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aA0KFFBP2wS2BHxJz6q6p8Uy0m/Zzuzy/9Ii6oVy2eIRd21XkfcKmpjct8JYpCOd0KmjOyVYKWlwRjeEPtD/Kw==" workbookSaltValue="qe2W2cmRu2zqzpONbURGQA==" workbookSpinCount="100000" lockStructure="1"/>
  <bookViews>
    <workbookView xWindow="12105" yWindow="390" windowWidth="11910" windowHeight="7950"/>
  </bookViews>
  <sheets>
    <sheet name="MVCT" sheetId="2" r:id="rId1"/>
  </sheets>
  <definedNames>
    <definedName name="_xlnm._FilterDatabase" localSheetId="0" hidden="1">MVCT!$12:$56</definedName>
    <definedName name="_xlnm.Print_Area" localSheetId="0">MVCT!$A$1:$T$60</definedName>
  </definedNames>
  <calcPr calcId="162913"/>
  <fileRecoveryPr autoRecover="0"/>
</workbook>
</file>

<file path=xl/calcChain.xml><?xml version="1.0" encoding="utf-8"?>
<calcChain xmlns="http://schemas.openxmlformats.org/spreadsheetml/2006/main">
  <c r="S33" i="2" l="1"/>
  <c r="R33" i="2"/>
  <c r="Q33" i="2"/>
  <c r="P33" i="2"/>
  <c r="O33" i="2"/>
  <c r="N33" i="2"/>
  <c r="M33" i="2"/>
  <c r="L33" i="2"/>
  <c r="K33" i="2"/>
  <c r="J33" i="2"/>
  <c r="T18" i="2" l="1"/>
  <c r="T53" i="2"/>
  <c r="S55" i="2" l="1"/>
  <c r="R55" i="2"/>
  <c r="Q55" i="2"/>
  <c r="P55" i="2"/>
  <c r="O55" i="2"/>
  <c r="N55" i="2"/>
  <c r="M55" i="2"/>
  <c r="L55" i="2"/>
  <c r="K55" i="2"/>
  <c r="J55" i="2"/>
  <c r="S19" i="2" l="1"/>
  <c r="R19" i="2"/>
  <c r="Q19" i="2"/>
  <c r="P19" i="2"/>
  <c r="O19" i="2"/>
  <c r="N19" i="2"/>
  <c r="M19" i="2"/>
  <c r="L19" i="2"/>
  <c r="K19" i="2"/>
  <c r="J19" i="2"/>
  <c r="T52" i="2"/>
  <c r="T28" i="2" l="1"/>
  <c r="T27" i="2"/>
  <c r="T26" i="2"/>
  <c r="T25" i="2"/>
  <c r="T49" i="2" l="1"/>
  <c r="T50" i="2"/>
  <c r="T51" i="2"/>
  <c r="T17" i="2"/>
  <c r="T16" i="2"/>
  <c r="T15" i="2"/>
  <c r="T14" i="2"/>
  <c r="T13" i="2"/>
  <c r="T48" i="2"/>
  <c r="T47" i="2"/>
  <c r="T46" i="2"/>
  <c r="T45" i="2"/>
  <c r="T44" i="2"/>
  <c r="T43" i="2"/>
  <c r="T42" i="2"/>
  <c r="T41" i="2"/>
  <c r="T40" i="2"/>
  <c r="T39" i="2"/>
  <c r="T38" i="2"/>
  <c r="T21" i="2"/>
  <c r="T22" i="2"/>
  <c r="S23" i="2"/>
  <c r="K23" i="2"/>
  <c r="L23" i="2"/>
  <c r="M23" i="2"/>
  <c r="N23" i="2"/>
  <c r="O23" i="2"/>
  <c r="P23" i="2"/>
  <c r="Q23" i="2"/>
  <c r="R23" i="2"/>
  <c r="J23" i="2"/>
  <c r="O57" i="2" l="1"/>
  <c r="K57" i="2"/>
  <c r="Q57" i="2"/>
  <c r="R57" i="2"/>
  <c r="N57" i="2"/>
  <c r="S57" i="2"/>
  <c r="M57" i="2"/>
  <c r="L57" i="2"/>
  <c r="P57" i="2"/>
  <c r="J57" i="2"/>
  <c r="T33" i="2"/>
  <c r="T19" i="2"/>
  <c r="T23" i="2"/>
  <c r="S35" i="2"/>
  <c r="P35" i="2"/>
  <c r="L35" i="2"/>
  <c r="J35" i="2"/>
  <c r="R35" i="2"/>
  <c r="T55" i="2"/>
  <c r="N35" i="2"/>
  <c r="K35" i="2"/>
  <c r="O35" i="2"/>
  <c r="Q35" i="2"/>
  <c r="M35" i="2"/>
  <c r="T57" i="2" l="1"/>
  <c r="T35" i="2"/>
</calcChain>
</file>

<file path=xl/sharedStrings.xml><?xml version="1.0" encoding="utf-8"?>
<sst xmlns="http://schemas.openxmlformats.org/spreadsheetml/2006/main" count="235" uniqueCount="82">
  <si>
    <t>CTA</t>
  </si>
  <si>
    <t>SUB
CTA</t>
  </si>
  <si>
    <t>OBJ</t>
  </si>
  <si>
    <t>ORD</t>
  </si>
  <si>
    <t>SOR
ORD</t>
  </si>
  <si>
    <t>ITEM</t>
  </si>
  <si>
    <t>SUB
ITEM</t>
  </si>
  <si>
    <t>REC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</si>
  <si>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</si>
  <si>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</si>
  <si>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</si>
  <si>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</si>
  <si>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</si>
  <si>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</si>
  <si>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</si>
  <si>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</si>
  <si>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PAGOS</t>
  </si>
  <si>
    <t>1</t>
  </si>
  <si>
    <t>0</t>
  </si>
  <si>
    <t>11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</si>
  <si>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</si>
  <si>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</si>
  <si>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</si>
  <si>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</si>
  <si>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</si>
  <si>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</si>
  <si>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</si>
  <si>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10</t>
  </si>
  <si>
    <t>CONTRIBUCIONES INHERENTES A LA NOMINA SECTOR PRIVADO Y PUBLICO</t>
  </si>
  <si>
    <t>2</t>
  </si>
  <si>
    <t>3</t>
  </si>
  <si>
    <t>IMPUESTOS Y MULTAS</t>
  </si>
  <si>
    <t>ADQUISICION DE BIENES Y SERVICIOS</t>
  </si>
  <si>
    <t>CUOTA DE AUDITAJE CONTRANAL</t>
  </si>
  <si>
    <t>APORTE PATRONAL FAVI (DECRETO 294/81)</t>
  </si>
  <si>
    <t>6</t>
  </si>
  <si>
    <t>SENTENCIAS Y CONCILIACIONES</t>
  </si>
  <si>
    <t>7</t>
  </si>
  <si>
    <t>SISTEMA GENERAL DE PARTICIPACIONES - AGUA POTABLE Y SANEAMIENTO BASICO, ARTICULO 1 LEY 1176 DE 2007</t>
  </si>
  <si>
    <t>14</t>
  </si>
  <si>
    <t>1400</t>
  </si>
  <si>
    <t>APOYO FINANCIERO PARA EL DESARROLLO DE LAS POLITICAS ESTRATEGICAS DEL SECTOR DE AGUA POTABLE Y SANEAMIENTO BASICO A NIVEL NACIONAL</t>
  </si>
  <si>
    <t>GASTOS DE PERSONAL</t>
  </si>
  <si>
    <t>GASTOS GENERALES</t>
  </si>
  <si>
    <t>% Ejec</t>
  </si>
  <si>
    <t>TRANSFERENCIAS CORRIENTES</t>
  </si>
  <si>
    <t>TOTAL FUNCIONAMIENTO</t>
  </si>
  <si>
    <t>TOTAL INVERSION</t>
  </si>
  <si>
    <t>TOTAL MINISTERIO VCT</t>
  </si>
  <si>
    <t>MINISTERIO DE VIVIENDA, CIUDAD Y TERRITORIO</t>
  </si>
  <si>
    <t>República de Colombia</t>
  </si>
  <si>
    <t>SERVICIOS PERSONALES INDIRECTOS</t>
  </si>
  <si>
    <t>CUOTAS PARTES PENSIONALES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</si>
  <si>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</si>
  <si>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OTRAS TRANSFERENCIAS - PREVIO CONCEPTO DGPPN</t>
  </si>
  <si>
    <t>20</t>
  </si>
  <si>
    <t>4001</t>
  </si>
  <si>
    <t>4002</t>
  </si>
  <si>
    <t>4003</t>
  </si>
  <si>
    <t>4099</t>
  </si>
  <si>
    <t>APOYO FINANCIERO AL PLAN DE INVERSIONES EN INFRAESTRUCTURA PARA FORTALECER LA PRESTACIÓN DE LOS SERVICIOS DE ACUEDUCTO Y ALCANTARILLADO  EN EL MUNICIPIO DE SANTIAGO DE  CALI</t>
  </si>
  <si>
    <t>8</t>
  </si>
  <si>
    <t>12</t>
  </si>
  <si>
    <t>A</t>
  </si>
  <si>
    <t>ASESORIA EN LOS PROCESOS DE CESIÓN A TÍTULO GRATUITO DE LOS BIENES INMUEBLES FISCALES URBANOS A NIVEL   NACIONAL</t>
  </si>
  <si>
    <t>FORTALECIMIENTO DE LAS POLÍTICAS PÚBLICAS DE VIVIENDA URBANA A NIVEL  NACIONAL</t>
  </si>
  <si>
    <t>SANEAMIENTO Y LEGALIZACIÓN DE LOS BIENES INMUEBLES DE LOS EXTINTOS ICT-INURBE A NIVEL  NACIONAL</t>
  </si>
  <si>
    <t>FORTALECIMIENTO EN LA IMPLEMENTACIÓN DE LINEAMIENTOS NORMATIVOS Y DE POLÍTICA PÚBLICA EN MATERIA DE DESARROLLO URBANO Y TERRITORIAL A NIVEL  NACIONAL</t>
  </si>
  <si>
    <t>DESARROLLO Y MEJORAMIENTO DEL SECTOR DE AGUA POTABLE Y SANEAMIENTO BÁSICO A NIVEL  NACIONAL</t>
  </si>
  <si>
    <t>AMPLIACIÓN Y MEJORAMIENTO DE GESTIÓN INTEGRAL DE RESIDUOS SÓLIDOS EN EL TERRITORIO  NACIONAL</t>
  </si>
  <si>
    <t>FORTALECIMIENTO DE LA ACTIVIDAD DE MONITOREO A LOS RECURSOS DEL SGP-APSB Y LA ASISTENCIA TÉCNICA DE LAS ENTIDADES TERRITORIALES A NIVEL   NACIONAL</t>
  </si>
  <si>
    <t>FORTALECIMIENTO A LA PRESTACIÓN DE LOS SERVICIOS PÚBLICOS DE ACUEDUCTO, ALCANTARILLADO Y ASEO EN EL DEPARTAMENTO DE LA GUAJIRA.  LA GUAJIRA</t>
  </si>
  <si>
    <t>APOYO FINANCIERO PARA FACILITAR EL ACCESO A LOS SERVICIOS DE AGUA POTABLE Y MANEJO DE AGUAS RESIDUALES A NIVEL  NACIONAL</t>
  </si>
  <si>
    <t>APOYO FINANCIERO PARA LA IMPLEMENTACIÓN DEL PLAN MAESTRO DE ALCANTARILLADO DEL MUNICIPIO DE   MOCOA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</si>
  <si>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</si>
  <si>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</si>
  <si>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</si>
  <si>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C</t>
  </si>
  <si>
    <t xml:space="preserve"> </t>
  </si>
  <si>
    <t>Ejecución a 31 de diciembre de 2018</t>
  </si>
  <si>
    <t>DESCRIPCIÓN</t>
  </si>
  <si>
    <t>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</si>
</sst>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</font>
    <font>
      <sz val="8"/>
      <color rgb="FF000000"/>
      <name val="Times New Roman"/>
    </font>
    <font>
      <sz val="8"/>
      <color rgb="FF00000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9" fontId="4" fillId="0" borderId="1" xfId="2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right" vertical="center" wrapText="1" readingOrder="1"/>
      <protection locked="0"/>
    </xf>
    <xf numFmtId="9" fontId="5" fillId="0" borderId="1" xfId="2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/>
    <xf numFmtId="0" fontId="6" fillId="0" borderId="0" xfId="0" applyFont="1" applyFill="1"/>
    <xf numFmtId="0" fontId="5" fillId="0" borderId="0" xfId="0" applyFont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6" fillId="0" borderId="1" xfId="0" applyFont="1" applyBorder="1"/>
    <xf numFmtId="164" fontId="6" fillId="0" borderId="0" xfId="0" applyNumberFormat="1" applyFont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Border="1"/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Fill="1" applyBorder="1"/>
    <xf numFmtId="0" fontId="6" fillId="4" borderId="0" xfId="0" applyFont="1" applyFill="1"/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0" fillId="4" borderId="1" xfId="0" applyNumberFormat="1" applyFont="1" applyFill="1" applyBorder="1" applyAlignment="1">
      <alignment horizontal="right" vertical="center" wrapText="1" readingOrder="1"/>
    </xf>
    <xf numFmtId="0" fontId="6" fillId="4" borderId="1" xfId="0" applyFont="1" applyFill="1" applyBorder="1"/>
    <xf numFmtId="4" fontId="6" fillId="4" borderId="0" xfId="0" applyNumberFormat="1" applyFont="1" applyFill="1"/>
    <xf numFmtId="164" fontId="6" fillId="4" borderId="0" xfId="0" applyNumberFormat="1" applyFont="1" applyFill="1"/>
    <xf numFmtId="10" fontId="6" fillId="4" borderId="0" xfId="2" applyNumberFormat="1" applyFont="1" applyFill="1"/>
    <xf numFmtId="0" fontId="11" fillId="3" borderId="0" xfId="0" applyFont="1" applyFill="1" applyAlignment="1">
      <alignment horizontal="center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38100</xdr:rowOff>
    </xdr:from>
    <xdr:to>
      <xdr:col>5</xdr:col>
      <xdr:colOff>95250</xdr:colOff>
      <xdr:row>7</xdr:row>
      <xdr:rowOff>95250</xdr:rowOff>
    </xdr:to>
    <xdr:pic>
      <xdr:nvPicPr>
        <xdr:cNvPr id="1745" name="Picture 0" descr="e0f4233f-7a71-47f5-824f-b8099c95c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4800"/>
          <a:ext cx="1524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95250</xdr:rowOff>
    </xdr:from>
    <xdr:to>
      <xdr:col>8</xdr:col>
      <xdr:colOff>409575</xdr:colOff>
      <xdr:row>10</xdr:row>
      <xdr:rowOff>9525</xdr:rowOff>
    </xdr:to>
    <xdr:pic>
      <xdr:nvPicPr>
        <xdr:cNvPr id="17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"/>
          <a:ext cx="12763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514350</xdr:colOff>
      <xdr:row>8</xdr:row>
      <xdr:rowOff>114300</xdr:rowOff>
    </xdr:to>
    <xdr:pic>
      <xdr:nvPicPr>
        <xdr:cNvPr id="1747" name="Imagen 2" descr="Todos por un paí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533400"/>
          <a:ext cx="2009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7"/>
  <sheetViews>
    <sheetView showGridLines="0" tabSelected="1" topLeftCell="M1" workbookViewId="0">
      <selection activeCell="S16" sqref="S16"/>
    </sheetView>
  </sheetViews>
  <sheetFormatPr baseColWidth="10" defaultColWidth="0" defaultRowHeight="10.5" zeroHeight="1"/>
  <cols>
    <col min="1" max="7" width="5.28515625" style="8" customWidth="1"/>
    <col min="8" max="8" width="8" style="8" customWidth="1"/>
    <col min="9" max="9" width="37.28515625" style="8" customWidth="1"/>
    <col min="10" max="10" width="28.140625" style="8" customWidth="1"/>
    <col min="11" max="11" width="22.85546875" style="8" customWidth="1"/>
    <col min="12" max="12" width="23.85546875" style="8" customWidth="1"/>
    <col min="13" max="13" width="18.85546875" style="8" customWidth="1"/>
    <col min="14" max="14" width="22.5703125" style="8" customWidth="1"/>
    <col min="15" max="15" width="22.42578125" style="22" customWidth="1"/>
    <col min="16" max="16" width="23.42578125" style="8" customWidth="1"/>
    <col min="17" max="17" width="22.42578125" style="22" customWidth="1"/>
    <col min="18" max="18" width="22.5703125" style="22" customWidth="1"/>
    <col min="19" max="19" width="23.7109375" style="8" customWidth="1"/>
    <col min="20" max="20" width="12" style="8" customWidth="1"/>
    <col min="21" max="16384" width="0" style="8" hidden="1"/>
  </cols>
  <sheetData>
    <row r="1" spans="1:20"/>
    <row r="2" spans="1:20" ht="12.75">
      <c r="J2" s="31" t="s">
        <v>49</v>
      </c>
      <c r="K2" s="31"/>
      <c r="L2" s="31"/>
      <c r="M2" s="31"/>
    </row>
    <row r="3" spans="1:20" ht="12.75">
      <c r="J3" s="31" t="s">
        <v>50</v>
      </c>
      <c r="K3" s="31"/>
      <c r="L3" s="31"/>
      <c r="M3" s="31"/>
    </row>
    <row r="4" spans="1:20" ht="9.75" customHeight="1">
      <c r="J4" s="31" t="s">
        <v>79</v>
      </c>
      <c r="K4" s="31"/>
      <c r="L4" s="31"/>
      <c r="M4" s="31"/>
    </row>
    <row r="5" spans="1:20"/>
    <row r="6" spans="1:20"/>
    <row r="7" spans="1:20">
      <c r="A7" s="9"/>
    </row>
    <row r="8" spans="1:20"/>
    <row r="9" spans="1:20"/>
    <row r="10" spans="1:20"/>
    <row r="11" spans="1:20">
      <c r="A11" s="10"/>
      <c r="B11" s="10"/>
      <c r="C11" s="10"/>
      <c r="D11" s="10"/>
      <c r="E11" s="10"/>
      <c r="F11" s="10"/>
      <c r="G11" s="10"/>
      <c r="H11" s="10"/>
      <c r="K11" s="10"/>
      <c r="L11" s="10"/>
      <c r="M11" s="10"/>
      <c r="N11" s="10"/>
      <c r="O11" s="23"/>
      <c r="P11" s="10"/>
      <c r="Q11" s="23"/>
      <c r="R11" s="23"/>
      <c r="S11" s="10"/>
      <c r="T11" s="10"/>
    </row>
    <row r="12" spans="1:20" ht="31.5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1" t="s">
        <v>7</v>
      </c>
      <c r="I12" s="11" t="s">
        <v>80</v>
      </c>
      <c r="J12" s="11" t="s">
        <v>8</v>
      </c>
      <c r="K12" s="11" t="s">
        <v>9</v>
      </c>
      <c r="L12" s="11" t="s">
        <v>10</v>
      </c>
      <c r="M12" s="11" t="s">
        <v>12</v>
      </c>
      <c r="N12" s="11" t="s">
        <v>14</v>
      </c>
      <c r="O12" s="11" t="s">
        <v>11</v>
      </c>
      <c r="P12" s="11" t="s">
        <v>13</v>
      </c>
      <c r="Q12" s="11" t="s">
        <v>15</v>
      </c>
      <c r="R12" s="11" t="s">
        <v>81</v>
      </c>
      <c r="S12" s="11" t="s">
        <v>16</v>
      </c>
      <c r="T12" s="11" t="s">
        <v>44</v>
      </c>
    </row>
    <row r="13" spans="1:20" ht="14.25" customHeight="1">
      <c r="A13" s="1" t="s">
        <v>63</v>
      </c>
      <c r="B13" s="15" t="s">
        <v>17</v>
      </c>
      <c r="C13" s="15" t="s">
        <v>18</v>
      </c>
      <c r="D13" s="15" t="s">
        <v>17</v>
      </c>
      <c r="E13" s="15" t="s">
        <v>17</v>
      </c>
      <c r="F13" s="1"/>
      <c r="G13" s="1"/>
      <c r="H13" s="33" t="s">
        <v>27</v>
      </c>
      <c r="I13" s="34" t="s">
        <v>20</v>
      </c>
      <c r="J13" s="18">
        <v>18955251000</v>
      </c>
      <c r="K13" s="18">
        <v>1413000000</v>
      </c>
      <c r="L13" s="18">
        <v>1538000000</v>
      </c>
      <c r="M13" s="18">
        <v>0</v>
      </c>
      <c r="N13" s="18">
        <v>204810514</v>
      </c>
      <c r="O13" s="26">
        <v>18830251000</v>
      </c>
      <c r="P13" s="18">
        <v>18625440486</v>
      </c>
      <c r="Q13" s="26">
        <v>18625440486</v>
      </c>
      <c r="R13" s="26">
        <v>18625440486</v>
      </c>
      <c r="S13" s="18">
        <v>18624843943</v>
      </c>
      <c r="T13" s="5">
        <f t="shared" ref="T13:T19" si="0">+Q13/O13</f>
        <v>0.98912332533432512</v>
      </c>
    </row>
    <row r="14" spans="1:20" ht="18.75" customHeight="1">
      <c r="A14" s="1" t="s">
        <v>63</v>
      </c>
      <c r="B14" s="15" t="s">
        <v>17</v>
      </c>
      <c r="C14" s="15" t="s">
        <v>18</v>
      </c>
      <c r="D14" s="15" t="s">
        <v>17</v>
      </c>
      <c r="E14" s="15" t="s">
        <v>21</v>
      </c>
      <c r="F14" s="1"/>
      <c r="G14" s="1"/>
      <c r="H14" s="33" t="s">
        <v>27</v>
      </c>
      <c r="I14" s="34" t="s">
        <v>22</v>
      </c>
      <c r="J14" s="18">
        <v>2668125000</v>
      </c>
      <c r="K14" s="18">
        <v>0</v>
      </c>
      <c r="L14" s="18">
        <v>576000000</v>
      </c>
      <c r="M14" s="18">
        <v>0</v>
      </c>
      <c r="N14" s="18">
        <v>49386368</v>
      </c>
      <c r="O14" s="26">
        <v>2092125000</v>
      </c>
      <c r="P14" s="18">
        <v>2042738632</v>
      </c>
      <c r="Q14" s="26">
        <v>2042738632</v>
      </c>
      <c r="R14" s="26">
        <v>2042738632</v>
      </c>
      <c r="S14" s="18">
        <v>2042738632</v>
      </c>
      <c r="T14" s="5">
        <f t="shared" si="0"/>
        <v>0.97639416000477985</v>
      </c>
    </row>
    <row r="15" spans="1:20" ht="15.75" customHeight="1">
      <c r="A15" s="1" t="s">
        <v>63</v>
      </c>
      <c r="B15" s="15" t="s">
        <v>17</v>
      </c>
      <c r="C15" s="15" t="s">
        <v>18</v>
      </c>
      <c r="D15" s="15" t="s">
        <v>17</v>
      </c>
      <c r="E15" s="15" t="s">
        <v>23</v>
      </c>
      <c r="F15" s="1"/>
      <c r="G15" s="1"/>
      <c r="H15" s="33" t="s">
        <v>27</v>
      </c>
      <c r="I15" s="34" t="s">
        <v>24</v>
      </c>
      <c r="J15" s="18">
        <v>2507931000</v>
      </c>
      <c r="K15" s="18">
        <v>2669500000</v>
      </c>
      <c r="L15" s="18">
        <v>0</v>
      </c>
      <c r="M15" s="18">
        <v>0</v>
      </c>
      <c r="N15" s="18">
        <v>28676349</v>
      </c>
      <c r="O15" s="26">
        <v>5177431000</v>
      </c>
      <c r="P15" s="18">
        <v>5148754651</v>
      </c>
      <c r="Q15" s="26">
        <v>5148754651</v>
      </c>
      <c r="R15" s="26">
        <v>5146966185</v>
      </c>
      <c r="S15" s="18">
        <v>5146775102</v>
      </c>
      <c r="T15" s="5">
        <f t="shared" si="0"/>
        <v>0.99446127838304366</v>
      </c>
    </row>
    <row r="16" spans="1:20" ht="27" customHeight="1">
      <c r="A16" s="1" t="s">
        <v>63</v>
      </c>
      <c r="B16" s="15" t="s">
        <v>17</v>
      </c>
      <c r="C16" s="15" t="s">
        <v>18</v>
      </c>
      <c r="D16" s="15" t="s">
        <v>17</v>
      </c>
      <c r="E16" s="15" t="s">
        <v>25</v>
      </c>
      <c r="F16" s="1"/>
      <c r="G16" s="1"/>
      <c r="H16" s="33" t="s">
        <v>27</v>
      </c>
      <c r="I16" s="34" t="s">
        <v>26</v>
      </c>
      <c r="J16" s="18">
        <v>290360000</v>
      </c>
      <c r="K16" s="18">
        <v>243000000</v>
      </c>
      <c r="L16" s="18">
        <v>0</v>
      </c>
      <c r="M16" s="18">
        <v>0</v>
      </c>
      <c r="N16" s="18">
        <v>21942485</v>
      </c>
      <c r="O16" s="26">
        <v>533360000</v>
      </c>
      <c r="P16" s="18">
        <v>511417515</v>
      </c>
      <c r="Q16" s="26">
        <v>511417515</v>
      </c>
      <c r="R16" s="26">
        <v>510947728</v>
      </c>
      <c r="S16" s="18">
        <v>500728854</v>
      </c>
      <c r="T16" s="5">
        <f t="shared" si="0"/>
        <v>0.95885989763011847</v>
      </c>
    </row>
    <row r="17" spans="1:21" ht="23.25" customHeight="1">
      <c r="A17" s="1" t="s">
        <v>63</v>
      </c>
      <c r="B17" s="15" t="s">
        <v>17</v>
      </c>
      <c r="C17" s="15" t="s">
        <v>18</v>
      </c>
      <c r="D17" s="15" t="s">
        <v>29</v>
      </c>
      <c r="E17" s="15"/>
      <c r="F17" s="1"/>
      <c r="G17" s="1"/>
      <c r="H17" s="33" t="s">
        <v>27</v>
      </c>
      <c r="I17" s="34" t="s">
        <v>51</v>
      </c>
      <c r="J17" s="18">
        <v>54502000</v>
      </c>
      <c r="K17" s="18">
        <v>0</v>
      </c>
      <c r="L17" s="18">
        <v>0</v>
      </c>
      <c r="M17" s="18">
        <v>0</v>
      </c>
      <c r="N17" s="18">
        <v>54439700</v>
      </c>
      <c r="O17" s="26">
        <v>54502000</v>
      </c>
      <c r="P17" s="18">
        <v>62300</v>
      </c>
      <c r="Q17" s="26">
        <v>62300</v>
      </c>
      <c r="R17" s="26">
        <v>62300</v>
      </c>
      <c r="S17" s="18">
        <v>62300</v>
      </c>
      <c r="T17" s="5">
        <f t="shared" si="0"/>
        <v>1.14307731826355E-3</v>
      </c>
    </row>
    <row r="18" spans="1:21" ht="30" customHeight="1">
      <c r="A18" s="1" t="s">
        <v>63</v>
      </c>
      <c r="B18" s="15" t="s">
        <v>17</v>
      </c>
      <c r="C18" s="15" t="s">
        <v>18</v>
      </c>
      <c r="D18" s="15" t="s">
        <v>23</v>
      </c>
      <c r="E18" s="15"/>
      <c r="F18" s="1"/>
      <c r="G18" s="1"/>
      <c r="H18" s="33" t="s">
        <v>27</v>
      </c>
      <c r="I18" s="34" t="s">
        <v>28</v>
      </c>
      <c r="J18" s="18">
        <v>9055179000</v>
      </c>
      <c r="K18" s="18">
        <v>88000000</v>
      </c>
      <c r="L18" s="18">
        <v>510500000</v>
      </c>
      <c r="M18" s="18">
        <v>0</v>
      </c>
      <c r="N18" s="18">
        <v>181977792</v>
      </c>
      <c r="O18" s="26">
        <v>8632679000</v>
      </c>
      <c r="P18" s="18">
        <v>8450701208</v>
      </c>
      <c r="Q18" s="26">
        <v>8450701208</v>
      </c>
      <c r="R18" s="26">
        <v>8450701208</v>
      </c>
      <c r="S18" s="18">
        <v>8450701208</v>
      </c>
      <c r="T18" s="5">
        <f t="shared" si="0"/>
        <v>0.97891989358112352</v>
      </c>
    </row>
    <row r="19" spans="1:21" s="12" customFormat="1">
      <c r="A19" s="3"/>
      <c r="B19" s="3"/>
      <c r="C19" s="3"/>
      <c r="D19" s="3"/>
      <c r="E19" s="3"/>
      <c r="F19" s="3"/>
      <c r="G19" s="3"/>
      <c r="H19" s="3"/>
      <c r="I19" s="7" t="s">
        <v>42</v>
      </c>
      <c r="J19" s="4">
        <f t="shared" ref="J19:S19" si="1">SUM(J13:J18)</f>
        <v>33531348000</v>
      </c>
      <c r="K19" s="4">
        <f t="shared" si="1"/>
        <v>4413500000</v>
      </c>
      <c r="L19" s="4">
        <f t="shared" si="1"/>
        <v>2624500000</v>
      </c>
      <c r="M19" s="4">
        <f t="shared" si="1"/>
        <v>0</v>
      </c>
      <c r="N19" s="4">
        <f t="shared" si="1"/>
        <v>541233208</v>
      </c>
      <c r="O19" s="24">
        <f t="shared" si="1"/>
        <v>35320348000</v>
      </c>
      <c r="P19" s="4">
        <f t="shared" si="1"/>
        <v>34779114792</v>
      </c>
      <c r="Q19" s="24">
        <f t="shared" si="1"/>
        <v>34779114792</v>
      </c>
      <c r="R19" s="24">
        <f t="shared" si="1"/>
        <v>34776856539</v>
      </c>
      <c r="S19" s="4">
        <f t="shared" si="1"/>
        <v>34765850039</v>
      </c>
      <c r="T19" s="5">
        <f t="shared" si="0"/>
        <v>0.98467644746875083</v>
      </c>
    </row>
    <row r="20" spans="1:21">
      <c r="A20" s="1"/>
      <c r="B20" s="1"/>
      <c r="C20" s="1"/>
      <c r="D20" s="1"/>
      <c r="E20" s="1"/>
      <c r="F20" s="1"/>
      <c r="G20" s="1"/>
      <c r="H20" s="1"/>
      <c r="I20" s="20"/>
      <c r="J20" s="6"/>
      <c r="K20" s="6"/>
      <c r="L20" s="6"/>
      <c r="M20" s="6"/>
      <c r="N20" s="6"/>
      <c r="O20" s="25"/>
      <c r="P20" s="6"/>
      <c r="Q20" s="25"/>
      <c r="R20" s="25"/>
      <c r="S20" s="6"/>
      <c r="T20" s="2"/>
    </row>
    <row r="21" spans="1:21" ht="14.25" customHeight="1">
      <c r="A21" s="15" t="s">
        <v>63</v>
      </c>
      <c r="B21" s="15" t="s">
        <v>29</v>
      </c>
      <c r="C21" s="15" t="s">
        <v>18</v>
      </c>
      <c r="D21" s="15" t="s">
        <v>30</v>
      </c>
      <c r="E21" s="1"/>
      <c r="F21" s="1"/>
      <c r="G21" s="1"/>
      <c r="H21" s="1" t="s">
        <v>27</v>
      </c>
      <c r="I21" s="20" t="s">
        <v>31</v>
      </c>
      <c r="J21" s="18">
        <v>274598000</v>
      </c>
      <c r="K21" s="18">
        <v>0</v>
      </c>
      <c r="L21" s="18">
        <v>63678600</v>
      </c>
      <c r="M21" s="18">
        <v>0</v>
      </c>
      <c r="N21" s="18">
        <v>1294921</v>
      </c>
      <c r="O21" s="26">
        <v>210919400</v>
      </c>
      <c r="P21" s="18">
        <v>209624479</v>
      </c>
      <c r="Q21" s="26">
        <v>208686597</v>
      </c>
      <c r="R21" s="26">
        <v>208686597</v>
      </c>
      <c r="S21" s="18">
        <v>208686597</v>
      </c>
      <c r="T21" s="5">
        <f>+Q21/O21</f>
        <v>0.98941395149047451</v>
      </c>
    </row>
    <row r="22" spans="1:21" ht="13.5" customHeight="1">
      <c r="A22" s="15" t="s">
        <v>63</v>
      </c>
      <c r="B22" s="15" t="s">
        <v>29</v>
      </c>
      <c r="C22" s="15" t="s">
        <v>18</v>
      </c>
      <c r="D22" s="15" t="s">
        <v>21</v>
      </c>
      <c r="E22" s="1"/>
      <c r="F22" s="1"/>
      <c r="G22" s="1"/>
      <c r="H22" s="1" t="s">
        <v>27</v>
      </c>
      <c r="I22" s="20" t="s">
        <v>32</v>
      </c>
      <c r="J22" s="18">
        <v>9929464000</v>
      </c>
      <c r="K22" s="18">
        <v>0</v>
      </c>
      <c r="L22" s="18">
        <v>1264683707.9400001</v>
      </c>
      <c r="M22" s="18">
        <v>0</v>
      </c>
      <c r="N22" s="18">
        <v>365815644.69</v>
      </c>
      <c r="O22" s="26">
        <v>8664780292.0599995</v>
      </c>
      <c r="P22" s="18">
        <v>8298964647.3699999</v>
      </c>
      <c r="Q22" s="26">
        <v>8264704695.3699999</v>
      </c>
      <c r="R22" s="26">
        <v>5386751326.2700005</v>
      </c>
      <c r="S22" s="18">
        <v>5386751326.2700005</v>
      </c>
      <c r="T22" s="5">
        <f>+Q22/O22</f>
        <v>0.95382738128321498</v>
      </c>
    </row>
    <row r="23" spans="1:21" s="12" customFormat="1">
      <c r="A23" s="3"/>
      <c r="B23" s="3"/>
      <c r="C23" s="3"/>
      <c r="D23" s="3"/>
      <c r="E23" s="3"/>
      <c r="F23" s="3"/>
      <c r="G23" s="3"/>
      <c r="H23" s="3"/>
      <c r="I23" s="7" t="s">
        <v>43</v>
      </c>
      <c r="J23" s="4">
        <f t="shared" ref="J23:S23" si="2">SUM(J21:J22)</f>
        <v>10204062000</v>
      </c>
      <c r="K23" s="4">
        <f t="shared" si="2"/>
        <v>0</v>
      </c>
      <c r="L23" s="4">
        <f t="shared" si="2"/>
        <v>1328362307.9400001</v>
      </c>
      <c r="M23" s="4">
        <f t="shared" si="2"/>
        <v>0</v>
      </c>
      <c r="N23" s="4">
        <f t="shared" si="2"/>
        <v>367110565.69</v>
      </c>
      <c r="O23" s="24">
        <f t="shared" si="2"/>
        <v>8875699692.0599995</v>
      </c>
      <c r="P23" s="4">
        <f t="shared" si="2"/>
        <v>8508589126.3699999</v>
      </c>
      <c r="Q23" s="24">
        <f t="shared" si="2"/>
        <v>8473391292.3699999</v>
      </c>
      <c r="R23" s="24">
        <f t="shared" si="2"/>
        <v>5595437923.2700005</v>
      </c>
      <c r="S23" s="4">
        <f t="shared" si="2"/>
        <v>5595437923.2700005</v>
      </c>
      <c r="T23" s="5">
        <f>+Q23/O23</f>
        <v>0.9546730496019491</v>
      </c>
    </row>
    <row r="24" spans="1:21">
      <c r="A24" s="1"/>
      <c r="B24" s="1"/>
      <c r="C24" s="1"/>
      <c r="D24" s="1"/>
      <c r="E24" s="1"/>
      <c r="F24" s="1"/>
      <c r="G24" s="1"/>
      <c r="H24" s="1"/>
      <c r="I24" s="32"/>
      <c r="J24" s="6"/>
      <c r="K24" s="6"/>
      <c r="L24" s="6"/>
      <c r="M24" s="6"/>
      <c r="N24" s="6"/>
      <c r="O24" s="25"/>
      <c r="P24" s="6"/>
      <c r="Q24" s="25"/>
      <c r="R24" s="25"/>
      <c r="S24" s="6"/>
      <c r="T24" s="2"/>
    </row>
    <row r="25" spans="1:21" ht="15" customHeight="1">
      <c r="A25" s="15" t="s">
        <v>63</v>
      </c>
      <c r="B25" s="15" t="s">
        <v>30</v>
      </c>
      <c r="C25" s="15" t="s">
        <v>29</v>
      </c>
      <c r="D25" s="15" t="s">
        <v>17</v>
      </c>
      <c r="E25" s="15" t="s">
        <v>17</v>
      </c>
      <c r="F25" s="1"/>
      <c r="G25" s="1"/>
      <c r="H25" s="15" t="s">
        <v>27</v>
      </c>
      <c r="I25" s="19" t="s">
        <v>33</v>
      </c>
      <c r="J25" s="18">
        <v>0</v>
      </c>
      <c r="K25" s="18">
        <v>1328362307.9400001</v>
      </c>
      <c r="L25" s="18">
        <v>1328362307.9400001</v>
      </c>
      <c r="M25" s="18">
        <v>0</v>
      </c>
      <c r="N25" s="18">
        <v>0</v>
      </c>
      <c r="O25" s="26">
        <v>0</v>
      </c>
      <c r="P25" s="18">
        <v>0</v>
      </c>
      <c r="Q25" s="26">
        <v>0</v>
      </c>
      <c r="R25" s="26">
        <v>0</v>
      </c>
      <c r="S25" s="18">
        <v>0</v>
      </c>
      <c r="T25" s="5" t="e">
        <f>+Q25/O25</f>
        <v>#DIV/0!</v>
      </c>
      <c r="U25" s="21"/>
    </row>
    <row r="26" spans="1:21" ht="15.75" customHeight="1">
      <c r="A26" s="15" t="s">
        <v>63</v>
      </c>
      <c r="B26" s="15" t="s">
        <v>30</v>
      </c>
      <c r="C26" s="15" t="s">
        <v>29</v>
      </c>
      <c r="D26" s="15" t="s">
        <v>17</v>
      </c>
      <c r="E26" s="15" t="s">
        <v>17</v>
      </c>
      <c r="F26" s="1"/>
      <c r="G26" s="1"/>
      <c r="H26" s="15" t="s">
        <v>27</v>
      </c>
      <c r="I26" s="19" t="s">
        <v>33</v>
      </c>
      <c r="J26" s="18">
        <v>0</v>
      </c>
      <c r="K26" s="18">
        <v>1328362307.9400001</v>
      </c>
      <c r="L26" s="18">
        <v>0</v>
      </c>
      <c r="M26" s="18">
        <v>0</v>
      </c>
      <c r="N26" s="18">
        <v>0</v>
      </c>
      <c r="O26" s="26">
        <v>1328362307.9400001</v>
      </c>
      <c r="P26" s="18">
        <v>1328362307.9400001</v>
      </c>
      <c r="Q26" s="26">
        <v>1328362307.9400001</v>
      </c>
      <c r="R26" s="26">
        <v>1328362307.9400001</v>
      </c>
      <c r="S26" s="18">
        <v>1328362307.9400001</v>
      </c>
      <c r="T26" s="5">
        <f t="shared" ref="T26:T28" si="3">+Q26/O26</f>
        <v>1</v>
      </c>
      <c r="U26" s="21"/>
    </row>
    <row r="27" spans="1:21" ht="15">
      <c r="A27" s="15" t="s">
        <v>63</v>
      </c>
      <c r="B27" s="15" t="s">
        <v>30</v>
      </c>
      <c r="C27" s="15" t="s">
        <v>29</v>
      </c>
      <c r="D27" s="15" t="s">
        <v>17</v>
      </c>
      <c r="E27" s="15" t="s">
        <v>17</v>
      </c>
      <c r="F27" s="1"/>
      <c r="G27" s="1"/>
      <c r="H27" s="15" t="s">
        <v>19</v>
      </c>
      <c r="I27" s="19" t="s">
        <v>33</v>
      </c>
      <c r="J27" s="18">
        <v>2921432000</v>
      </c>
      <c r="K27" s="18">
        <v>0</v>
      </c>
      <c r="L27" s="18">
        <v>0</v>
      </c>
      <c r="M27" s="18">
        <v>0</v>
      </c>
      <c r="N27" s="18">
        <v>0</v>
      </c>
      <c r="O27" s="26">
        <v>2921432000</v>
      </c>
      <c r="P27" s="18">
        <v>2921432000</v>
      </c>
      <c r="Q27" s="26">
        <v>2921432000</v>
      </c>
      <c r="R27" s="26">
        <v>2921432000</v>
      </c>
      <c r="S27" s="18">
        <v>2921432000</v>
      </c>
      <c r="T27" s="5">
        <f t="shared" si="3"/>
        <v>1</v>
      </c>
      <c r="U27" s="21"/>
    </row>
    <row r="28" spans="1:21" ht="19.5" customHeight="1">
      <c r="A28" s="15" t="s">
        <v>63</v>
      </c>
      <c r="B28" s="15" t="s">
        <v>30</v>
      </c>
      <c r="C28" s="15" t="s">
        <v>23</v>
      </c>
      <c r="D28" s="15" t="s">
        <v>17</v>
      </c>
      <c r="E28" s="15" t="s">
        <v>61</v>
      </c>
      <c r="F28" s="1"/>
      <c r="G28" s="1"/>
      <c r="H28" s="15" t="s">
        <v>27</v>
      </c>
      <c r="I28" s="19" t="s">
        <v>52</v>
      </c>
      <c r="J28" s="18">
        <v>15765000</v>
      </c>
      <c r="K28" s="18">
        <v>0</v>
      </c>
      <c r="L28" s="18">
        <v>0</v>
      </c>
      <c r="M28" s="18">
        <v>0</v>
      </c>
      <c r="N28" s="18">
        <v>7077418</v>
      </c>
      <c r="O28" s="26">
        <v>15765000</v>
      </c>
      <c r="P28" s="18">
        <v>8687582</v>
      </c>
      <c r="Q28" s="26">
        <v>8687582</v>
      </c>
      <c r="R28" s="26">
        <v>8687582</v>
      </c>
      <c r="S28" s="18">
        <v>8687582</v>
      </c>
      <c r="T28" s="5">
        <f t="shared" si="3"/>
        <v>0.55106768157310493</v>
      </c>
      <c r="U28" s="21"/>
    </row>
    <row r="29" spans="1:21" ht="29.25" customHeight="1">
      <c r="A29" s="15" t="s">
        <v>63</v>
      </c>
      <c r="B29" s="15" t="s">
        <v>30</v>
      </c>
      <c r="C29" s="15" t="s">
        <v>23</v>
      </c>
      <c r="D29" s="15" t="s">
        <v>30</v>
      </c>
      <c r="E29" s="15" t="s">
        <v>29</v>
      </c>
      <c r="F29" s="1"/>
      <c r="G29" s="1"/>
      <c r="H29" s="15" t="s">
        <v>27</v>
      </c>
      <c r="I29" s="19" t="s">
        <v>34</v>
      </c>
      <c r="J29" s="18">
        <v>14714000</v>
      </c>
      <c r="K29" s="18">
        <v>0</v>
      </c>
      <c r="L29" s="18">
        <v>0</v>
      </c>
      <c r="M29" s="18">
        <v>0</v>
      </c>
      <c r="N29" s="18">
        <v>14714000</v>
      </c>
      <c r="O29" s="26">
        <v>14714000</v>
      </c>
      <c r="P29" s="18">
        <v>0</v>
      </c>
      <c r="Q29" s="26">
        <v>0</v>
      </c>
      <c r="R29" s="26">
        <v>0</v>
      </c>
      <c r="S29" s="18">
        <v>0</v>
      </c>
      <c r="T29" s="5">
        <v>0</v>
      </c>
      <c r="U29" s="21"/>
    </row>
    <row r="30" spans="1:21" ht="38.25" customHeight="1">
      <c r="A30" s="15" t="s">
        <v>63</v>
      </c>
      <c r="B30" s="15" t="s">
        <v>30</v>
      </c>
      <c r="C30" s="15" t="s">
        <v>35</v>
      </c>
      <c r="D30" s="15" t="s">
        <v>17</v>
      </c>
      <c r="E30" s="15" t="s">
        <v>17</v>
      </c>
      <c r="F30" s="1"/>
      <c r="G30" s="1"/>
      <c r="H30" s="15" t="s">
        <v>27</v>
      </c>
      <c r="I30" s="19" t="s">
        <v>36</v>
      </c>
      <c r="J30" s="18">
        <v>1240935000</v>
      </c>
      <c r="K30" s="18">
        <v>0</v>
      </c>
      <c r="L30" s="18">
        <v>0</v>
      </c>
      <c r="M30" s="18">
        <v>0</v>
      </c>
      <c r="N30" s="18">
        <v>1018755878.65</v>
      </c>
      <c r="O30" s="26">
        <v>1240935000</v>
      </c>
      <c r="P30" s="18">
        <v>222179121.34999999</v>
      </c>
      <c r="Q30" s="26">
        <v>222179121.34999999</v>
      </c>
      <c r="R30" s="26">
        <v>87126324.579999998</v>
      </c>
      <c r="S30" s="18">
        <v>87126324.579999998</v>
      </c>
      <c r="T30" s="5">
        <v>0</v>
      </c>
      <c r="U30" s="21"/>
    </row>
    <row r="31" spans="1:21" ht="38.25" customHeight="1">
      <c r="A31" s="15" t="s">
        <v>63</v>
      </c>
      <c r="B31" s="15" t="s">
        <v>30</v>
      </c>
      <c r="C31" s="15" t="s">
        <v>35</v>
      </c>
      <c r="D31" s="15" t="s">
        <v>30</v>
      </c>
      <c r="E31" s="15" t="s">
        <v>55</v>
      </c>
      <c r="F31" s="1"/>
      <c r="G31" s="1"/>
      <c r="H31" s="15" t="s">
        <v>27</v>
      </c>
      <c r="I31" s="19" t="s">
        <v>54</v>
      </c>
      <c r="J31" s="18">
        <v>2000000000</v>
      </c>
      <c r="K31" s="18">
        <v>0</v>
      </c>
      <c r="L31" s="18">
        <v>2000000000</v>
      </c>
      <c r="M31" s="18">
        <v>0</v>
      </c>
      <c r="N31" s="18">
        <v>0</v>
      </c>
      <c r="O31" s="26">
        <v>0</v>
      </c>
      <c r="P31" s="18">
        <v>0</v>
      </c>
      <c r="Q31" s="26">
        <v>0</v>
      </c>
      <c r="R31" s="26">
        <v>0</v>
      </c>
      <c r="S31" s="18">
        <v>0</v>
      </c>
      <c r="T31" s="5"/>
      <c r="U31" s="21"/>
    </row>
    <row r="32" spans="1:21" ht="38.25" customHeight="1">
      <c r="A32" s="15" t="s">
        <v>63</v>
      </c>
      <c r="B32" s="15" t="s">
        <v>30</v>
      </c>
      <c r="C32" s="15" t="s">
        <v>37</v>
      </c>
      <c r="D32" s="15" t="s">
        <v>23</v>
      </c>
      <c r="E32" s="15" t="s">
        <v>17</v>
      </c>
      <c r="F32" s="1"/>
      <c r="G32" s="1"/>
      <c r="H32" s="15" t="s">
        <v>27</v>
      </c>
      <c r="I32" s="19" t="s">
        <v>38</v>
      </c>
      <c r="J32" s="18">
        <v>1900560147558</v>
      </c>
      <c r="K32" s="18">
        <v>0</v>
      </c>
      <c r="L32" s="18">
        <v>0</v>
      </c>
      <c r="M32" s="18">
        <v>0</v>
      </c>
      <c r="N32" s="18">
        <v>0</v>
      </c>
      <c r="O32" s="26">
        <v>1900560147558</v>
      </c>
      <c r="P32" s="18">
        <v>1900560147558</v>
      </c>
      <c r="Q32" s="26">
        <v>1900560147558</v>
      </c>
      <c r="R32" s="26">
        <v>1900530114703.4199</v>
      </c>
      <c r="S32" s="18">
        <v>1897007251206</v>
      </c>
      <c r="T32" s="5"/>
      <c r="U32" s="21"/>
    </row>
    <row r="33" spans="1:20" s="12" customFormat="1">
      <c r="A33" s="3"/>
      <c r="B33" s="3"/>
      <c r="C33" s="3"/>
      <c r="D33" s="3"/>
      <c r="E33" s="3"/>
      <c r="F33" s="3"/>
      <c r="G33" s="3"/>
      <c r="H33" s="3"/>
      <c r="I33" s="7" t="s">
        <v>45</v>
      </c>
      <c r="J33" s="4">
        <f>SUM(J25:J32)</f>
        <v>1906752993558</v>
      </c>
      <c r="K33" s="4">
        <f t="shared" ref="K33:S33" si="4">SUM(K25:K32)</f>
        <v>2656724615.8800001</v>
      </c>
      <c r="L33" s="4">
        <f t="shared" si="4"/>
        <v>3328362307.9400001</v>
      </c>
      <c r="M33" s="4">
        <f t="shared" si="4"/>
        <v>0</v>
      </c>
      <c r="N33" s="4">
        <f t="shared" si="4"/>
        <v>1040547296.65</v>
      </c>
      <c r="O33" s="4">
        <f t="shared" si="4"/>
        <v>1906081355865.9399</v>
      </c>
      <c r="P33" s="4">
        <f t="shared" si="4"/>
        <v>1905040808569.29</v>
      </c>
      <c r="Q33" s="4">
        <f t="shared" si="4"/>
        <v>1905040808569.29</v>
      </c>
      <c r="R33" s="4">
        <f t="shared" si="4"/>
        <v>1904875722917.9399</v>
      </c>
      <c r="S33" s="4">
        <f t="shared" si="4"/>
        <v>1901352859420.52</v>
      </c>
      <c r="T33" s="5">
        <f>+Q33/O33</f>
        <v>0.99945409082700087</v>
      </c>
    </row>
    <row r="34" spans="1:20">
      <c r="A34" s="1"/>
      <c r="B34" s="1"/>
      <c r="C34" s="1"/>
      <c r="D34" s="1"/>
      <c r="E34" s="1"/>
      <c r="F34" s="1"/>
      <c r="G34" s="1"/>
      <c r="H34" s="1"/>
      <c r="I34" s="20"/>
      <c r="J34" s="6"/>
      <c r="K34" s="6"/>
      <c r="L34" s="6"/>
      <c r="M34" s="6"/>
      <c r="N34" s="6"/>
      <c r="O34" s="25"/>
      <c r="P34" s="6"/>
      <c r="Q34" s="25"/>
      <c r="R34" s="25"/>
      <c r="S34" s="6"/>
      <c r="T34" s="2"/>
    </row>
    <row r="35" spans="1:20" s="12" customFormat="1">
      <c r="A35" s="3"/>
      <c r="B35" s="3"/>
      <c r="C35" s="3"/>
      <c r="D35" s="3"/>
      <c r="E35" s="3"/>
      <c r="F35" s="3"/>
      <c r="G35" s="3"/>
      <c r="H35" s="3"/>
      <c r="I35" s="7" t="s">
        <v>46</v>
      </c>
      <c r="J35" s="4">
        <f t="shared" ref="J35:S35" si="5">+J19+J23+J33</f>
        <v>1950488403558</v>
      </c>
      <c r="K35" s="4">
        <f t="shared" si="5"/>
        <v>7070224615.8800001</v>
      </c>
      <c r="L35" s="4">
        <f t="shared" si="5"/>
        <v>7281224615.8800001</v>
      </c>
      <c r="M35" s="4">
        <f t="shared" si="5"/>
        <v>0</v>
      </c>
      <c r="N35" s="4">
        <f t="shared" si="5"/>
        <v>1948891070.3400002</v>
      </c>
      <c r="O35" s="24">
        <f t="shared" si="5"/>
        <v>1950277403558</v>
      </c>
      <c r="P35" s="4">
        <f t="shared" si="5"/>
        <v>1948328512487.6602</v>
      </c>
      <c r="Q35" s="24">
        <f t="shared" si="5"/>
        <v>1948293314653.6602</v>
      </c>
      <c r="R35" s="24">
        <f t="shared" si="5"/>
        <v>1945248017380.21</v>
      </c>
      <c r="S35" s="4">
        <f t="shared" si="5"/>
        <v>1941714147382.79</v>
      </c>
      <c r="T35" s="5">
        <f>+Q35/O35</f>
        <v>0.99898266323512741</v>
      </c>
    </row>
    <row r="36" spans="1:20">
      <c r="A36" s="1"/>
      <c r="B36" s="1"/>
      <c r="C36" s="1"/>
      <c r="D36" s="1"/>
      <c r="E36" s="1"/>
      <c r="F36" s="1"/>
      <c r="G36" s="1"/>
      <c r="H36" s="1"/>
      <c r="I36" s="20"/>
      <c r="J36" s="6"/>
      <c r="K36" s="6"/>
      <c r="L36" s="6"/>
      <c r="M36" s="6"/>
      <c r="N36" s="6"/>
      <c r="O36" s="25"/>
      <c r="P36" s="6"/>
      <c r="Q36" s="25"/>
      <c r="R36" s="25"/>
      <c r="S36" s="6"/>
      <c r="T36" s="2"/>
    </row>
    <row r="37" spans="1:20">
      <c r="A37" s="1"/>
      <c r="B37" s="1"/>
      <c r="C37" s="1"/>
      <c r="D37" s="1"/>
      <c r="E37" s="1"/>
      <c r="F37" s="1"/>
      <c r="G37" s="1"/>
      <c r="H37" s="1"/>
      <c r="I37" s="20"/>
      <c r="J37" s="6"/>
      <c r="K37" s="6"/>
      <c r="L37" s="6"/>
      <c r="M37" s="6"/>
      <c r="N37" s="6"/>
      <c r="O37" s="25"/>
      <c r="P37" s="6"/>
      <c r="Q37" s="25"/>
      <c r="R37" s="25"/>
      <c r="S37" s="6"/>
      <c r="T37" s="2"/>
    </row>
    <row r="38" spans="1:20" ht="47.25" customHeight="1">
      <c r="A38" s="15" t="s">
        <v>77</v>
      </c>
      <c r="B38" s="15" t="s">
        <v>56</v>
      </c>
      <c r="C38" s="15" t="s">
        <v>40</v>
      </c>
      <c r="D38" s="15" t="s">
        <v>21</v>
      </c>
      <c r="E38" s="15"/>
      <c r="F38" s="15"/>
      <c r="G38" s="15"/>
      <c r="H38" s="15" t="s">
        <v>19</v>
      </c>
      <c r="I38" s="19" t="s">
        <v>64</v>
      </c>
      <c r="J38" s="18">
        <v>2000000000</v>
      </c>
      <c r="K38" s="18">
        <v>0</v>
      </c>
      <c r="L38" s="18">
        <v>0</v>
      </c>
      <c r="M38" s="18">
        <v>0</v>
      </c>
      <c r="N38" s="18">
        <v>74983936</v>
      </c>
      <c r="O38" s="26">
        <v>2000000000</v>
      </c>
      <c r="P38" s="18">
        <v>1925016064</v>
      </c>
      <c r="Q38" s="26">
        <v>1923367200</v>
      </c>
      <c r="R38" s="26">
        <v>967856553</v>
      </c>
      <c r="S38" s="18">
        <v>967856553</v>
      </c>
      <c r="T38" s="5">
        <f t="shared" ref="T38:T53" si="6">+Q38/O38</f>
        <v>0.96168359999999997</v>
      </c>
    </row>
    <row r="39" spans="1:20" ht="60.75" customHeight="1">
      <c r="A39" s="15" t="s">
        <v>77</v>
      </c>
      <c r="B39" s="15" t="s">
        <v>56</v>
      </c>
      <c r="C39" s="15" t="s">
        <v>40</v>
      </c>
      <c r="D39" s="15" t="s">
        <v>23</v>
      </c>
      <c r="E39" s="15"/>
      <c r="F39" s="15"/>
      <c r="G39" s="15"/>
      <c r="H39" s="15" t="s">
        <v>19</v>
      </c>
      <c r="I39" s="19" t="s">
        <v>65</v>
      </c>
      <c r="J39" s="18">
        <v>5020000000</v>
      </c>
      <c r="K39" s="18">
        <v>0</v>
      </c>
      <c r="L39" s="18">
        <v>0</v>
      </c>
      <c r="M39" s="18">
        <v>0</v>
      </c>
      <c r="N39" s="18">
        <v>98359645</v>
      </c>
      <c r="O39" s="26">
        <v>5020000000</v>
      </c>
      <c r="P39" s="18">
        <v>4921640355</v>
      </c>
      <c r="Q39" s="26">
        <v>4915756490</v>
      </c>
      <c r="R39" s="26">
        <v>4866333957.1999998</v>
      </c>
      <c r="S39" s="18">
        <v>4866333957.1999998</v>
      </c>
      <c r="T39" s="5">
        <f t="shared" si="6"/>
        <v>0.97923436055776891</v>
      </c>
    </row>
    <row r="40" spans="1:20" ht="46.5" customHeight="1">
      <c r="A40" s="15" t="s">
        <v>77</v>
      </c>
      <c r="B40" s="15" t="s">
        <v>56</v>
      </c>
      <c r="C40" s="15" t="s">
        <v>40</v>
      </c>
      <c r="D40" s="15" t="s">
        <v>35</v>
      </c>
      <c r="E40" s="15"/>
      <c r="F40" s="15"/>
      <c r="G40" s="15"/>
      <c r="H40" s="15" t="s">
        <v>19</v>
      </c>
      <c r="I40" s="19" t="s">
        <v>66</v>
      </c>
      <c r="J40" s="18">
        <v>3000000000</v>
      </c>
      <c r="K40" s="18">
        <v>0</v>
      </c>
      <c r="L40" s="18">
        <v>0</v>
      </c>
      <c r="M40" s="18">
        <v>0</v>
      </c>
      <c r="N40" s="18">
        <v>124817982</v>
      </c>
      <c r="O40" s="26">
        <v>3000000000</v>
      </c>
      <c r="P40" s="18">
        <v>2875182018</v>
      </c>
      <c r="Q40" s="26">
        <v>2869445296</v>
      </c>
      <c r="R40" s="26">
        <v>2731112956</v>
      </c>
      <c r="S40" s="18">
        <v>2724112956</v>
      </c>
      <c r="T40" s="5">
        <f t="shared" si="6"/>
        <v>0.95648176533333329</v>
      </c>
    </row>
    <row r="41" spans="1:20" ht="57" customHeight="1">
      <c r="A41" s="15" t="s">
        <v>77</v>
      </c>
      <c r="B41" s="15" t="s">
        <v>57</v>
      </c>
      <c r="C41" s="15" t="s">
        <v>40</v>
      </c>
      <c r="D41" s="15" t="s">
        <v>29</v>
      </c>
      <c r="E41" s="15"/>
      <c r="F41" s="15"/>
      <c r="G41" s="15"/>
      <c r="H41" s="15" t="s">
        <v>19</v>
      </c>
      <c r="I41" s="19" t="s">
        <v>67</v>
      </c>
      <c r="J41" s="18">
        <v>4900000000</v>
      </c>
      <c r="K41" s="18">
        <v>0</v>
      </c>
      <c r="L41" s="18">
        <v>250000000</v>
      </c>
      <c r="M41" s="18">
        <v>0</v>
      </c>
      <c r="N41" s="18">
        <v>584825407</v>
      </c>
      <c r="O41" s="26">
        <v>4650000000</v>
      </c>
      <c r="P41" s="18">
        <v>4065174593</v>
      </c>
      <c r="Q41" s="26">
        <v>4053440695</v>
      </c>
      <c r="R41" s="26">
        <v>3740241197</v>
      </c>
      <c r="S41" s="18">
        <v>3740241197</v>
      </c>
      <c r="T41" s="5">
        <f t="shared" si="6"/>
        <v>0.87170767634408597</v>
      </c>
    </row>
    <row r="42" spans="1:20" ht="45.75" customHeight="1">
      <c r="A42" s="15" t="s">
        <v>77</v>
      </c>
      <c r="B42" s="15" t="s">
        <v>58</v>
      </c>
      <c r="C42" s="15" t="s">
        <v>40</v>
      </c>
      <c r="D42" s="15" t="s">
        <v>30</v>
      </c>
      <c r="E42" s="15"/>
      <c r="F42" s="15"/>
      <c r="G42" s="15"/>
      <c r="H42" s="15" t="s">
        <v>19</v>
      </c>
      <c r="I42" s="19" t="s">
        <v>41</v>
      </c>
      <c r="J42" s="18">
        <v>271344320652</v>
      </c>
      <c r="K42" s="18">
        <v>0</v>
      </c>
      <c r="L42" s="18">
        <v>0</v>
      </c>
      <c r="M42" s="18">
        <v>0</v>
      </c>
      <c r="N42" s="18">
        <v>0</v>
      </c>
      <c r="O42" s="26">
        <v>271344320652</v>
      </c>
      <c r="P42" s="18">
        <v>271344320652</v>
      </c>
      <c r="Q42" s="26">
        <v>271344320652</v>
      </c>
      <c r="R42" s="26">
        <v>0</v>
      </c>
      <c r="S42" s="18">
        <v>0</v>
      </c>
      <c r="T42" s="5">
        <f t="shared" si="6"/>
        <v>1</v>
      </c>
    </row>
    <row r="43" spans="1:20" ht="54.75" customHeight="1">
      <c r="A43" s="15" t="s">
        <v>77</v>
      </c>
      <c r="B43" s="15" t="s">
        <v>58</v>
      </c>
      <c r="C43" s="15" t="s">
        <v>40</v>
      </c>
      <c r="D43" s="15" t="s">
        <v>21</v>
      </c>
      <c r="E43" s="15"/>
      <c r="F43" s="15"/>
      <c r="G43" s="15"/>
      <c r="H43" s="15" t="s">
        <v>19</v>
      </c>
      <c r="I43" s="19" t="s">
        <v>60</v>
      </c>
      <c r="J43" s="18">
        <v>88580107940</v>
      </c>
      <c r="K43" s="18">
        <v>0</v>
      </c>
      <c r="L43" s="18">
        <v>0</v>
      </c>
      <c r="M43" s="18">
        <v>0</v>
      </c>
      <c r="N43" s="18">
        <v>6488143</v>
      </c>
      <c r="O43" s="26">
        <v>88580107940</v>
      </c>
      <c r="P43" s="18">
        <v>88573619797</v>
      </c>
      <c r="Q43" s="26">
        <v>88573619797</v>
      </c>
      <c r="R43" s="26">
        <v>0</v>
      </c>
      <c r="S43" s="18">
        <v>0</v>
      </c>
      <c r="T43" s="5">
        <f t="shared" si="6"/>
        <v>0.99992675395017139</v>
      </c>
    </row>
    <row r="44" spans="1:20" ht="54" customHeight="1">
      <c r="A44" s="15" t="s">
        <v>77</v>
      </c>
      <c r="B44" s="15" t="s">
        <v>58</v>
      </c>
      <c r="C44" s="15" t="s">
        <v>40</v>
      </c>
      <c r="D44" s="15" t="s">
        <v>37</v>
      </c>
      <c r="E44" s="15"/>
      <c r="F44" s="15"/>
      <c r="G44" s="15"/>
      <c r="H44" s="15" t="s">
        <v>19</v>
      </c>
      <c r="I44" s="19" t="s">
        <v>68</v>
      </c>
      <c r="J44" s="18">
        <v>9100000000</v>
      </c>
      <c r="K44" s="18">
        <v>0</v>
      </c>
      <c r="L44" s="18">
        <v>0</v>
      </c>
      <c r="M44" s="18">
        <v>0</v>
      </c>
      <c r="N44" s="18">
        <v>29391938</v>
      </c>
      <c r="O44" s="26">
        <v>9100000000</v>
      </c>
      <c r="P44" s="18">
        <v>9070608062</v>
      </c>
      <c r="Q44" s="26">
        <v>9047793674</v>
      </c>
      <c r="R44" s="26">
        <v>7406147771.9300003</v>
      </c>
      <c r="S44" s="18">
        <v>7406147771.9300003</v>
      </c>
      <c r="T44" s="5">
        <f t="shared" si="6"/>
        <v>0.99426304109890107</v>
      </c>
    </row>
    <row r="45" spans="1:20" ht="31.5">
      <c r="A45" s="15" t="s">
        <v>77</v>
      </c>
      <c r="B45" s="15" t="s">
        <v>58</v>
      </c>
      <c r="C45" s="15" t="s">
        <v>40</v>
      </c>
      <c r="D45" s="15" t="s">
        <v>61</v>
      </c>
      <c r="E45" s="15"/>
      <c r="F45" s="15"/>
      <c r="G45" s="15"/>
      <c r="H45" s="15" t="s">
        <v>19</v>
      </c>
      <c r="I45" s="19" t="s">
        <v>69</v>
      </c>
      <c r="J45" s="18">
        <v>3815000000</v>
      </c>
      <c r="K45" s="18">
        <v>0</v>
      </c>
      <c r="L45" s="18">
        <v>398000000</v>
      </c>
      <c r="M45" s="18">
        <v>0</v>
      </c>
      <c r="N45" s="18">
        <v>0</v>
      </c>
      <c r="O45" s="26">
        <v>3417000000</v>
      </c>
      <c r="P45" s="18">
        <v>3417000000</v>
      </c>
      <c r="Q45" s="26">
        <v>3417000000</v>
      </c>
      <c r="R45" s="26">
        <v>0</v>
      </c>
      <c r="S45" s="18">
        <v>0</v>
      </c>
      <c r="T45" s="5">
        <f t="shared" si="6"/>
        <v>1</v>
      </c>
    </row>
    <row r="46" spans="1:20" ht="52.5">
      <c r="A46" s="15" t="s">
        <v>77</v>
      </c>
      <c r="B46" s="15" t="s">
        <v>58</v>
      </c>
      <c r="C46" s="15" t="s">
        <v>40</v>
      </c>
      <c r="D46" s="15" t="s">
        <v>25</v>
      </c>
      <c r="E46" s="15"/>
      <c r="F46" s="15"/>
      <c r="G46" s="15"/>
      <c r="H46" s="15" t="s">
        <v>19</v>
      </c>
      <c r="I46" s="19" t="s">
        <v>70</v>
      </c>
      <c r="J46" s="18">
        <v>1700000000</v>
      </c>
      <c r="K46" s="18">
        <v>0</v>
      </c>
      <c r="L46" s="18">
        <v>52000000</v>
      </c>
      <c r="M46" s="18">
        <v>0</v>
      </c>
      <c r="N46" s="18">
        <v>139956625</v>
      </c>
      <c r="O46" s="26">
        <v>1648000000</v>
      </c>
      <c r="P46" s="18">
        <v>1508043375</v>
      </c>
      <c r="Q46" s="26">
        <v>1492412118</v>
      </c>
      <c r="R46" s="26">
        <v>1420228096</v>
      </c>
      <c r="S46" s="18">
        <v>1420228096</v>
      </c>
      <c r="T46" s="5">
        <f t="shared" si="6"/>
        <v>0.90558987742718444</v>
      </c>
    </row>
    <row r="47" spans="1:20" ht="52.5">
      <c r="A47" s="15" t="s">
        <v>77</v>
      </c>
      <c r="B47" s="15" t="s">
        <v>58</v>
      </c>
      <c r="C47" s="15" t="s">
        <v>40</v>
      </c>
      <c r="D47" s="15" t="s">
        <v>27</v>
      </c>
      <c r="E47" s="15"/>
      <c r="F47" s="15"/>
      <c r="G47" s="15"/>
      <c r="H47" s="15" t="s">
        <v>19</v>
      </c>
      <c r="I47" s="19" t="s">
        <v>71</v>
      </c>
      <c r="J47" s="18">
        <v>2686000000</v>
      </c>
      <c r="K47" s="18">
        <v>0</v>
      </c>
      <c r="L47" s="18">
        <v>50000000</v>
      </c>
      <c r="M47" s="18">
        <v>0</v>
      </c>
      <c r="N47" s="18">
        <v>535704771</v>
      </c>
      <c r="O47" s="26">
        <v>2636000000</v>
      </c>
      <c r="P47" s="18">
        <v>2100295229</v>
      </c>
      <c r="Q47" s="26">
        <v>2100295229</v>
      </c>
      <c r="R47" s="26">
        <v>2028359513</v>
      </c>
      <c r="S47" s="18">
        <v>2028359513</v>
      </c>
      <c r="T47" s="5">
        <f t="shared" si="6"/>
        <v>0.79677360735963576</v>
      </c>
    </row>
    <row r="48" spans="1:20" ht="44.25" customHeight="1">
      <c r="A48" s="15" t="s">
        <v>77</v>
      </c>
      <c r="B48" s="15" t="s">
        <v>58</v>
      </c>
      <c r="C48" s="15" t="s">
        <v>40</v>
      </c>
      <c r="D48" s="15" t="s">
        <v>19</v>
      </c>
      <c r="E48" s="15"/>
      <c r="F48" s="15"/>
      <c r="G48" s="15"/>
      <c r="H48" s="15" t="s">
        <v>19</v>
      </c>
      <c r="I48" s="19" t="s">
        <v>72</v>
      </c>
      <c r="J48" s="18">
        <v>6500000000</v>
      </c>
      <c r="K48" s="18">
        <v>0</v>
      </c>
      <c r="L48" s="18">
        <v>0</v>
      </c>
      <c r="M48" s="18">
        <v>0</v>
      </c>
      <c r="N48" s="18">
        <v>0</v>
      </c>
      <c r="O48" s="26">
        <v>6500000000</v>
      </c>
      <c r="P48" s="18">
        <v>6500000000</v>
      </c>
      <c r="Q48" s="26">
        <v>6500000000</v>
      </c>
      <c r="R48" s="26">
        <v>0</v>
      </c>
      <c r="S48" s="18">
        <v>0</v>
      </c>
      <c r="T48" s="5">
        <f t="shared" si="6"/>
        <v>1</v>
      </c>
    </row>
    <row r="49" spans="1:20" ht="55.5" customHeight="1">
      <c r="A49" s="15" t="s">
        <v>77</v>
      </c>
      <c r="B49" s="15" t="s">
        <v>58</v>
      </c>
      <c r="C49" s="15" t="s">
        <v>40</v>
      </c>
      <c r="D49" s="15" t="s">
        <v>19</v>
      </c>
      <c r="E49" s="15"/>
      <c r="F49" s="15"/>
      <c r="G49" s="15"/>
      <c r="H49" s="15" t="s">
        <v>39</v>
      </c>
      <c r="I49" s="19" t="s">
        <v>72</v>
      </c>
      <c r="J49" s="18">
        <v>28201921708</v>
      </c>
      <c r="K49" s="18">
        <v>0</v>
      </c>
      <c r="L49" s="18">
        <v>0</v>
      </c>
      <c r="M49" s="18">
        <v>0</v>
      </c>
      <c r="N49" s="18">
        <v>54446160</v>
      </c>
      <c r="O49" s="26">
        <v>28201921708</v>
      </c>
      <c r="P49" s="18">
        <v>28147475548</v>
      </c>
      <c r="Q49" s="26">
        <v>28147475548</v>
      </c>
      <c r="R49" s="26">
        <v>619418792</v>
      </c>
      <c r="S49" s="18">
        <v>619418792</v>
      </c>
      <c r="T49" s="5">
        <f t="shared" si="6"/>
        <v>0.99806941666728488</v>
      </c>
    </row>
    <row r="50" spans="1:20" ht="39" customHeight="1">
      <c r="A50" s="15" t="s">
        <v>77</v>
      </c>
      <c r="B50" s="15" t="s">
        <v>58</v>
      </c>
      <c r="C50" s="15" t="s">
        <v>40</v>
      </c>
      <c r="D50" s="15" t="s">
        <v>62</v>
      </c>
      <c r="E50" s="15"/>
      <c r="F50" s="15"/>
      <c r="G50" s="15"/>
      <c r="H50" s="15" t="s">
        <v>39</v>
      </c>
      <c r="I50" s="19" t="s">
        <v>73</v>
      </c>
      <c r="J50" s="18">
        <v>3298078292</v>
      </c>
      <c r="K50" s="18">
        <v>0</v>
      </c>
      <c r="L50" s="18">
        <v>0</v>
      </c>
      <c r="M50" s="18">
        <v>0</v>
      </c>
      <c r="N50" s="18">
        <v>21367997</v>
      </c>
      <c r="O50" s="26">
        <v>3298078292</v>
      </c>
      <c r="P50" s="18">
        <v>3276710295</v>
      </c>
      <c r="Q50" s="26">
        <v>3276710295</v>
      </c>
      <c r="R50" s="26">
        <v>259147706</v>
      </c>
      <c r="S50" s="18">
        <v>259147706</v>
      </c>
      <c r="T50" s="5">
        <f t="shared" si="6"/>
        <v>0.99352107648510612</v>
      </c>
    </row>
    <row r="51" spans="1:20" ht="60.75" customHeight="1">
      <c r="A51" s="15" t="s">
        <v>77</v>
      </c>
      <c r="B51" s="15" t="s">
        <v>59</v>
      </c>
      <c r="C51" s="15" t="s">
        <v>40</v>
      </c>
      <c r="D51" s="15" t="s">
        <v>37</v>
      </c>
      <c r="E51" s="15"/>
      <c r="F51" s="15"/>
      <c r="G51" s="15"/>
      <c r="H51" s="15" t="s">
        <v>19</v>
      </c>
      <c r="I51" s="19" t="s">
        <v>74</v>
      </c>
      <c r="J51" s="18">
        <v>2800000000</v>
      </c>
      <c r="K51" s="18">
        <v>631000000</v>
      </c>
      <c r="L51" s="18">
        <v>0</v>
      </c>
      <c r="M51" s="18">
        <v>0</v>
      </c>
      <c r="N51" s="18">
        <v>926262033.78999996</v>
      </c>
      <c r="O51" s="26">
        <v>3431000000</v>
      </c>
      <c r="P51" s="18">
        <v>2504737966.21</v>
      </c>
      <c r="Q51" s="26">
        <v>2504737966.21</v>
      </c>
      <c r="R51" s="26">
        <v>1449851470</v>
      </c>
      <c r="S51" s="18">
        <v>1449851470</v>
      </c>
      <c r="T51" s="5">
        <f t="shared" si="6"/>
        <v>0.73003146785485284</v>
      </c>
    </row>
    <row r="52" spans="1:20" ht="42">
      <c r="A52" s="15" t="s">
        <v>77</v>
      </c>
      <c r="B52" s="15" t="s">
        <v>59</v>
      </c>
      <c r="C52" s="15" t="s">
        <v>40</v>
      </c>
      <c r="D52" s="15" t="s">
        <v>61</v>
      </c>
      <c r="E52" s="15"/>
      <c r="F52" s="1"/>
      <c r="G52" s="1"/>
      <c r="H52" s="15" t="s">
        <v>19</v>
      </c>
      <c r="I52" s="19" t="s">
        <v>75</v>
      </c>
      <c r="J52" s="18">
        <v>10834000000</v>
      </c>
      <c r="K52" s="18">
        <v>0</v>
      </c>
      <c r="L52" s="18">
        <v>644563873</v>
      </c>
      <c r="M52" s="18">
        <v>0</v>
      </c>
      <c r="N52" s="18">
        <v>986109729</v>
      </c>
      <c r="O52" s="26">
        <v>10189436127</v>
      </c>
      <c r="P52" s="18">
        <v>9203326398</v>
      </c>
      <c r="Q52" s="26">
        <v>9202882286</v>
      </c>
      <c r="R52" s="26">
        <v>7444234330.6499996</v>
      </c>
      <c r="S52" s="18">
        <v>7444234330.6499996</v>
      </c>
      <c r="T52" s="5">
        <f t="shared" si="6"/>
        <v>0.90317875997221997</v>
      </c>
    </row>
    <row r="53" spans="1:20" ht="42">
      <c r="A53" s="15" t="s">
        <v>77</v>
      </c>
      <c r="B53" s="15" t="s">
        <v>59</v>
      </c>
      <c r="C53" s="15" t="s">
        <v>40</v>
      </c>
      <c r="D53" s="15" t="s">
        <v>25</v>
      </c>
      <c r="E53" s="15"/>
      <c r="F53" s="1"/>
      <c r="G53" s="1"/>
      <c r="H53" s="15" t="s">
        <v>19</v>
      </c>
      <c r="I53" s="19" t="s">
        <v>76</v>
      </c>
      <c r="J53" s="18">
        <v>2500000000</v>
      </c>
      <c r="K53" s="18">
        <v>0</v>
      </c>
      <c r="L53" s="18">
        <v>330000000</v>
      </c>
      <c r="M53" s="18">
        <v>0</v>
      </c>
      <c r="N53" s="18">
        <v>115663086</v>
      </c>
      <c r="O53" s="26">
        <v>2170000000</v>
      </c>
      <c r="P53" s="18">
        <v>2054336914</v>
      </c>
      <c r="Q53" s="26">
        <v>2049812878</v>
      </c>
      <c r="R53" s="26">
        <v>1927709504</v>
      </c>
      <c r="S53" s="18">
        <v>1927709504</v>
      </c>
      <c r="T53" s="5">
        <f t="shared" si="6"/>
        <v>0.9446142294930876</v>
      </c>
    </row>
    <row r="54" spans="1:20">
      <c r="A54" s="15"/>
      <c r="B54" s="15"/>
      <c r="C54" s="15"/>
      <c r="D54" s="1"/>
      <c r="E54" s="1"/>
      <c r="F54" s="1"/>
      <c r="G54" s="1"/>
      <c r="H54" s="15"/>
      <c r="I54" s="19"/>
      <c r="J54" s="18"/>
      <c r="K54" s="18"/>
      <c r="L54" s="18"/>
      <c r="M54" s="18"/>
      <c r="N54" s="18"/>
      <c r="O54" s="26"/>
      <c r="P54" s="18"/>
      <c r="Q54" s="26"/>
      <c r="R54" s="26"/>
      <c r="S54" s="18"/>
      <c r="T54" s="5"/>
    </row>
    <row r="55" spans="1:20" s="12" customFormat="1">
      <c r="A55" s="3"/>
      <c r="B55" s="3"/>
      <c r="C55" s="3"/>
      <c r="D55" s="3"/>
      <c r="E55" s="3"/>
      <c r="F55" s="3"/>
      <c r="G55" s="3"/>
      <c r="H55" s="3"/>
      <c r="I55" s="7" t="s">
        <v>47</v>
      </c>
      <c r="J55" s="4">
        <f>SUM(J38:J54)</f>
        <v>446279428592</v>
      </c>
      <c r="K55" s="4">
        <f t="shared" ref="K55:S55" si="7">SUM(K38:K54)</f>
        <v>631000000</v>
      </c>
      <c r="L55" s="4">
        <f t="shared" si="7"/>
        <v>1724563873</v>
      </c>
      <c r="M55" s="4">
        <f t="shared" si="7"/>
        <v>0</v>
      </c>
      <c r="N55" s="4">
        <f t="shared" si="7"/>
        <v>3698377452.79</v>
      </c>
      <c r="O55" s="24">
        <f t="shared" si="7"/>
        <v>445185864719</v>
      </c>
      <c r="P55" s="4">
        <f t="shared" si="7"/>
        <v>441487487266.21002</v>
      </c>
      <c r="Q55" s="24">
        <f t="shared" si="7"/>
        <v>441419070124.21002</v>
      </c>
      <c r="R55" s="24">
        <f t="shared" si="7"/>
        <v>34860641846.779999</v>
      </c>
      <c r="S55" s="4">
        <f t="shared" si="7"/>
        <v>34853641846.779999</v>
      </c>
      <c r="T55" s="5">
        <f>+Q55/O55</f>
        <v>0.99153882705335317</v>
      </c>
    </row>
    <row r="56" spans="1:20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7"/>
      <c r="P56" s="13"/>
      <c r="Q56" s="27"/>
      <c r="R56" s="27"/>
      <c r="S56" s="13"/>
      <c r="T56" s="2"/>
    </row>
    <row r="57" spans="1:20" s="12" customFormat="1" ht="20.25" customHeight="1">
      <c r="A57" s="3"/>
      <c r="B57" s="3"/>
      <c r="C57" s="3"/>
      <c r="D57" s="3"/>
      <c r="E57" s="3"/>
      <c r="F57" s="3"/>
      <c r="G57" s="3"/>
      <c r="H57" s="3"/>
      <c r="I57" s="7" t="s">
        <v>48</v>
      </c>
      <c r="J57" s="4">
        <f>SUM(J19+J23+J33+J55)</f>
        <v>2396767832150</v>
      </c>
      <c r="K57" s="4">
        <f t="shared" ref="K57:S57" si="8">SUM(K19+K23+K33+K55)</f>
        <v>7701224615.8800001</v>
      </c>
      <c r="L57" s="4">
        <f t="shared" si="8"/>
        <v>9005788488.8800011</v>
      </c>
      <c r="M57" s="4">
        <f t="shared" si="8"/>
        <v>0</v>
      </c>
      <c r="N57" s="4">
        <f t="shared" si="8"/>
        <v>5647268523.1300001</v>
      </c>
      <c r="O57" s="24">
        <f t="shared" si="8"/>
        <v>2395463268277</v>
      </c>
      <c r="P57" s="4">
        <f t="shared" si="8"/>
        <v>2389815999753.8701</v>
      </c>
      <c r="Q57" s="24">
        <f t="shared" si="8"/>
        <v>2389712384777.8701</v>
      </c>
      <c r="R57" s="24">
        <f t="shared" si="8"/>
        <v>1980108659226.99</v>
      </c>
      <c r="S57" s="4">
        <f t="shared" si="8"/>
        <v>1976567789229.5701</v>
      </c>
      <c r="T57" s="5">
        <f>+Q57/O57</f>
        <v>0.99759926041225988</v>
      </c>
    </row>
    <row r="58" spans="1:20" ht="11.25">
      <c r="A58" s="17"/>
      <c r="B58" s="17"/>
      <c r="C58" s="17"/>
      <c r="D58" s="17"/>
      <c r="E58" s="17"/>
      <c r="F58" s="17"/>
      <c r="G58" s="17"/>
      <c r="H58" s="17"/>
      <c r="I58" s="16"/>
    </row>
    <row r="59" spans="1:20">
      <c r="O59" s="28"/>
    </row>
    <row r="60" spans="1:20">
      <c r="I60" s="8" t="s">
        <v>53</v>
      </c>
      <c r="K60" s="14"/>
      <c r="L60" s="14"/>
      <c r="M60" s="14"/>
      <c r="N60" s="14"/>
      <c r="O60" s="29"/>
      <c r="P60" s="14"/>
      <c r="Q60" s="29"/>
      <c r="R60" s="29"/>
      <c r="S60" s="14"/>
    </row>
    <row r="61" spans="1:20">
      <c r="K61" s="14"/>
      <c r="L61" s="14"/>
      <c r="M61" s="14"/>
      <c r="N61" s="14"/>
      <c r="O61" s="29"/>
      <c r="P61" s="14"/>
      <c r="Q61" s="30"/>
      <c r="R61" s="29"/>
      <c r="S61" s="14"/>
    </row>
    <row r="62" spans="1:20"/>
    <row r="63" spans="1:20"/>
    <row r="64" spans="1:20"/>
    <row r="65" spans="12:12"/>
    <row r="66" spans="12:12"/>
    <row r="67" spans="12:12"/>
    <row r="68" spans="12:12"/>
    <row r="69" spans="12:12"/>
    <row r="70" spans="12:12"/>
    <row r="71" spans="12:12">
      <c r="L71" s="8" t="s">
        <v>78</v>
      </c>
    </row>
    <row r="72" spans="12:12"/>
    <row r="73" spans="12:12"/>
    <row r="74" spans="12:12"/>
    <row r="75" spans="12:12"/>
    <row r="76" spans="12:12"/>
    <row r="77" spans="12:12"/>
    <row r="78" spans="12:12"/>
    <row r="79" spans="12:12"/>
    <row r="80" spans="12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</sheetData>
  <sheetProtection selectLockedCells="1" selectUnlockedCells="1"/>
  <mergeCells count="3">
    <mergeCell ref="J2:M2"/>
    <mergeCell ref="J3:M3"/>
    <mergeCell ref="J4:M4"/>
  </mergeCells>
  <phoneticPr fontId="3" type="noConversion"/>
  <pageMargins left="0.39370078740157483" right="0.19685039370078741" top="0.59055118110236227" bottom="0.39370078740157483" header="0.78740157480314965" footer="0.78740157480314965"/>
  <pageSetup scale="47" fitToHeight="0" orientation="landscape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2018</A_x00f1_o>
    <Entidad xmlns="abfddaa9-b2c8-4316-bb34-383fb475a780">Ministerio de Vivienda, Ciudad y Territorio</Entidad>
  </documentManagement>
</p:properties>
</file>

<file path=customXml/itemProps1.xml><?xml version="1.0" encoding="utf-8"?>
<ds:datastoreItem xmlns:ds="http://schemas.openxmlformats.org/officeDocument/2006/customXml" ds:itemID="{28259B32-04D4-40D7-85C6-3856403A4B89}"/>
</file>

<file path=customXml/itemProps2.xml><?xml version="1.0" encoding="utf-8"?>
<ds:datastoreItem xmlns:ds="http://schemas.openxmlformats.org/officeDocument/2006/customXml" ds:itemID="{E1591D0E-06E1-4E66-89A5-58A5A75FD707}"/>
</file>

<file path=customXml/itemProps3.xml><?xml version="1.0" encoding="utf-8"?>
<ds:datastoreItem xmlns:ds="http://schemas.openxmlformats.org/officeDocument/2006/customXml" ds:itemID="{632E7D72-5A4F-445C-8D90-BB2FC144D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MVCT</vt:lpstr>
      <vt:lpstr>MVCT!Área_de_impresión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2019-01-22T14:54:44Z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