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workbookAlgorithmName="SHA-512" workbookHashValue="aA0KFFBP2wS2BHxJz6q6p8Uy0m/Zzuzy/9Ii6oVy2eIRd21XkfcKmpjct8JYpCOd0KmjOyVYKWlwRjeEPtD/Kw==" workbookSaltValue="qe2W2cmRu2zqzpONbURGQA==" workbookSpinCount="100000" lockStructure="1"/>
  <bookViews>
    <workbookView xWindow="12105" yWindow="390" windowWidth="11910" windowHeight="7950"/>
  </bookViews>
  <sheets>
    <sheet name="MVCT" sheetId="2" r:id="rId1"/>
  </sheets>
  <definedNames>
    <definedName name="_xlnm._FilterDatabase" localSheetId="0" hidden="1">MVCT!$12:$88</definedName>
    <definedName name="_xlnm.Print_Area" localSheetId="0">MVCT!$A$1:$T$92</definedName>
  </definedNames>
  <calcPr calcId="162913"/>
  <fileRecoveryPr autoRecover="0"/>
</workbook>
</file>

<file path=xl/calcChain.xml><?xml version="1.0" encoding="utf-8"?>
<calcChain xmlns="http://schemas.openxmlformats.org/spreadsheetml/2006/main">
  <c r="S20" i="2" l="1"/>
  <c r="R20" i="2"/>
  <c r="Q20" i="2"/>
  <c r="P20" i="2"/>
  <c r="O20" i="2"/>
  <c r="N20" i="2"/>
  <c r="M20" i="2"/>
  <c r="L20" i="2"/>
  <c r="K20" i="2"/>
  <c r="J20" i="2"/>
  <c r="T86" i="2"/>
  <c r="T66" i="2" l="1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1" i="2"/>
  <c r="T29" i="2"/>
  <c r="S67" i="2" l="1"/>
  <c r="R67" i="2"/>
  <c r="Q67" i="2"/>
  <c r="L67" i="2"/>
  <c r="M67" i="2"/>
  <c r="N67" i="2"/>
  <c r="O67" i="2"/>
  <c r="P67" i="2"/>
  <c r="K67" i="2"/>
  <c r="T83" i="2"/>
  <c r="T84" i="2"/>
  <c r="T85" i="2"/>
  <c r="M87" i="2"/>
  <c r="J87" i="2"/>
  <c r="K87" i="2"/>
  <c r="L87" i="2"/>
  <c r="N87" i="2"/>
  <c r="O87" i="2"/>
  <c r="P87" i="2"/>
  <c r="Q87" i="2"/>
  <c r="R87" i="2"/>
  <c r="S87" i="2"/>
  <c r="T19" i="2"/>
  <c r="T17" i="2"/>
  <c r="T15" i="2"/>
  <c r="T14" i="2"/>
  <c r="T13" i="2"/>
  <c r="T82" i="2"/>
  <c r="T81" i="2"/>
  <c r="T80" i="2"/>
  <c r="T79" i="2"/>
  <c r="T78" i="2"/>
  <c r="T77" i="2"/>
  <c r="T76" i="2"/>
  <c r="T75" i="2"/>
  <c r="T74" i="2"/>
  <c r="T73" i="2"/>
  <c r="T72" i="2"/>
  <c r="T22" i="2"/>
  <c r="T23" i="2"/>
  <c r="J67" i="2"/>
  <c r="S24" i="2"/>
  <c r="K24" i="2"/>
  <c r="L24" i="2"/>
  <c r="M24" i="2"/>
  <c r="N24" i="2"/>
  <c r="O24" i="2"/>
  <c r="P24" i="2"/>
  <c r="Q24" i="2"/>
  <c r="R24" i="2"/>
  <c r="J24" i="2"/>
  <c r="J89" i="2" l="1"/>
  <c r="T67" i="2"/>
  <c r="T20" i="2"/>
  <c r="T24" i="2"/>
  <c r="S69" i="2"/>
  <c r="S89" i="2" s="1"/>
  <c r="P69" i="2"/>
  <c r="P89" i="2" s="1"/>
  <c r="L69" i="2"/>
  <c r="L89" i="2" s="1"/>
  <c r="J69" i="2"/>
  <c r="R69" i="2"/>
  <c r="R89" i="2" s="1"/>
  <c r="T87" i="2"/>
  <c r="N69" i="2"/>
  <c r="N89" i="2" s="1"/>
  <c r="K69" i="2"/>
  <c r="K89" i="2" s="1"/>
  <c r="O69" i="2"/>
  <c r="O89" i="2" s="1"/>
  <c r="Q69" i="2"/>
  <c r="Q89" i="2" s="1"/>
  <c r="M69" i="2"/>
  <c r="M89" i="2" s="1"/>
  <c r="T89" i="2" l="1"/>
  <c r="T69" i="2"/>
</calcChain>
</file>

<file path=xl/sharedStrings.xml><?xml version="1.0" encoding="utf-8"?>
<sst xmlns="http://schemas.openxmlformats.org/spreadsheetml/2006/main" count="441" uniqueCount="131">
  <si>
    <t>CTA</t>
  </si>
  <si>
    <t>SUB
CTA</t>
  </si>
  <si>
    <t>OBJ</t>
  </si>
  <si>
    <t>ORD</t>
  </si>
  <si>
    <t>SOR
ORD</t>
  </si>
  <si>
    <t>ITEM</t>
  </si>
  <si>
    <t>SUB
ITEM</t>
  </si>
  <si>
    <t>REC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</si>
  <si>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</si>
  <si>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</si>
  <si>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</si>
  <si>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</si>
  <si>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</si>
  <si>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</si>
  <si>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</si>
  <si>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</si>
  <si>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</si>
  <si>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</si>
  <si>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</si>
  <si>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1</t>
  </si>
  <si>
    <t>0</t>
  </si>
  <si>
    <t>11</t>
  </si>
  <si>
    <t>SUELDOS DE PERSONAL DE NOMINA</t>
  </si>
  <si>
    <t>4</t>
  </si>
  <si>
    <t>PRIMA TECNICA</t>
  </si>
  <si>
    <t>5</t>
  </si>
  <si>
    <t>OTROS</t>
  </si>
  <si>
    <t>9</t>
  </si>
  <si>
    <t>HORAS EXTRAS, DIAS FESTIVOS E INDEMNIZACION POR VACACIONES</t>
  </si>
  <si>
    <t>10</t>
  </si>
  <si>
    <t>CONTRIBUCIONES INHERENTES A LA NOMINA SECTOR PRIVADO Y PUBLICO</t>
  </si>
  <si>
    <t>2</t>
  </si>
  <si>
    <t>3</t>
  </si>
  <si>
    <t>IMPUESTOS Y MULTAS</t>
  </si>
  <si>
    <t>ADQUISICION DE BIENES Y SERVICIOS</t>
  </si>
  <si>
    <t>CUOTA DE AUDITAJE CONTRANAL</t>
  </si>
  <si>
    <t>APORTE PATRONAL FAVI (DECRETO 294/81)</t>
  </si>
  <si>
    <t>6</t>
  </si>
  <si>
    <t>SENTENCIAS Y CONCILIACIONES</t>
  </si>
  <si>
    <t>7</t>
  </si>
  <si>
    <t>SISTEMA GENERAL DE PARTICIPACIONES - AGUA POTABLE Y SANEAMIENTO BASICO, ARTICULO 1 LEY 1176 DE 2007</t>
  </si>
  <si>
    <t>14</t>
  </si>
  <si>
    <t>RENOVACIÓN TECNOLÓGICA PARA EL MINISTERIO DE VIVIENDA, CIUDAD Y TERRITORIO,  NACIONAL</t>
  </si>
  <si>
    <t>ASISTENCIA TECNICA: INSTRUMENTACION E IMPLEMENTACION DEL MARCO DE PLANIFICACION Y GESTION TERRITORIAL Y URBANA DE LA POLITICA URBANA NACIONAL</t>
  </si>
  <si>
    <t>ADMINISTRACION Y CREACION DE UNA UNIDAD DE COORDINACION TECNICA Y ADMINISTRATIVA  PARA EL PROGRAMA DE APOYO AL SECTOR DE AGUA POTABLE Y SANEAMIENTO BASICO EN COLOMBIA</t>
  </si>
  <si>
    <t>IMPLEMENTACION DEL PROGRAMA PARA EL MONITOREO, SEGUIMIENTO Y CONTROL A LOS RECURSOS DEL SISTEMA GENERAL DE PARTICIPACIONES, SECTOR DE AGUA POTABLE Y SANEAMIENTO BASICO EN  COLOMBIA</t>
  </si>
  <si>
    <t>1400</t>
  </si>
  <si>
    <t>IMPLEMENTACION Y FORTALECIMIENTO INSTITUCIONAL DEL SECTOR HABITACIONAL.</t>
  </si>
  <si>
    <t>APOYO FINANCIERO PARA EL DESARROLLO DE LAS POLITICAS ESTRATEGICAS DEL SECTOR DE AGUA POTABLE Y SANEAMIENTO BASICO A NIVEL NACIONAL</t>
  </si>
  <si>
    <t>APOYO FINANCIERO PARA LA IMPLEMENTACIÓN DE LA POLÍTICA DE GESTIÓN DE RESIDUOS SÓLIDOS EN COLOMBIA</t>
  </si>
  <si>
    <t>GASTOS DE PERSONAL</t>
  </si>
  <si>
    <t>GASTOS GENERALES</t>
  </si>
  <si>
    <t>% Ejec</t>
  </si>
  <si>
    <t>TRANSFERENCIAS CORRIENTES</t>
  </si>
  <si>
    <t>TOTAL FUNCIONAMIENTO</t>
  </si>
  <si>
    <t>TOTAL INVERSION</t>
  </si>
  <si>
    <t>TOTAL MINISTERIO VCT</t>
  </si>
  <si>
    <t>MINISTERIO DE VIVIENDA, CIUDAD Y TERRITORIO</t>
  </si>
  <si>
    <t>República de Colombia</t>
  </si>
  <si>
    <t>SERVICIOS PERSONALES INDIRECTOS</t>
  </si>
  <si>
    <t>FORTALECIMIENTO DE LA GESTIÓN DOCUMENTAL DEL MINISTERIO DE VIVIENDA CIUDAD Y TERRITORIO EN BOGOTÁ D.C.</t>
  </si>
  <si>
    <t>FORTALECIMIENTO INSTITUCIONAL DEL MINISTERIO DE VIVIENDA, CIUDAD Y TERRITORIO EN EL DESARROLLO DE LAS POLITICAS MISIONALES Y DE APOYO NACIONAL</t>
  </si>
  <si>
    <t>SANEAMIENTO DE BIENES INMUEBLES, DEPURACIÓN DE INFORMACIÓN Y DEFENSA JUDICIAL Y/O EXTRAJUDICIAL</t>
  </si>
  <si>
    <t>TITULACIÓN TERCERIZACIÓN Y SANEAMIENTO INMOBILIARIO DE LOS BIENES PÚBLICOS Y PRIVADOS POSEÍDOS DE MANERA INFORMAL A NIVEL  NACIONAL</t>
  </si>
  <si>
    <t>CUOTAS PARTES PENSIONALES</t>
  </si>
  <si>
    <r>
      <rPr>
        <b/>
        <sz val="8"/>
        <rFont val="Verdana"/>
        <family val="2"/>
      </rPr>
      <t>FUENTE</t>
    </r>
    <r>
      <rPr>
        <sz val="8"/>
        <rFont val="Verdana"/>
        <family val="2"/>
      </rPr>
      <t>: Sistema Integrado de Informacion Financiera - SIIF -Nacion</t>
    </r>
  </si>
  <si>
    <t>OTRAS TRANSFERENCIAS - PREVIO CONCEPTO DGPPN</t>
  </si>
  <si>
    <t>20</t>
  </si>
  <si>
    <t>4001</t>
  </si>
  <si>
    <t>4002</t>
  </si>
  <si>
    <t>4003</t>
  </si>
  <si>
    <t>4099</t>
  </si>
  <si>
    <t>APOYO FINANCIERO AL PLAN DE INVERSIONES EN INFRAESTRUCTURA PARA FORTALECER LA PRESTACIÓN DE LOS SERVICIOS DE ACUEDUCTO Y ALCANTARILLADO  EN EL MUNICIPIO DE SANTIAGO DE  CALI</t>
  </si>
  <si>
    <t>ADECUACIÓN Y MEJORAMIENTO DE LA INFRAESTRUCTURA FISICA, BIENES MUEBLES E INMUEBLES DEL MINISTERIO DE VIVIENDA, CIUDAD Y TERRITORIO EN BOGOTA</t>
  </si>
  <si>
    <t>8</t>
  </si>
  <si>
    <t>12</t>
  </si>
  <si>
    <t>13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</si>
  <si>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</si>
  <si>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</si>
  <si>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</si>
  <si>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</si>
  <si>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</si>
  <si>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</si>
  <si>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</si>
  <si>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</si>
  <si>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</si>
  <si>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</si>
  <si>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</si>
  <si>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</si>
  <si>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</si>
  <si>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</si>
  <si>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</si>
  <si>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</si>
  <si>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</si>
  <si>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</si>
  <si>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SISTEMA GENERAL DE PARTICIPACIONES AGUA POTABLE Y SANEAMIENTO BASICO MUNICIPIOS Y DEPARTAMENTO DEL AMAZONAS</t>
  </si>
  <si>
    <t>SISTEMA GENERAL DE PARTICIPACIONES AGUA POTABLE Y SANEAMIENTO BASICO MUNICIPIOS Y DEPARTAMENTO DE ANTIOQUIA</t>
  </si>
  <si>
    <t>SISTEMA GENERAL DE PARTICIPACIONES AGUA POTABLE Y SANEAMIENTO BASICO MUNICIPIOS Y DEPARTAMENTO DEL ARAUCA</t>
  </si>
  <si>
    <t>SISTEMA GENERAL DE PARTICIPACIONES AGUA POTABLE Y SANEAMIENTO BASICO MUNICIPIOS Y DEPARTAMENTO DEL ATLANTICO</t>
  </si>
  <si>
    <t>SISTEMA GENERAL DE PARTICIPACIONES AGUA POTABLE Y SANEAMIENTO BASICO BOGOTA DISTRITO CAPITAL</t>
  </si>
  <si>
    <t>SISTEMA GENERAL DE PARTICIPACIONES AGUA POTABLE Y SANEAMIENTO BASICO MUNICIPIOS Y DEPARTAMENTO DE BOLIVAR</t>
  </si>
  <si>
    <t>SISTEMA GENERAL DE PARTICIPACIONES AGUA POTABLE Y SANEAMIENTO BASICO MUNICIPIOS Y DEPARTAMENTO DE BOYACA</t>
  </si>
  <si>
    <t>SISTEMA GENERAL DE PARTICIPACIONES AGUA POTABLE Y SANEAMIENTO BASICO MUNICIPIOS Y DEPARTAMENTO DE CALDAS</t>
  </si>
  <si>
    <t>SISTEMA GENERAL DE PARTICIPACIONES AGUA POTABLE Y SANEAMIENTO BASICO MUNICIPIOS Y DEPARTAMENTO DEL CAQUETA</t>
  </si>
  <si>
    <t>SISTEMA GENERAL DE PARTICIPACIONES AGUA POTABLE Y SANEAMIENTO BASICO MUNICIPIOS Y DEPARTAMENTO DEL CASANARE</t>
  </si>
  <si>
    <t>SISTEMA GENERAL DE PARTICIPACIONES AGUA POTABLE Y SANEAMIENTO BASICO MUNICIPIOS Y DEPARTAMENTO DE CAUCA</t>
  </si>
  <si>
    <t>SISTEMA GENERAL DE PARTICIPACIONES AGUA POTABLE Y SANEAMIENTO BASICO MUNICIPIOS Y DEPARTAMENTO DEL CESAR</t>
  </si>
  <si>
    <t>SISTEMA GENERAL DE PARTICIPACIONES AGUA POTABLE Y SANEAMIENTO BASICO MUNICIPIOS Y DEPARTAMENTO DEL CHOCO</t>
  </si>
  <si>
    <t>SISTEMA GENERAL DE PARTICIPACIONES AGUA POTABLE Y SANEAMIENTO BASICO MUNICIPIOS Y DEPARTAMENTO DE CORDOBA</t>
  </si>
  <si>
    <t>SISTEMA GENERAL DE PARTICIPACIONES AGUA POTABLE Y SANEAMIENTO BASICO MUNICIPIOS Y DEPARTAMENTO DE CUNDINAMARCA</t>
  </si>
  <si>
    <t>SISTEMA GENERAL DE PARTICIPACIONES AGUA POTABLE Y SANEAMIENTO BASICO MUNICIPIOS Y DEPARTAMENTO DEL GUAINIA</t>
  </si>
  <si>
    <t>SISTEMA GENERAL DE PARTICIPACIONES AGUA POTABLE Y SANEAMIENTO BASICO MUNICIPIOS Y DEPARTAMENTO DEL GUAVIARE</t>
  </si>
  <si>
    <t>SISTEMA GENERAL DE PARTICIPACIONES AGUA POTABLE Y SANEAMIENTO BASICO MUNICIPIOS Y DEPARTAMENTO DEL HUILA</t>
  </si>
  <si>
    <t>SISTEMA GENERAL DE PARTICIPACIONES AGUA POTABLE Y SANEAMIENTO BASICO MUNICIPIOS Y DEPARTAMENTO DE LA GUAJIRA</t>
  </si>
  <si>
    <t>SISTEMA GENERAL DE PARTICIPACIONES AGUA POTABLE Y SANEAMIENTO BASICO MUNICIPIOS Y DEPARTAMENTO DEL MAGDALENA</t>
  </si>
  <si>
    <t>SISTEMA GENERAL DE PARTICIPACIONES AGUA POTABLE Y SANEAMIENTO BASICO MUNICIPIOS Y DEPARTAMENTO DEL META</t>
  </si>
  <si>
    <t>SISTEMA GENERAL DE PARTICIPACIONES AGUA POTABLE Y SANEAMIENTO BASICO MUNICIPIOS Y DEPARTAMENTO DE NARI-O</t>
  </si>
  <si>
    <t>SISTEMA GENERAL DE PARTICIPACIONES AGUA POTABLE Y SANEAMIENTO BASICO MUNICIPIOS Y DEPARTAMENTO DE NORTE DE SANTANDER</t>
  </si>
  <si>
    <t>SISTEMA GENERAL DE PARTICIPACIONES AGUA POTABLE Y SANEAMIENTO BASICO MUNICIPIOS Y DEPARTAMENTO DEL PUTUMAYO</t>
  </si>
  <si>
    <t>SISTEMA GENERAL DE PARTICIPACIONES AGUA POTABLE Y SANEAMIENTO BASICO MUNICIPIOS Y DEPARTAMENTO DEL QUINDIO</t>
  </si>
  <si>
    <t>SISTEMA GENERAL DE PARTICIPACIONES AGUA POTABLE Y SANEAMIENTO BASICO MUNICIPIOS Y DEPARTAMENTO DE RISARALDA</t>
  </si>
  <si>
    <t>SISTEMA GENERAL DE PARTICIPACIONES AGUA POTABLE Y SANEAMIENTO BÁSICO MUNICIPIOS Y DEPARTAMENTO DE SAN ANDRÉS, PROVIDENCIA Y SANTA CATALINA</t>
  </si>
  <si>
    <t xml:space="preserve">SISTEMA GENERAL DE PARTICIPACIONES AGUA POTABLE Y SANEAMIENTO BASICO MUNICIPIOS Y DEPARTAMENTO DE SANTANDER </t>
  </si>
  <si>
    <t>SISTEMA GENERAL DE PARTICIPACIONES AGUA POTABLE Y SANEAMIENTO BASICO MUNICIPIOS Y DEPARTAMENTO DE SUCRE</t>
  </si>
  <si>
    <t>SISTEMA GENERAL DE PARTICIPACIONES AGUA POTABLE Y SANEAMIENTO BASICO MUNICIPIOS Y DEPARTAMENTO DEL TOLIMA</t>
  </si>
  <si>
    <t>SISTEMA GENERAL DE PARTICIPACIONES AGUA POTABLE Y SANEAMIENTO BASICO MUNICIPIOS Y DEPARTAMENTO DEL VALLE DEL CAUCA</t>
  </si>
  <si>
    <t>SISTEMA GENERAL DE PARTICIPACIONES AGUA POTABLE Y SANEAMIENTO BASICO MUNICIPIOS Y DEPARTAMENTO DE VAUPES</t>
  </si>
  <si>
    <t>SISTEMA GENERAL DE PARTICIPACIONES AGUA POTABLE Y SANEAMIENTO BASICO MUNICIPIOS Y DEPARTAMENTO DEL VICHADA</t>
  </si>
  <si>
    <t>OTROS GASTOS PERSONALES - DISTRIBUCION PREVIO CONCEPTO DGPPN</t>
  </si>
  <si>
    <t>A</t>
  </si>
  <si>
    <t>Ejecución a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</si>
</sst>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1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11"/>
      <name val="Calibri"/>
    </font>
    <font>
      <sz val="8"/>
      <color rgb="FF000000"/>
      <name val="Times New Roman"/>
    </font>
    <font>
      <sz val="8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164" fontId="5" fillId="0" borderId="1" xfId="0" applyNumberFormat="1" applyFont="1" applyBorder="1" applyAlignment="1" applyProtection="1">
      <alignment horizontal="right" vertical="center" wrapText="1" readingOrder="1"/>
      <protection locked="0"/>
    </xf>
    <xf numFmtId="164" fontId="4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5" fillId="0" borderId="1" xfId="0" applyFont="1" applyBorder="1" applyAlignment="1" applyProtection="1">
      <alignment horizontal="left" vertical="center" wrapText="1" readingOrder="1"/>
      <protection locked="0"/>
    </xf>
    <xf numFmtId="0" fontId="6" fillId="0" borderId="0" xfId="0" applyFont="1"/>
    <xf numFmtId="0" fontId="6" fillId="0" borderId="0" xfId="0" applyFont="1" applyFill="1"/>
    <xf numFmtId="0" fontId="5" fillId="0" borderId="0" xfId="0" applyFont="1" applyAlignment="1" applyProtection="1">
      <alignment horizontal="center" vertical="center" wrapText="1" readingOrder="1"/>
      <protection locked="0"/>
    </xf>
    <xf numFmtId="0" fontId="7" fillId="0" borderId="0" xfId="0" applyFont="1"/>
    <xf numFmtId="0" fontId="6" fillId="0" borderId="1" xfId="0" applyFont="1" applyBorder="1"/>
    <xf numFmtId="4" fontId="6" fillId="0" borderId="0" xfId="0" applyNumberFormat="1" applyFont="1"/>
    <xf numFmtId="164" fontId="6" fillId="0" borderId="0" xfId="0" applyNumberFormat="1" applyFont="1"/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9" fillId="0" borderId="0" xfId="0" applyNumberFormat="1" applyFont="1" applyFill="1" applyBorder="1" applyAlignment="1">
      <alignment horizontal="left" vertical="center" wrapText="1" readingOrder="1"/>
    </xf>
    <xf numFmtId="0" fontId="6" fillId="0" borderId="0" xfId="0" applyFont="1" applyBorder="1"/>
    <xf numFmtId="164" fontId="10" fillId="0" borderId="1" xfId="0" applyNumberFormat="1" applyFont="1" applyFill="1" applyBorder="1" applyAlignment="1">
      <alignment horizontal="right" vertical="center" wrapText="1" readingOrder="1"/>
    </xf>
    <xf numFmtId="0" fontId="10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Font="1" applyBorder="1" applyAlignment="1" applyProtection="1">
      <alignment horizontal="left" vertical="center" wrapText="1" readingOrder="1"/>
      <protection locked="0"/>
    </xf>
    <xf numFmtId="164" fontId="5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2" borderId="2" xfId="0" applyFont="1" applyFill="1" applyBorder="1" applyAlignment="1" applyProtection="1">
      <alignment horizontal="center" vertical="center" wrapText="1" readingOrder="1"/>
      <protection locked="0"/>
    </xf>
    <xf numFmtId="0" fontId="5" fillId="0" borderId="3" xfId="0" applyFont="1" applyBorder="1" applyAlignment="1" applyProtection="1">
      <alignment horizontal="center" vertical="center" wrapText="1" readingOrder="1"/>
      <protection locked="0"/>
    </xf>
    <xf numFmtId="0" fontId="5" fillId="0" borderId="3" xfId="0" applyFont="1" applyBorder="1" applyAlignment="1" applyProtection="1">
      <alignment horizontal="left" vertical="center" wrapText="1" readingOrder="1"/>
      <protection locked="0"/>
    </xf>
    <xf numFmtId="164" fontId="5" fillId="0" borderId="3" xfId="0" applyNumberFormat="1" applyFont="1" applyBorder="1" applyAlignment="1" applyProtection="1">
      <alignment horizontal="right" vertical="center" wrapText="1" readingOrder="1"/>
      <protection locked="0"/>
    </xf>
    <xf numFmtId="0" fontId="7" fillId="0" borderId="1" xfId="0" applyFont="1" applyBorder="1"/>
    <xf numFmtId="164" fontId="9" fillId="0" borderId="1" xfId="0" applyNumberFormat="1" applyFont="1" applyFill="1" applyBorder="1" applyAlignment="1">
      <alignment horizontal="right" vertical="center" wrapText="1" readingOrder="1"/>
    </xf>
    <xf numFmtId="0" fontId="8" fillId="0" borderId="1" xfId="0" applyFont="1" applyFill="1" applyBorder="1"/>
    <xf numFmtId="10" fontId="5" fillId="0" borderId="1" xfId="2" applyNumberFormat="1" applyFont="1" applyBorder="1" applyAlignment="1" applyProtection="1">
      <alignment horizontal="center" vertical="center" wrapText="1" readingOrder="1"/>
      <protection locked="0"/>
    </xf>
    <xf numFmtId="10" fontId="4" fillId="0" borderId="1" xfId="2" applyNumberFormat="1" applyFont="1" applyBorder="1" applyAlignment="1" applyProtection="1">
      <alignment horizontal="center" vertical="center" wrapText="1" readingOrder="1"/>
      <protection locked="0"/>
    </xf>
    <xf numFmtId="10" fontId="5" fillId="0" borderId="3" xfId="2" applyNumberFormat="1" applyFont="1" applyBorder="1" applyAlignment="1" applyProtection="1">
      <alignment horizontal="center" vertical="center" wrapText="1" readingOrder="1"/>
      <protection locked="0"/>
    </xf>
    <xf numFmtId="0" fontId="7" fillId="3" borderId="0" xfId="0" applyFont="1" applyFill="1" applyAlignment="1">
      <alignment horizontal="center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</xdr:row>
      <xdr:rowOff>38100</xdr:rowOff>
    </xdr:from>
    <xdr:to>
      <xdr:col>5</xdr:col>
      <xdr:colOff>95250</xdr:colOff>
      <xdr:row>7</xdr:row>
      <xdr:rowOff>95250</xdr:rowOff>
    </xdr:to>
    <xdr:pic>
      <xdr:nvPicPr>
        <xdr:cNvPr id="1745" name="Picture 0" descr="e0f4233f-7a71-47f5-824f-b8099c95c5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04800"/>
          <a:ext cx="1524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19050</xdr:colOff>
      <xdr:row>1</xdr:row>
      <xdr:rowOff>95250</xdr:rowOff>
    </xdr:from>
    <xdr:to>
      <xdr:col>8</xdr:col>
      <xdr:colOff>409575</xdr:colOff>
      <xdr:row>10</xdr:row>
      <xdr:rowOff>9525</xdr:rowOff>
    </xdr:to>
    <xdr:pic>
      <xdr:nvPicPr>
        <xdr:cNvPr id="17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28600"/>
          <a:ext cx="12763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514350</xdr:colOff>
      <xdr:row>8</xdr:row>
      <xdr:rowOff>114300</xdr:rowOff>
    </xdr:to>
    <xdr:pic>
      <xdr:nvPicPr>
        <xdr:cNvPr id="1747" name="Imagen 2" descr="Todos por un país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0" y="533400"/>
          <a:ext cx="20097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3"/>
  <sheetViews>
    <sheetView showGridLines="0" tabSelected="1" topLeftCell="L82" workbookViewId="0">
      <selection activeCell="T26" sqref="T26"/>
    </sheetView>
  </sheetViews>
  <sheetFormatPr baseColWidth="10" defaultColWidth="0" defaultRowHeight="10.5" zeroHeight="1"/>
  <cols>
    <col min="1" max="7" width="5.28515625" style="6" customWidth="1"/>
    <col min="8" max="8" width="8" style="6" customWidth="1"/>
    <col min="9" max="9" width="37.28515625" style="6" customWidth="1"/>
    <col min="10" max="10" width="23.85546875" style="6" customWidth="1"/>
    <col min="11" max="11" width="22.85546875" style="6" customWidth="1"/>
    <col min="12" max="12" width="23.85546875" style="6" customWidth="1"/>
    <col min="13" max="13" width="18.85546875" style="6" customWidth="1"/>
    <col min="14" max="14" width="24.7109375" style="6" bestFit="1" customWidth="1"/>
    <col min="15" max="15" width="22.42578125" style="6" customWidth="1"/>
    <col min="16" max="16" width="23.42578125" style="6" customWidth="1"/>
    <col min="17" max="17" width="22.42578125" style="6" customWidth="1"/>
    <col min="18" max="18" width="22.5703125" style="6" customWidth="1"/>
    <col min="19" max="19" width="23.7109375" style="6" customWidth="1"/>
    <col min="20" max="20" width="12" style="6" customWidth="1"/>
    <col min="21" max="16384" width="0" style="6" hidden="1"/>
  </cols>
  <sheetData>
    <row r="1" spans="1:20"/>
    <row r="2" spans="1:20">
      <c r="J2" s="30" t="s">
        <v>57</v>
      </c>
      <c r="K2" s="30"/>
      <c r="L2" s="30"/>
      <c r="M2" s="30"/>
    </row>
    <row r="3" spans="1:20">
      <c r="J3" s="30" t="s">
        <v>58</v>
      </c>
      <c r="K3" s="30"/>
      <c r="L3" s="30"/>
      <c r="M3" s="30"/>
    </row>
    <row r="4" spans="1:20">
      <c r="J4" s="30" t="s">
        <v>130</v>
      </c>
      <c r="K4" s="30"/>
      <c r="L4" s="30"/>
      <c r="M4" s="30"/>
    </row>
    <row r="5" spans="1:20"/>
    <row r="6" spans="1:20"/>
    <row r="7" spans="1:20">
      <c r="A7" s="7"/>
    </row>
    <row r="8" spans="1:20"/>
    <row r="9" spans="1:20"/>
    <row r="10" spans="1:20"/>
    <row r="11" spans="1:20">
      <c r="A11" s="8"/>
      <c r="B11" s="8"/>
      <c r="C11" s="8"/>
      <c r="D11" s="8"/>
      <c r="E11" s="8"/>
      <c r="F11" s="8"/>
      <c r="G11" s="8"/>
      <c r="H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31.5">
      <c r="A12" s="20" t="s">
        <v>0</v>
      </c>
      <c r="B12" s="20" t="s">
        <v>1</v>
      </c>
      <c r="C12" s="20" t="s">
        <v>2</v>
      </c>
      <c r="D12" s="20" t="s">
        <v>3</v>
      </c>
      <c r="E12" s="20" t="s">
        <v>4</v>
      </c>
      <c r="F12" s="20" t="s">
        <v>5</v>
      </c>
      <c r="G12" s="20" t="s">
        <v>6</v>
      </c>
      <c r="H12" s="20" t="s">
        <v>7</v>
      </c>
      <c r="I12" s="20" t="s">
        <v>8</v>
      </c>
      <c r="J12" s="20" t="s">
        <v>9</v>
      </c>
      <c r="K12" s="20" t="s">
        <v>10</v>
      </c>
      <c r="L12" s="20" t="s">
        <v>11</v>
      </c>
      <c r="M12" s="20" t="s">
        <v>13</v>
      </c>
      <c r="N12" s="20" t="s">
        <v>15</v>
      </c>
      <c r="O12" s="20" t="s">
        <v>12</v>
      </c>
      <c r="P12" s="20" t="s">
        <v>14</v>
      </c>
      <c r="Q12" s="20" t="s">
        <v>16</v>
      </c>
      <c r="R12" s="20" t="s">
        <v>17</v>
      </c>
      <c r="S12" s="20" t="s">
        <v>18</v>
      </c>
      <c r="T12" s="20" t="s">
        <v>52</v>
      </c>
    </row>
    <row r="13" spans="1:20" s="10" customFormat="1" ht="14.25" customHeight="1">
      <c r="A13" s="1" t="s">
        <v>129</v>
      </c>
      <c r="B13" s="1" t="s">
        <v>19</v>
      </c>
      <c r="C13" s="1" t="s">
        <v>20</v>
      </c>
      <c r="D13" s="1" t="s">
        <v>19</v>
      </c>
      <c r="E13" s="1" t="s">
        <v>19</v>
      </c>
      <c r="F13" s="1"/>
      <c r="G13" s="1"/>
      <c r="H13" s="13" t="s">
        <v>29</v>
      </c>
      <c r="I13" s="17" t="s">
        <v>22</v>
      </c>
      <c r="J13" s="16">
        <v>16527101000</v>
      </c>
      <c r="K13" s="16">
        <v>1552000000</v>
      </c>
      <c r="L13" s="16">
        <v>0</v>
      </c>
      <c r="M13" s="16">
        <v>0</v>
      </c>
      <c r="N13" s="16">
        <v>159670208</v>
      </c>
      <c r="O13" s="16">
        <v>18079101000</v>
      </c>
      <c r="P13" s="16">
        <v>17919430792</v>
      </c>
      <c r="Q13" s="16">
        <v>17919430792</v>
      </c>
      <c r="R13" s="16">
        <v>17919430792</v>
      </c>
      <c r="S13" s="16">
        <v>17891072931</v>
      </c>
      <c r="T13" s="27">
        <f t="shared" ref="T13:T19" si="0">+Q13/O13</f>
        <v>0.99116824404045312</v>
      </c>
    </row>
    <row r="14" spans="1:20" s="10" customFormat="1" ht="18.75" customHeight="1">
      <c r="A14" s="1" t="s">
        <v>129</v>
      </c>
      <c r="B14" s="1" t="s">
        <v>19</v>
      </c>
      <c r="C14" s="1" t="s">
        <v>20</v>
      </c>
      <c r="D14" s="1" t="s">
        <v>19</v>
      </c>
      <c r="E14" s="1" t="s">
        <v>23</v>
      </c>
      <c r="F14" s="1"/>
      <c r="G14" s="1"/>
      <c r="H14" s="13" t="s">
        <v>29</v>
      </c>
      <c r="I14" s="17" t="s">
        <v>24</v>
      </c>
      <c r="J14" s="16">
        <v>2237859000</v>
      </c>
      <c r="K14" s="16">
        <v>0</v>
      </c>
      <c r="L14" s="16">
        <v>100000000</v>
      </c>
      <c r="M14" s="16">
        <v>0</v>
      </c>
      <c r="N14" s="16">
        <v>12202939</v>
      </c>
      <c r="O14" s="16">
        <v>2137859000</v>
      </c>
      <c r="P14" s="16">
        <v>2125656061</v>
      </c>
      <c r="Q14" s="16">
        <v>2125656061</v>
      </c>
      <c r="R14" s="16">
        <v>2125656061</v>
      </c>
      <c r="S14" s="16">
        <v>2125656061</v>
      </c>
      <c r="T14" s="27">
        <f t="shared" si="0"/>
        <v>0.99429198137014652</v>
      </c>
    </row>
    <row r="15" spans="1:20" s="10" customFormat="1" ht="15.75" customHeight="1">
      <c r="A15" s="1" t="s">
        <v>129</v>
      </c>
      <c r="B15" s="1" t="s">
        <v>19</v>
      </c>
      <c r="C15" s="1" t="s">
        <v>20</v>
      </c>
      <c r="D15" s="1" t="s">
        <v>19</v>
      </c>
      <c r="E15" s="1" t="s">
        <v>25</v>
      </c>
      <c r="F15" s="1"/>
      <c r="G15" s="1"/>
      <c r="H15" s="13" t="s">
        <v>29</v>
      </c>
      <c r="I15" s="17" t="s">
        <v>26</v>
      </c>
      <c r="J15" s="16">
        <v>4272202000</v>
      </c>
      <c r="K15" s="16">
        <v>1686000000</v>
      </c>
      <c r="L15" s="16">
        <v>1162441668</v>
      </c>
      <c r="M15" s="16">
        <v>0</v>
      </c>
      <c r="N15" s="16">
        <v>44627294</v>
      </c>
      <c r="O15" s="16">
        <v>4795760332</v>
      </c>
      <c r="P15" s="16">
        <v>4751133038</v>
      </c>
      <c r="Q15" s="16">
        <v>4751133038</v>
      </c>
      <c r="R15" s="16">
        <v>4751133038</v>
      </c>
      <c r="S15" s="16">
        <v>4707348307</v>
      </c>
      <c r="T15" s="27">
        <f t="shared" si="0"/>
        <v>0.99069442780486305</v>
      </c>
    </row>
    <row r="16" spans="1:20" s="10" customFormat="1" ht="27" customHeight="1">
      <c r="A16" s="1" t="s">
        <v>129</v>
      </c>
      <c r="B16" s="1" t="s">
        <v>19</v>
      </c>
      <c r="C16" s="1" t="s">
        <v>20</v>
      </c>
      <c r="D16" s="1" t="s">
        <v>19</v>
      </c>
      <c r="E16" s="1" t="s">
        <v>74</v>
      </c>
      <c r="F16" s="1"/>
      <c r="G16" s="1"/>
      <c r="H16" s="13" t="s">
        <v>29</v>
      </c>
      <c r="I16" s="17" t="s">
        <v>128</v>
      </c>
      <c r="J16" s="16">
        <v>0</v>
      </c>
      <c r="K16" s="16">
        <v>4793000000</v>
      </c>
      <c r="L16" s="16">
        <v>4793000000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27">
        <v>0</v>
      </c>
    </row>
    <row r="17" spans="1:21" s="10" customFormat="1" ht="23.25" customHeight="1">
      <c r="A17" s="1" t="s">
        <v>129</v>
      </c>
      <c r="B17" s="1" t="s">
        <v>19</v>
      </c>
      <c r="C17" s="1" t="s">
        <v>20</v>
      </c>
      <c r="D17" s="1" t="s">
        <v>19</v>
      </c>
      <c r="E17" s="1" t="s">
        <v>27</v>
      </c>
      <c r="F17" s="1"/>
      <c r="G17" s="1"/>
      <c r="H17" s="13" t="s">
        <v>29</v>
      </c>
      <c r="I17" s="17" t="s">
        <v>28</v>
      </c>
      <c r="J17" s="16">
        <v>272000000</v>
      </c>
      <c r="K17" s="16">
        <v>215000000</v>
      </c>
      <c r="L17" s="16">
        <v>0</v>
      </c>
      <c r="M17" s="16">
        <v>0</v>
      </c>
      <c r="N17" s="16">
        <v>8707799</v>
      </c>
      <c r="O17" s="16">
        <v>487000000</v>
      </c>
      <c r="P17" s="16">
        <v>478292201</v>
      </c>
      <c r="Q17" s="16">
        <v>478292201</v>
      </c>
      <c r="R17" s="16">
        <v>478292201</v>
      </c>
      <c r="S17" s="16">
        <v>471701415</v>
      </c>
      <c r="T17" s="27">
        <f t="shared" si="0"/>
        <v>0.98211950924024638</v>
      </c>
    </row>
    <row r="18" spans="1:21" s="10" customFormat="1" ht="13.5" customHeight="1">
      <c r="A18" s="1" t="s">
        <v>129</v>
      </c>
      <c r="B18" s="1" t="s">
        <v>19</v>
      </c>
      <c r="C18" s="1" t="s">
        <v>20</v>
      </c>
      <c r="D18" s="1" t="s">
        <v>31</v>
      </c>
      <c r="E18" s="1"/>
      <c r="F18" s="1"/>
      <c r="G18" s="1"/>
      <c r="H18" s="13" t="s">
        <v>29</v>
      </c>
      <c r="I18" s="17" t="s">
        <v>59</v>
      </c>
      <c r="J18" s="16">
        <v>52355000</v>
      </c>
      <c r="K18" s="16">
        <v>1349600000</v>
      </c>
      <c r="L18" s="16">
        <v>260365441</v>
      </c>
      <c r="M18" s="16">
        <v>0</v>
      </c>
      <c r="N18" s="16">
        <v>55370140</v>
      </c>
      <c r="O18" s="16">
        <v>1141589559</v>
      </c>
      <c r="P18" s="16">
        <v>1086219419</v>
      </c>
      <c r="Q18" s="16">
        <v>1086219419</v>
      </c>
      <c r="R18" s="16">
        <v>1077093583</v>
      </c>
      <c r="S18" s="16">
        <v>1077093583</v>
      </c>
      <c r="T18" s="27"/>
    </row>
    <row r="19" spans="1:21" s="10" customFormat="1" ht="27" customHeight="1">
      <c r="A19" s="1" t="s">
        <v>129</v>
      </c>
      <c r="B19" s="1" t="s">
        <v>19</v>
      </c>
      <c r="C19" s="1" t="s">
        <v>20</v>
      </c>
      <c r="D19" s="1" t="s">
        <v>25</v>
      </c>
      <c r="E19" s="1"/>
      <c r="F19" s="1"/>
      <c r="G19" s="1"/>
      <c r="H19" s="13" t="s">
        <v>29</v>
      </c>
      <c r="I19" s="17" t="s">
        <v>30</v>
      </c>
      <c r="J19" s="16">
        <v>6624400000</v>
      </c>
      <c r="K19" s="16">
        <v>1440000000</v>
      </c>
      <c r="L19" s="16">
        <v>0</v>
      </c>
      <c r="M19" s="16">
        <v>0</v>
      </c>
      <c r="N19" s="16">
        <v>2660600</v>
      </c>
      <c r="O19" s="16">
        <v>8064400000</v>
      </c>
      <c r="P19" s="16">
        <v>8061739400</v>
      </c>
      <c r="Q19" s="16">
        <v>8061739400</v>
      </c>
      <c r="R19" s="16">
        <v>8061739400</v>
      </c>
      <c r="S19" s="16">
        <v>7814885961</v>
      </c>
      <c r="T19" s="27">
        <f t="shared" si="0"/>
        <v>0.9996700808491642</v>
      </c>
    </row>
    <row r="20" spans="1:21" s="24" customFormat="1">
      <c r="A20" s="2"/>
      <c r="B20" s="2"/>
      <c r="C20" s="2"/>
      <c r="D20" s="2"/>
      <c r="E20" s="2"/>
      <c r="F20" s="2"/>
      <c r="G20" s="2"/>
      <c r="H20" s="2"/>
      <c r="I20" s="5" t="s">
        <v>50</v>
      </c>
      <c r="J20" s="3">
        <f t="shared" ref="J20:S20" si="1">SUM(J13:J19)</f>
        <v>29985917000</v>
      </c>
      <c r="K20" s="3">
        <f t="shared" si="1"/>
        <v>11035600000</v>
      </c>
      <c r="L20" s="3">
        <f t="shared" si="1"/>
        <v>6315807109</v>
      </c>
      <c r="M20" s="3">
        <f t="shared" si="1"/>
        <v>0</v>
      </c>
      <c r="N20" s="3">
        <f t="shared" si="1"/>
        <v>283238980</v>
      </c>
      <c r="O20" s="3">
        <f t="shared" si="1"/>
        <v>34705709891</v>
      </c>
      <c r="P20" s="3">
        <f t="shared" si="1"/>
        <v>34422470911</v>
      </c>
      <c r="Q20" s="3">
        <f t="shared" si="1"/>
        <v>34422470911</v>
      </c>
      <c r="R20" s="3">
        <f t="shared" si="1"/>
        <v>34413345075</v>
      </c>
      <c r="S20" s="3">
        <f t="shared" si="1"/>
        <v>34087758258</v>
      </c>
      <c r="T20" s="27">
        <f>+Q20/O20</f>
        <v>0.99183883629265712</v>
      </c>
    </row>
    <row r="21" spans="1:21" s="10" customFormat="1">
      <c r="A21" s="1"/>
      <c r="B21" s="1"/>
      <c r="C21" s="1"/>
      <c r="D21" s="1"/>
      <c r="E21" s="1"/>
      <c r="F21" s="1"/>
      <c r="G21" s="1"/>
      <c r="H21" s="1"/>
      <c r="I21" s="18"/>
      <c r="J21" s="4"/>
      <c r="K21" s="4"/>
      <c r="L21" s="4"/>
      <c r="M21" s="4"/>
      <c r="N21" s="4"/>
      <c r="O21" s="4"/>
      <c r="P21" s="4"/>
      <c r="Q21" s="4"/>
      <c r="R21" s="4"/>
      <c r="S21" s="4"/>
      <c r="T21" s="28"/>
    </row>
    <row r="22" spans="1:21" s="10" customFormat="1" ht="14.25" customHeight="1">
      <c r="A22" s="1" t="s">
        <v>31</v>
      </c>
      <c r="B22" s="1" t="s">
        <v>20</v>
      </c>
      <c r="C22" s="1" t="s">
        <v>32</v>
      </c>
      <c r="D22" s="1"/>
      <c r="E22" s="1"/>
      <c r="F22" s="1"/>
      <c r="G22" s="1"/>
      <c r="H22" s="1" t="s">
        <v>29</v>
      </c>
      <c r="I22" s="18" t="s">
        <v>33</v>
      </c>
      <c r="J22" s="25">
        <v>266600000</v>
      </c>
      <c r="K22" s="25">
        <v>0</v>
      </c>
      <c r="L22" s="25">
        <v>80245707</v>
      </c>
      <c r="M22" s="25">
        <v>0</v>
      </c>
      <c r="N22" s="25">
        <v>0</v>
      </c>
      <c r="O22" s="25">
        <v>186354293</v>
      </c>
      <c r="P22" s="25">
        <v>186354293</v>
      </c>
      <c r="Q22" s="25">
        <v>185551964</v>
      </c>
      <c r="R22" s="25">
        <v>185551964</v>
      </c>
      <c r="S22" s="25">
        <v>185551964</v>
      </c>
      <c r="T22" s="27">
        <f>+Q22/O22</f>
        <v>0.9956946041484539</v>
      </c>
    </row>
    <row r="23" spans="1:21" s="10" customFormat="1" ht="13.5" customHeight="1">
      <c r="A23" s="1" t="s">
        <v>31</v>
      </c>
      <c r="B23" s="1" t="s">
        <v>20</v>
      </c>
      <c r="C23" s="1" t="s">
        <v>23</v>
      </c>
      <c r="D23" s="1"/>
      <c r="E23" s="1"/>
      <c r="F23" s="1"/>
      <c r="G23" s="1"/>
      <c r="H23" s="1" t="s">
        <v>29</v>
      </c>
      <c r="I23" s="18" t="s">
        <v>34</v>
      </c>
      <c r="J23" s="25">
        <v>9116622000</v>
      </c>
      <c r="K23" s="25">
        <v>889934927</v>
      </c>
      <c r="L23" s="25">
        <v>611022370</v>
      </c>
      <c r="M23" s="25">
        <v>0</v>
      </c>
      <c r="N23" s="25">
        <v>130381004.28</v>
      </c>
      <c r="O23" s="25">
        <v>9395534557</v>
      </c>
      <c r="P23" s="25">
        <v>9265153552.7199993</v>
      </c>
      <c r="Q23" s="25">
        <v>9230395471.7199993</v>
      </c>
      <c r="R23" s="25">
        <v>8928650986.3600006</v>
      </c>
      <c r="S23" s="25">
        <v>7567059376.2200003</v>
      </c>
      <c r="T23" s="27">
        <f>+Q23/O23</f>
        <v>0.98242366261566605</v>
      </c>
    </row>
    <row r="24" spans="1:21" s="24" customFormat="1">
      <c r="A24" s="2"/>
      <c r="B24" s="2"/>
      <c r="C24" s="2"/>
      <c r="D24" s="2"/>
      <c r="E24" s="2"/>
      <c r="F24" s="2"/>
      <c r="G24" s="2"/>
      <c r="H24" s="2"/>
      <c r="I24" s="5" t="s">
        <v>51</v>
      </c>
      <c r="J24" s="3">
        <f t="shared" ref="J24:S24" si="2">SUM(J22:J23)</f>
        <v>9383222000</v>
      </c>
      <c r="K24" s="3">
        <f t="shared" si="2"/>
        <v>889934927</v>
      </c>
      <c r="L24" s="3">
        <f t="shared" si="2"/>
        <v>691268077</v>
      </c>
      <c r="M24" s="3">
        <f t="shared" si="2"/>
        <v>0</v>
      </c>
      <c r="N24" s="3">
        <f t="shared" si="2"/>
        <v>130381004.28</v>
      </c>
      <c r="O24" s="3">
        <f t="shared" si="2"/>
        <v>9581888850</v>
      </c>
      <c r="P24" s="3">
        <f t="shared" si="2"/>
        <v>9451507845.7199993</v>
      </c>
      <c r="Q24" s="3">
        <f t="shared" si="2"/>
        <v>9415947435.7199993</v>
      </c>
      <c r="R24" s="3">
        <f t="shared" si="2"/>
        <v>9114202950.3600006</v>
      </c>
      <c r="S24" s="3">
        <f t="shared" si="2"/>
        <v>7752611340.2200003</v>
      </c>
      <c r="T24" s="27">
        <f>+Q24/O24</f>
        <v>0.98268176380693451</v>
      </c>
    </row>
    <row r="25" spans="1:21" s="10" customFormat="1">
      <c r="A25" s="1"/>
      <c r="B25" s="1"/>
      <c r="C25" s="1"/>
      <c r="D25" s="1"/>
      <c r="E25" s="1"/>
      <c r="F25" s="1"/>
      <c r="G25" s="1"/>
      <c r="H25" s="1"/>
      <c r="I25" s="18"/>
      <c r="J25" s="4"/>
      <c r="K25" s="4"/>
      <c r="L25" s="4"/>
      <c r="M25" s="4"/>
      <c r="N25" s="4"/>
      <c r="O25" s="4"/>
      <c r="P25" s="4"/>
      <c r="Q25" s="4"/>
      <c r="R25" s="4"/>
      <c r="S25" s="4"/>
      <c r="T25" s="28"/>
    </row>
    <row r="26" spans="1:21" s="10" customFormat="1" ht="15" customHeight="1">
      <c r="A26" s="13" t="s">
        <v>32</v>
      </c>
      <c r="B26" s="13" t="s">
        <v>31</v>
      </c>
      <c r="C26" s="13" t="s">
        <v>19</v>
      </c>
      <c r="D26" s="13" t="s">
        <v>19</v>
      </c>
      <c r="E26" s="1"/>
      <c r="F26" s="1"/>
      <c r="G26" s="1"/>
      <c r="H26" s="13" t="s">
        <v>29</v>
      </c>
      <c r="I26" s="17" t="s">
        <v>35</v>
      </c>
      <c r="J26" s="16">
        <v>0</v>
      </c>
      <c r="K26" s="16">
        <v>885387811</v>
      </c>
      <c r="L26" s="16">
        <v>885387811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27">
        <v>0</v>
      </c>
      <c r="U26" s="26"/>
    </row>
    <row r="27" spans="1:21" s="10" customFormat="1" ht="15" customHeight="1">
      <c r="A27" s="13" t="s">
        <v>32</v>
      </c>
      <c r="B27" s="13" t="s">
        <v>31</v>
      </c>
      <c r="C27" s="13" t="s">
        <v>19</v>
      </c>
      <c r="D27" s="13" t="s">
        <v>19</v>
      </c>
      <c r="E27" s="1"/>
      <c r="F27" s="1"/>
      <c r="G27" s="1"/>
      <c r="H27" s="13" t="s">
        <v>29</v>
      </c>
      <c r="I27" s="17" t="s">
        <v>35</v>
      </c>
      <c r="J27" s="16">
        <v>0</v>
      </c>
      <c r="K27" s="16">
        <v>885387811</v>
      </c>
      <c r="L27" s="16">
        <v>0</v>
      </c>
      <c r="M27" s="16">
        <v>0</v>
      </c>
      <c r="N27" s="16">
        <v>0</v>
      </c>
      <c r="O27" s="16">
        <v>885387811</v>
      </c>
      <c r="P27" s="16">
        <v>885387811</v>
      </c>
      <c r="Q27" s="16">
        <v>885387811</v>
      </c>
      <c r="R27" s="16">
        <v>885387811</v>
      </c>
      <c r="S27" s="16">
        <v>885387811</v>
      </c>
      <c r="T27" s="27"/>
      <c r="U27" s="26"/>
    </row>
    <row r="28" spans="1:21" s="10" customFormat="1" ht="15" customHeight="1">
      <c r="A28" s="13" t="s">
        <v>32</v>
      </c>
      <c r="B28" s="13" t="s">
        <v>31</v>
      </c>
      <c r="C28" s="13" t="s">
        <v>19</v>
      </c>
      <c r="D28" s="13" t="s">
        <v>19</v>
      </c>
      <c r="E28" s="1"/>
      <c r="F28" s="1"/>
      <c r="G28" s="1"/>
      <c r="H28" s="13" t="s">
        <v>21</v>
      </c>
      <c r="I28" s="17" t="s">
        <v>35</v>
      </c>
      <c r="J28" s="16">
        <v>2836341000</v>
      </c>
      <c r="K28" s="16">
        <v>0</v>
      </c>
      <c r="L28" s="16">
        <v>0</v>
      </c>
      <c r="M28" s="16">
        <v>0</v>
      </c>
      <c r="N28" s="16">
        <v>0</v>
      </c>
      <c r="O28" s="16">
        <v>2836341000</v>
      </c>
      <c r="P28" s="16">
        <v>2836341000</v>
      </c>
      <c r="Q28" s="16">
        <v>2836341000</v>
      </c>
      <c r="R28" s="16">
        <v>2836341000</v>
      </c>
      <c r="S28" s="16">
        <v>2836341000</v>
      </c>
      <c r="T28" s="27"/>
      <c r="U28" s="26"/>
    </row>
    <row r="29" spans="1:21" s="10" customFormat="1" ht="15.75" customHeight="1">
      <c r="A29" s="13" t="s">
        <v>32</v>
      </c>
      <c r="B29" s="13" t="s">
        <v>25</v>
      </c>
      <c r="C29" s="13" t="s">
        <v>19</v>
      </c>
      <c r="D29" s="13" t="s">
        <v>74</v>
      </c>
      <c r="E29" s="1"/>
      <c r="F29" s="1"/>
      <c r="G29" s="1"/>
      <c r="H29" s="13" t="s">
        <v>29</v>
      </c>
      <c r="I29" s="17" t="s">
        <v>64</v>
      </c>
      <c r="J29" s="16">
        <v>15000000</v>
      </c>
      <c r="K29" s="16">
        <v>0</v>
      </c>
      <c r="L29" s="16">
        <v>0</v>
      </c>
      <c r="M29" s="16">
        <v>0</v>
      </c>
      <c r="N29" s="16">
        <v>8706288</v>
      </c>
      <c r="O29" s="16">
        <v>15000000</v>
      </c>
      <c r="P29" s="16">
        <v>6293712</v>
      </c>
      <c r="Q29" s="16">
        <v>6293712</v>
      </c>
      <c r="R29" s="16">
        <v>6293712</v>
      </c>
      <c r="S29" s="16">
        <v>6293712</v>
      </c>
      <c r="T29" s="27">
        <f t="shared" ref="T29:T66" si="3">+Q29/O29</f>
        <v>0.41958079999999998</v>
      </c>
      <c r="U29" s="26"/>
    </row>
    <row r="30" spans="1:21" s="10" customFormat="1" ht="21">
      <c r="A30" s="13" t="s">
        <v>32</v>
      </c>
      <c r="B30" s="13" t="s">
        <v>25</v>
      </c>
      <c r="C30" s="13" t="s">
        <v>32</v>
      </c>
      <c r="D30" s="13" t="s">
        <v>31</v>
      </c>
      <c r="E30" s="1"/>
      <c r="F30" s="1"/>
      <c r="G30" s="1"/>
      <c r="H30" s="13" t="s">
        <v>29</v>
      </c>
      <c r="I30" s="17" t="s">
        <v>36</v>
      </c>
      <c r="J30" s="16">
        <v>14000000</v>
      </c>
      <c r="K30" s="16">
        <v>0</v>
      </c>
      <c r="L30" s="16">
        <v>14000000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27">
        <v>0</v>
      </c>
      <c r="U30" s="26"/>
    </row>
    <row r="31" spans="1:21" s="10" customFormat="1" ht="19.5" customHeight="1">
      <c r="A31" s="13" t="s">
        <v>32</v>
      </c>
      <c r="B31" s="13" t="s">
        <v>37</v>
      </c>
      <c r="C31" s="13" t="s">
        <v>19</v>
      </c>
      <c r="D31" s="13" t="s">
        <v>19</v>
      </c>
      <c r="E31" s="1"/>
      <c r="F31" s="1"/>
      <c r="G31" s="1"/>
      <c r="H31" s="13" t="s">
        <v>29</v>
      </c>
      <c r="I31" s="17" t="s">
        <v>38</v>
      </c>
      <c r="J31" s="16">
        <v>1000000000</v>
      </c>
      <c r="K31" s="16">
        <v>0</v>
      </c>
      <c r="L31" s="16">
        <v>0</v>
      </c>
      <c r="M31" s="16">
        <v>0</v>
      </c>
      <c r="N31" s="16">
        <v>0.5</v>
      </c>
      <c r="O31" s="16">
        <v>1000000000</v>
      </c>
      <c r="P31" s="16">
        <v>999999999.5</v>
      </c>
      <c r="Q31" s="16">
        <v>999999999.5</v>
      </c>
      <c r="R31" s="16">
        <v>999999999.5</v>
      </c>
      <c r="S31" s="16">
        <v>999999999.5</v>
      </c>
      <c r="T31" s="27">
        <f t="shared" si="3"/>
        <v>0.99999999949999996</v>
      </c>
      <c r="U31" s="26"/>
    </row>
    <row r="32" spans="1:21" s="10" customFormat="1" ht="29.25" customHeight="1">
      <c r="A32" s="13" t="s">
        <v>32</v>
      </c>
      <c r="B32" s="13" t="s">
        <v>37</v>
      </c>
      <c r="C32" s="13" t="s">
        <v>32</v>
      </c>
      <c r="D32" s="13" t="s">
        <v>67</v>
      </c>
      <c r="E32" s="1"/>
      <c r="F32" s="1"/>
      <c r="G32" s="1"/>
      <c r="H32" s="13" t="s">
        <v>29</v>
      </c>
      <c r="I32" s="17" t="s">
        <v>66</v>
      </c>
      <c r="J32" s="16">
        <v>5792101000</v>
      </c>
      <c r="K32" s="16">
        <v>0</v>
      </c>
      <c r="L32" s="16">
        <v>5792101000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27">
        <v>0</v>
      </c>
      <c r="U32" s="26"/>
    </row>
    <row r="33" spans="1:21" s="10" customFormat="1" ht="38.25" customHeight="1">
      <c r="A33" s="1" t="s">
        <v>32</v>
      </c>
      <c r="B33" s="1" t="s">
        <v>39</v>
      </c>
      <c r="C33" s="1" t="s">
        <v>25</v>
      </c>
      <c r="D33" s="1" t="s">
        <v>19</v>
      </c>
      <c r="E33" s="1"/>
      <c r="F33" s="1"/>
      <c r="G33" s="1"/>
      <c r="H33" s="1" t="s">
        <v>29</v>
      </c>
      <c r="I33" s="18" t="s">
        <v>40</v>
      </c>
      <c r="J33" s="16">
        <v>1878798038725</v>
      </c>
      <c r="K33" s="16">
        <v>0</v>
      </c>
      <c r="L33" s="16">
        <v>1878798038725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27">
        <v>0</v>
      </c>
      <c r="U33" s="26"/>
    </row>
    <row r="34" spans="1:21" s="10" customFormat="1" ht="38.25" customHeight="1">
      <c r="A34" s="13" t="s">
        <v>32</v>
      </c>
      <c r="B34" s="13" t="s">
        <v>39</v>
      </c>
      <c r="C34" s="13" t="s">
        <v>25</v>
      </c>
      <c r="D34" s="13" t="s">
        <v>19</v>
      </c>
      <c r="E34" s="13" t="s">
        <v>19</v>
      </c>
      <c r="F34" s="1"/>
      <c r="G34" s="1"/>
      <c r="H34" s="1" t="s">
        <v>29</v>
      </c>
      <c r="I34" s="17" t="s">
        <v>95</v>
      </c>
      <c r="J34" s="16">
        <v>0</v>
      </c>
      <c r="K34" s="16">
        <v>9453196198</v>
      </c>
      <c r="L34" s="16">
        <v>0</v>
      </c>
      <c r="M34" s="16">
        <v>0</v>
      </c>
      <c r="N34" s="16">
        <v>0</v>
      </c>
      <c r="O34" s="16">
        <v>9453196198</v>
      </c>
      <c r="P34" s="16">
        <v>9453196198</v>
      </c>
      <c r="Q34" s="16">
        <v>9453196198</v>
      </c>
      <c r="R34" s="16">
        <v>9453196198</v>
      </c>
      <c r="S34" s="16">
        <v>9453196198</v>
      </c>
      <c r="T34" s="27">
        <f t="shared" si="3"/>
        <v>1</v>
      </c>
      <c r="U34" s="26"/>
    </row>
    <row r="35" spans="1:21" s="10" customFormat="1" ht="38.25" customHeight="1">
      <c r="A35" s="13" t="s">
        <v>32</v>
      </c>
      <c r="B35" s="13" t="s">
        <v>39</v>
      </c>
      <c r="C35" s="13" t="s">
        <v>25</v>
      </c>
      <c r="D35" s="13" t="s">
        <v>19</v>
      </c>
      <c r="E35" s="13" t="s">
        <v>31</v>
      </c>
      <c r="F35" s="1"/>
      <c r="G35" s="1"/>
      <c r="H35" s="1" t="s">
        <v>29</v>
      </c>
      <c r="I35" s="17" t="s">
        <v>96</v>
      </c>
      <c r="J35" s="16">
        <v>0</v>
      </c>
      <c r="K35" s="16">
        <v>210462394533</v>
      </c>
      <c r="L35" s="16">
        <v>0</v>
      </c>
      <c r="M35" s="16">
        <v>0</v>
      </c>
      <c r="N35" s="16">
        <v>0</v>
      </c>
      <c r="O35" s="16">
        <v>210462394533</v>
      </c>
      <c r="P35" s="16">
        <v>210462394533</v>
      </c>
      <c r="Q35" s="16">
        <v>210462394533</v>
      </c>
      <c r="R35" s="16">
        <v>210462394533</v>
      </c>
      <c r="S35" s="16">
        <v>210329440408</v>
      </c>
      <c r="T35" s="27">
        <f t="shared" si="3"/>
        <v>1</v>
      </c>
      <c r="U35" s="26"/>
    </row>
    <row r="36" spans="1:21" s="10" customFormat="1" ht="38.25" customHeight="1">
      <c r="A36" s="13" t="s">
        <v>32</v>
      </c>
      <c r="B36" s="13" t="s">
        <v>39</v>
      </c>
      <c r="C36" s="13" t="s">
        <v>25</v>
      </c>
      <c r="D36" s="13" t="s">
        <v>19</v>
      </c>
      <c r="E36" s="13" t="s">
        <v>32</v>
      </c>
      <c r="F36" s="1"/>
      <c r="G36" s="1"/>
      <c r="H36" s="1" t="s">
        <v>29</v>
      </c>
      <c r="I36" s="17" t="s">
        <v>97</v>
      </c>
      <c r="J36" s="16">
        <v>0</v>
      </c>
      <c r="K36" s="16">
        <v>16303744369</v>
      </c>
      <c r="L36" s="16">
        <v>0</v>
      </c>
      <c r="M36" s="16">
        <v>0</v>
      </c>
      <c r="N36" s="16">
        <v>0</v>
      </c>
      <c r="O36" s="16">
        <v>16303744369</v>
      </c>
      <c r="P36" s="16">
        <v>16303744369</v>
      </c>
      <c r="Q36" s="16">
        <v>16303744369</v>
      </c>
      <c r="R36" s="16">
        <v>16303744369</v>
      </c>
      <c r="S36" s="16">
        <v>16303744369</v>
      </c>
      <c r="T36" s="27">
        <f t="shared" si="3"/>
        <v>1</v>
      </c>
      <c r="U36" s="26"/>
    </row>
    <row r="37" spans="1:21" s="10" customFormat="1" ht="38.25" customHeight="1">
      <c r="A37" s="13" t="s">
        <v>32</v>
      </c>
      <c r="B37" s="13" t="s">
        <v>39</v>
      </c>
      <c r="C37" s="13" t="s">
        <v>25</v>
      </c>
      <c r="D37" s="13" t="s">
        <v>19</v>
      </c>
      <c r="E37" s="13" t="s">
        <v>23</v>
      </c>
      <c r="F37" s="1"/>
      <c r="G37" s="1"/>
      <c r="H37" s="1" t="s">
        <v>29</v>
      </c>
      <c r="I37" s="17" t="s">
        <v>98</v>
      </c>
      <c r="J37" s="16">
        <v>0</v>
      </c>
      <c r="K37" s="16">
        <v>87774901822</v>
      </c>
      <c r="L37" s="16">
        <v>0</v>
      </c>
      <c r="M37" s="16">
        <v>0</v>
      </c>
      <c r="N37" s="16">
        <v>0</v>
      </c>
      <c r="O37" s="16">
        <v>87774901822</v>
      </c>
      <c r="P37" s="16">
        <v>87774901822</v>
      </c>
      <c r="Q37" s="16">
        <v>87774901822</v>
      </c>
      <c r="R37" s="16">
        <v>87774901822</v>
      </c>
      <c r="S37" s="16">
        <v>87774901822</v>
      </c>
      <c r="T37" s="27">
        <f t="shared" si="3"/>
        <v>1</v>
      </c>
      <c r="U37" s="26"/>
    </row>
    <row r="38" spans="1:21" s="10" customFormat="1" ht="38.25" customHeight="1">
      <c r="A38" s="13" t="s">
        <v>32</v>
      </c>
      <c r="B38" s="13" t="s">
        <v>39</v>
      </c>
      <c r="C38" s="13" t="s">
        <v>25</v>
      </c>
      <c r="D38" s="13" t="s">
        <v>19</v>
      </c>
      <c r="E38" s="13" t="s">
        <v>25</v>
      </c>
      <c r="F38" s="1"/>
      <c r="G38" s="1"/>
      <c r="H38" s="1" t="s">
        <v>29</v>
      </c>
      <c r="I38" s="17" t="s">
        <v>99</v>
      </c>
      <c r="J38" s="16">
        <v>0</v>
      </c>
      <c r="K38" s="16">
        <v>123801007736</v>
      </c>
      <c r="L38" s="16">
        <v>0</v>
      </c>
      <c r="M38" s="16">
        <v>0</v>
      </c>
      <c r="N38" s="16">
        <v>0</v>
      </c>
      <c r="O38" s="16">
        <v>123801007736</v>
      </c>
      <c r="P38" s="16">
        <v>123801007736</v>
      </c>
      <c r="Q38" s="16">
        <v>123801007736</v>
      </c>
      <c r="R38" s="16">
        <v>123801007736</v>
      </c>
      <c r="S38" s="16">
        <v>123801007736</v>
      </c>
      <c r="T38" s="27">
        <f t="shared" si="3"/>
        <v>1</v>
      </c>
      <c r="U38" s="26"/>
    </row>
    <row r="39" spans="1:21" s="10" customFormat="1" ht="38.25" customHeight="1">
      <c r="A39" s="13" t="s">
        <v>32</v>
      </c>
      <c r="B39" s="13" t="s">
        <v>39</v>
      </c>
      <c r="C39" s="13" t="s">
        <v>25</v>
      </c>
      <c r="D39" s="13" t="s">
        <v>19</v>
      </c>
      <c r="E39" s="13" t="s">
        <v>37</v>
      </c>
      <c r="F39" s="1"/>
      <c r="G39" s="1"/>
      <c r="H39" s="1" t="s">
        <v>29</v>
      </c>
      <c r="I39" s="17" t="s">
        <v>100</v>
      </c>
      <c r="J39" s="16">
        <v>0</v>
      </c>
      <c r="K39" s="16">
        <v>112861241935</v>
      </c>
      <c r="L39" s="16">
        <v>0</v>
      </c>
      <c r="M39" s="16">
        <v>0</v>
      </c>
      <c r="N39" s="16">
        <v>0</v>
      </c>
      <c r="O39" s="16">
        <v>112861241935</v>
      </c>
      <c r="P39" s="16">
        <v>112861241935</v>
      </c>
      <c r="Q39" s="16">
        <v>112861241935</v>
      </c>
      <c r="R39" s="16">
        <v>112861241935</v>
      </c>
      <c r="S39" s="16">
        <v>112506941594</v>
      </c>
      <c r="T39" s="27">
        <f t="shared" si="3"/>
        <v>1</v>
      </c>
      <c r="U39" s="26"/>
    </row>
    <row r="40" spans="1:21" s="10" customFormat="1" ht="38.25" customHeight="1">
      <c r="A40" s="13" t="s">
        <v>32</v>
      </c>
      <c r="B40" s="13" t="s">
        <v>39</v>
      </c>
      <c r="C40" s="13" t="s">
        <v>25</v>
      </c>
      <c r="D40" s="13" t="s">
        <v>19</v>
      </c>
      <c r="E40" s="13" t="s">
        <v>39</v>
      </c>
      <c r="F40" s="1"/>
      <c r="G40" s="1"/>
      <c r="H40" s="1" t="s">
        <v>29</v>
      </c>
      <c r="I40" s="17" t="s">
        <v>101</v>
      </c>
      <c r="J40" s="16">
        <v>0</v>
      </c>
      <c r="K40" s="16">
        <v>76111917689</v>
      </c>
      <c r="L40" s="16">
        <v>0</v>
      </c>
      <c r="M40" s="16">
        <v>0</v>
      </c>
      <c r="N40" s="16">
        <v>0</v>
      </c>
      <c r="O40" s="16">
        <v>76111917689</v>
      </c>
      <c r="P40" s="16">
        <v>76111917689</v>
      </c>
      <c r="Q40" s="16">
        <v>76111917689</v>
      </c>
      <c r="R40" s="16">
        <v>76111917689</v>
      </c>
      <c r="S40" s="16">
        <v>76111917689</v>
      </c>
      <c r="T40" s="27">
        <f t="shared" si="3"/>
        <v>1</v>
      </c>
      <c r="U40" s="26"/>
    </row>
    <row r="41" spans="1:21" s="10" customFormat="1" ht="38.25" customHeight="1">
      <c r="A41" s="13" t="s">
        <v>32</v>
      </c>
      <c r="B41" s="13" t="s">
        <v>39</v>
      </c>
      <c r="C41" s="13" t="s">
        <v>25</v>
      </c>
      <c r="D41" s="13" t="s">
        <v>19</v>
      </c>
      <c r="E41" s="13" t="s">
        <v>74</v>
      </c>
      <c r="F41" s="1"/>
      <c r="G41" s="1"/>
      <c r="H41" s="1" t="s">
        <v>29</v>
      </c>
      <c r="I41" s="17" t="s">
        <v>102</v>
      </c>
      <c r="J41" s="16">
        <v>0</v>
      </c>
      <c r="K41" s="16">
        <v>28324535496</v>
      </c>
      <c r="L41" s="16">
        <v>0</v>
      </c>
      <c r="M41" s="16">
        <v>0</v>
      </c>
      <c r="N41" s="16">
        <v>0</v>
      </c>
      <c r="O41" s="16">
        <v>28324535496</v>
      </c>
      <c r="P41" s="16">
        <v>28324535496</v>
      </c>
      <c r="Q41" s="16">
        <v>28324535496</v>
      </c>
      <c r="R41" s="16">
        <v>28324535496</v>
      </c>
      <c r="S41" s="16">
        <v>28324535496</v>
      </c>
      <c r="T41" s="27">
        <f t="shared" si="3"/>
        <v>1</v>
      </c>
      <c r="U41" s="26"/>
    </row>
    <row r="42" spans="1:21" s="10" customFormat="1" ht="38.25" customHeight="1">
      <c r="A42" s="13" t="s">
        <v>32</v>
      </c>
      <c r="B42" s="13" t="s">
        <v>39</v>
      </c>
      <c r="C42" s="13" t="s">
        <v>25</v>
      </c>
      <c r="D42" s="13" t="s">
        <v>19</v>
      </c>
      <c r="E42" s="13" t="s">
        <v>27</v>
      </c>
      <c r="F42" s="1"/>
      <c r="G42" s="1"/>
      <c r="H42" s="1" t="s">
        <v>29</v>
      </c>
      <c r="I42" s="17" t="s">
        <v>103</v>
      </c>
      <c r="J42" s="16">
        <v>0</v>
      </c>
      <c r="K42" s="16">
        <v>28673054942</v>
      </c>
      <c r="L42" s="16">
        <v>0</v>
      </c>
      <c r="M42" s="16">
        <v>0</v>
      </c>
      <c r="N42" s="16">
        <v>0</v>
      </c>
      <c r="O42" s="16">
        <v>28673054942</v>
      </c>
      <c r="P42" s="16">
        <v>28673054942</v>
      </c>
      <c r="Q42" s="16">
        <v>28673054942</v>
      </c>
      <c r="R42" s="16">
        <v>28673054942</v>
      </c>
      <c r="S42" s="16">
        <v>28673054942</v>
      </c>
      <c r="T42" s="27">
        <f t="shared" si="3"/>
        <v>1</v>
      </c>
      <c r="U42" s="26"/>
    </row>
    <row r="43" spans="1:21" s="10" customFormat="1" ht="38.25" customHeight="1">
      <c r="A43" s="13" t="s">
        <v>32</v>
      </c>
      <c r="B43" s="13" t="s">
        <v>39</v>
      </c>
      <c r="C43" s="13" t="s">
        <v>25</v>
      </c>
      <c r="D43" s="13" t="s">
        <v>19</v>
      </c>
      <c r="E43" s="13" t="s">
        <v>29</v>
      </c>
      <c r="F43" s="1"/>
      <c r="G43" s="1"/>
      <c r="H43" s="1" t="s">
        <v>29</v>
      </c>
      <c r="I43" s="17" t="s">
        <v>104</v>
      </c>
      <c r="J43" s="16">
        <v>0</v>
      </c>
      <c r="K43" s="16">
        <v>20500546805</v>
      </c>
      <c r="L43" s="16">
        <v>0</v>
      </c>
      <c r="M43" s="16">
        <v>0</v>
      </c>
      <c r="N43" s="16">
        <v>0</v>
      </c>
      <c r="O43" s="16">
        <v>20500546805</v>
      </c>
      <c r="P43" s="16">
        <v>20500546805</v>
      </c>
      <c r="Q43" s="16">
        <v>20500546805</v>
      </c>
      <c r="R43" s="16">
        <v>20500546805</v>
      </c>
      <c r="S43" s="16">
        <v>20432015482</v>
      </c>
      <c r="T43" s="27">
        <f t="shared" si="3"/>
        <v>1</v>
      </c>
      <c r="U43" s="26"/>
    </row>
    <row r="44" spans="1:21" s="10" customFormat="1" ht="38.25" customHeight="1">
      <c r="A44" s="13" t="s">
        <v>32</v>
      </c>
      <c r="B44" s="13" t="s">
        <v>39</v>
      </c>
      <c r="C44" s="13" t="s">
        <v>25</v>
      </c>
      <c r="D44" s="13" t="s">
        <v>19</v>
      </c>
      <c r="E44" s="13" t="s">
        <v>21</v>
      </c>
      <c r="F44" s="1"/>
      <c r="G44" s="1"/>
      <c r="H44" s="1" t="s">
        <v>29</v>
      </c>
      <c r="I44" s="17" t="s">
        <v>105</v>
      </c>
      <c r="J44" s="16">
        <v>0</v>
      </c>
      <c r="K44" s="16">
        <v>75934713286</v>
      </c>
      <c r="L44" s="16">
        <v>0</v>
      </c>
      <c r="M44" s="16">
        <v>0</v>
      </c>
      <c r="N44" s="16">
        <v>0</v>
      </c>
      <c r="O44" s="16">
        <v>75934713286</v>
      </c>
      <c r="P44" s="16">
        <v>75934713286</v>
      </c>
      <c r="Q44" s="16">
        <v>75934713286</v>
      </c>
      <c r="R44" s="16">
        <v>75934713286</v>
      </c>
      <c r="S44" s="16">
        <v>75896551230</v>
      </c>
      <c r="T44" s="27">
        <f t="shared" si="3"/>
        <v>1</v>
      </c>
      <c r="U44" s="26"/>
    </row>
    <row r="45" spans="1:21" s="10" customFormat="1" ht="38.25" customHeight="1">
      <c r="A45" s="13" t="s">
        <v>32</v>
      </c>
      <c r="B45" s="13" t="s">
        <v>39</v>
      </c>
      <c r="C45" s="13" t="s">
        <v>25</v>
      </c>
      <c r="D45" s="13" t="s">
        <v>19</v>
      </c>
      <c r="E45" s="13" t="s">
        <v>75</v>
      </c>
      <c r="F45" s="1"/>
      <c r="G45" s="1"/>
      <c r="H45" s="1" t="s">
        <v>29</v>
      </c>
      <c r="I45" s="17" t="s">
        <v>106</v>
      </c>
      <c r="J45" s="16">
        <v>0</v>
      </c>
      <c r="K45" s="16">
        <v>47702324660</v>
      </c>
      <c r="L45" s="16">
        <v>0</v>
      </c>
      <c r="M45" s="16">
        <v>0</v>
      </c>
      <c r="N45" s="16">
        <v>0</v>
      </c>
      <c r="O45" s="16">
        <v>47702324660</v>
      </c>
      <c r="P45" s="16">
        <v>47702324660</v>
      </c>
      <c r="Q45" s="16">
        <v>47702324660</v>
      </c>
      <c r="R45" s="16">
        <v>47702324660</v>
      </c>
      <c r="S45" s="16">
        <v>47480479012</v>
      </c>
      <c r="T45" s="27">
        <f t="shared" si="3"/>
        <v>1</v>
      </c>
      <c r="U45" s="26"/>
    </row>
    <row r="46" spans="1:21" s="10" customFormat="1" ht="38.25" customHeight="1">
      <c r="A46" s="13" t="s">
        <v>32</v>
      </c>
      <c r="B46" s="13" t="s">
        <v>39</v>
      </c>
      <c r="C46" s="13" t="s">
        <v>25</v>
      </c>
      <c r="D46" s="13" t="s">
        <v>19</v>
      </c>
      <c r="E46" s="13" t="s">
        <v>76</v>
      </c>
      <c r="F46" s="1"/>
      <c r="G46" s="1"/>
      <c r="H46" s="1" t="s">
        <v>29</v>
      </c>
      <c r="I46" s="17" t="s">
        <v>107</v>
      </c>
      <c r="J46" s="16">
        <v>0</v>
      </c>
      <c r="K46" s="16">
        <v>45540331821</v>
      </c>
      <c r="L46" s="16">
        <v>0</v>
      </c>
      <c r="M46" s="16">
        <v>0</v>
      </c>
      <c r="N46" s="16">
        <v>0</v>
      </c>
      <c r="O46" s="16">
        <v>45540331821</v>
      </c>
      <c r="P46" s="16">
        <v>45540331821</v>
      </c>
      <c r="Q46" s="16">
        <v>45540331821</v>
      </c>
      <c r="R46" s="16">
        <v>45540331821</v>
      </c>
      <c r="S46" s="16">
        <v>44488930641</v>
      </c>
      <c r="T46" s="27">
        <f t="shared" si="3"/>
        <v>1</v>
      </c>
      <c r="U46" s="26"/>
    </row>
    <row r="47" spans="1:21" s="10" customFormat="1" ht="38.25" customHeight="1">
      <c r="A47" s="13" t="s">
        <v>32</v>
      </c>
      <c r="B47" s="13" t="s">
        <v>39</v>
      </c>
      <c r="C47" s="13" t="s">
        <v>25</v>
      </c>
      <c r="D47" s="13" t="s">
        <v>19</v>
      </c>
      <c r="E47" s="13" t="s">
        <v>41</v>
      </c>
      <c r="F47" s="1"/>
      <c r="G47" s="1"/>
      <c r="H47" s="1" t="s">
        <v>29</v>
      </c>
      <c r="I47" s="17" t="s">
        <v>108</v>
      </c>
      <c r="J47" s="16">
        <v>0</v>
      </c>
      <c r="K47" s="16">
        <v>108221623777</v>
      </c>
      <c r="L47" s="16">
        <v>0</v>
      </c>
      <c r="M47" s="16">
        <v>0</v>
      </c>
      <c r="N47" s="16">
        <v>0</v>
      </c>
      <c r="O47" s="16">
        <v>108221623777</v>
      </c>
      <c r="P47" s="16">
        <v>108221623777</v>
      </c>
      <c r="Q47" s="16">
        <v>108221623777</v>
      </c>
      <c r="R47" s="16">
        <v>108221623777</v>
      </c>
      <c r="S47" s="16">
        <v>108221623777</v>
      </c>
      <c r="T47" s="27">
        <f t="shared" si="3"/>
        <v>1</v>
      </c>
      <c r="U47" s="26"/>
    </row>
    <row r="48" spans="1:21" s="10" customFormat="1" ht="38.25" customHeight="1">
      <c r="A48" s="13" t="s">
        <v>32</v>
      </c>
      <c r="B48" s="13" t="s">
        <v>39</v>
      </c>
      <c r="C48" s="13" t="s">
        <v>25</v>
      </c>
      <c r="D48" s="13" t="s">
        <v>19</v>
      </c>
      <c r="E48" s="13" t="s">
        <v>77</v>
      </c>
      <c r="F48" s="1"/>
      <c r="G48" s="1"/>
      <c r="H48" s="1" t="s">
        <v>29</v>
      </c>
      <c r="I48" s="17" t="s">
        <v>109</v>
      </c>
      <c r="J48" s="16">
        <v>0</v>
      </c>
      <c r="K48" s="16">
        <v>111374907660</v>
      </c>
      <c r="L48" s="16">
        <v>0</v>
      </c>
      <c r="M48" s="16">
        <v>0</v>
      </c>
      <c r="N48" s="16">
        <v>0</v>
      </c>
      <c r="O48" s="16">
        <v>111374907660</v>
      </c>
      <c r="P48" s="16">
        <v>111374907660</v>
      </c>
      <c r="Q48" s="16">
        <v>111374907660</v>
      </c>
      <c r="R48" s="16">
        <v>111374907660</v>
      </c>
      <c r="S48" s="16">
        <v>109759264202</v>
      </c>
      <c r="T48" s="27">
        <f t="shared" si="3"/>
        <v>1</v>
      </c>
      <c r="U48" s="26"/>
    </row>
    <row r="49" spans="1:21" s="10" customFormat="1" ht="38.25" customHeight="1">
      <c r="A49" s="13" t="s">
        <v>32</v>
      </c>
      <c r="B49" s="13" t="s">
        <v>39</v>
      </c>
      <c r="C49" s="13" t="s">
        <v>25</v>
      </c>
      <c r="D49" s="13" t="s">
        <v>19</v>
      </c>
      <c r="E49" s="13" t="s">
        <v>78</v>
      </c>
      <c r="F49" s="1"/>
      <c r="G49" s="1"/>
      <c r="H49" s="1" t="s">
        <v>29</v>
      </c>
      <c r="I49" s="17" t="s">
        <v>110</v>
      </c>
      <c r="J49" s="16">
        <v>0</v>
      </c>
      <c r="K49" s="16">
        <v>7905729787</v>
      </c>
      <c r="L49" s="16">
        <v>0</v>
      </c>
      <c r="M49" s="16">
        <v>0</v>
      </c>
      <c r="N49" s="16">
        <v>0</v>
      </c>
      <c r="O49" s="16">
        <v>7905729787</v>
      </c>
      <c r="P49" s="16">
        <v>7905729787</v>
      </c>
      <c r="Q49" s="16">
        <v>7905729787</v>
      </c>
      <c r="R49" s="16">
        <v>7905729787</v>
      </c>
      <c r="S49" s="16">
        <v>7905729787</v>
      </c>
      <c r="T49" s="27">
        <f t="shared" si="3"/>
        <v>1</v>
      </c>
      <c r="U49" s="26"/>
    </row>
    <row r="50" spans="1:21" s="10" customFormat="1" ht="38.25" customHeight="1">
      <c r="A50" s="13" t="s">
        <v>32</v>
      </c>
      <c r="B50" s="13" t="s">
        <v>39</v>
      </c>
      <c r="C50" s="13" t="s">
        <v>25</v>
      </c>
      <c r="D50" s="13" t="s">
        <v>19</v>
      </c>
      <c r="E50" s="13" t="s">
        <v>79</v>
      </c>
      <c r="F50" s="1"/>
      <c r="G50" s="1"/>
      <c r="H50" s="1" t="s">
        <v>29</v>
      </c>
      <c r="I50" s="17" t="s">
        <v>111</v>
      </c>
      <c r="J50" s="16">
        <v>0</v>
      </c>
      <c r="K50" s="16">
        <v>8692215648</v>
      </c>
      <c r="L50" s="16">
        <v>0</v>
      </c>
      <c r="M50" s="16">
        <v>0</v>
      </c>
      <c r="N50" s="16">
        <v>0</v>
      </c>
      <c r="O50" s="16">
        <v>8692215648</v>
      </c>
      <c r="P50" s="16">
        <v>8692215648</v>
      </c>
      <c r="Q50" s="16">
        <v>8692215648</v>
      </c>
      <c r="R50" s="16">
        <v>8692215648</v>
      </c>
      <c r="S50" s="16">
        <v>8692215648</v>
      </c>
      <c r="T50" s="27">
        <f t="shared" si="3"/>
        <v>1</v>
      </c>
      <c r="U50" s="26"/>
    </row>
    <row r="51" spans="1:21" s="10" customFormat="1" ht="38.25" customHeight="1">
      <c r="A51" s="13" t="s">
        <v>32</v>
      </c>
      <c r="B51" s="13" t="s">
        <v>39</v>
      </c>
      <c r="C51" s="13" t="s">
        <v>25</v>
      </c>
      <c r="D51" s="13" t="s">
        <v>19</v>
      </c>
      <c r="E51" s="13" t="s">
        <v>80</v>
      </c>
      <c r="F51" s="1"/>
      <c r="G51" s="1"/>
      <c r="H51" s="1" t="s">
        <v>29</v>
      </c>
      <c r="I51" s="17" t="s">
        <v>112</v>
      </c>
      <c r="J51" s="16">
        <v>0</v>
      </c>
      <c r="K51" s="16">
        <v>55335843333</v>
      </c>
      <c r="L51" s="16">
        <v>0</v>
      </c>
      <c r="M51" s="16">
        <v>0</v>
      </c>
      <c r="N51" s="16">
        <v>0</v>
      </c>
      <c r="O51" s="16">
        <v>55335843333</v>
      </c>
      <c r="P51" s="16">
        <v>55335843333</v>
      </c>
      <c r="Q51" s="16">
        <v>55335843333</v>
      </c>
      <c r="R51" s="16">
        <v>55335843333</v>
      </c>
      <c r="S51" s="16">
        <v>55335843333</v>
      </c>
      <c r="T51" s="27">
        <f t="shared" si="3"/>
        <v>1</v>
      </c>
      <c r="U51" s="26"/>
    </row>
    <row r="52" spans="1:21" s="10" customFormat="1" ht="38.25" customHeight="1">
      <c r="A52" s="13" t="s">
        <v>32</v>
      </c>
      <c r="B52" s="13" t="s">
        <v>39</v>
      </c>
      <c r="C52" s="13" t="s">
        <v>25</v>
      </c>
      <c r="D52" s="13" t="s">
        <v>19</v>
      </c>
      <c r="E52" s="13" t="s">
        <v>81</v>
      </c>
      <c r="F52" s="1"/>
      <c r="G52" s="1"/>
      <c r="H52" s="1" t="s">
        <v>29</v>
      </c>
      <c r="I52" s="17" t="s">
        <v>113</v>
      </c>
      <c r="J52" s="16">
        <v>0</v>
      </c>
      <c r="K52" s="16">
        <v>59257668257</v>
      </c>
      <c r="L52" s="16">
        <v>0</v>
      </c>
      <c r="M52" s="16">
        <v>0</v>
      </c>
      <c r="N52" s="16">
        <v>0</v>
      </c>
      <c r="O52" s="16">
        <v>59257668257</v>
      </c>
      <c r="P52" s="16">
        <v>59257668257</v>
      </c>
      <c r="Q52" s="16">
        <v>59257668257</v>
      </c>
      <c r="R52" s="16">
        <v>59257668257</v>
      </c>
      <c r="S52" s="16">
        <v>59257668257</v>
      </c>
      <c r="T52" s="27">
        <f t="shared" si="3"/>
        <v>1</v>
      </c>
      <c r="U52" s="26"/>
    </row>
    <row r="53" spans="1:21" s="10" customFormat="1" ht="38.25" customHeight="1">
      <c r="A53" s="13" t="s">
        <v>32</v>
      </c>
      <c r="B53" s="13" t="s">
        <v>39</v>
      </c>
      <c r="C53" s="13" t="s">
        <v>25</v>
      </c>
      <c r="D53" s="13" t="s">
        <v>19</v>
      </c>
      <c r="E53" s="13" t="s">
        <v>67</v>
      </c>
      <c r="F53" s="1"/>
      <c r="G53" s="1"/>
      <c r="H53" s="1" t="s">
        <v>29</v>
      </c>
      <c r="I53" s="17" t="s">
        <v>114</v>
      </c>
      <c r="J53" s="16">
        <v>0</v>
      </c>
      <c r="K53" s="16">
        <v>63742807858</v>
      </c>
      <c r="L53" s="16">
        <v>0</v>
      </c>
      <c r="M53" s="16">
        <v>0</v>
      </c>
      <c r="N53" s="16">
        <v>0</v>
      </c>
      <c r="O53" s="16">
        <v>63742807858</v>
      </c>
      <c r="P53" s="16">
        <v>63742807858</v>
      </c>
      <c r="Q53" s="16">
        <v>63742807858</v>
      </c>
      <c r="R53" s="16">
        <v>63742807858</v>
      </c>
      <c r="S53" s="16">
        <v>63591792869</v>
      </c>
      <c r="T53" s="27">
        <f t="shared" si="3"/>
        <v>1</v>
      </c>
      <c r="U53" s="26"/>
    </row>
    <row r="54" spans="1:21" s="10" customFormat="1" ht="38.25" customHeight="1">
      <c r="A54" s="13" t="s">
        <v>32</v>
      </c>
      <c r="B54" s="13" t="s">
        <v>39</v>
      </c>
      <c r="C54" s="13" t="s">
        <v>25</v>
      </c>
      <c r="D54" s="13" t="s">
        <v>19</v>
      </c>
      <c r="E54" s="13" t="s">
        <v>82</v>
      </c>
      <c r="F54" s="1"/>
      <c r="G54" s="1"/>
      <c r="H54" s="1" t="s">
        <v>29</v>
      </c>
      <c r="I54" s="17" t="s">
        <v>115</v>
      </c>
      <c r="J54" s="16">
        <v>0</v>
      </c>
      <c r="K54" s="16">
        <v>44645671958</v>
      </c>
      <c r="L54" s="16">
        <v>0</v>
      </c>
      <c r="M54" s="16">
        <v>0</v>
      </c>
      <c r="N54" s="16">
        <v>0</v>
      </c>
      <c r="O54" s="16">
        <v>44645671958</v>
      </c>
      <c r="P54" s="16">
        <v>44645671958</v>
      </c>
      <c r="Q54" s="16">
        <v>44645671958</v>
      </c>
      <c r="R54" s="16">
        <v>44645671958</v>
      </c>
      <c r="S54" s="16">
        <v>44641634037</v>
      </c>
      <c r="T54" s="27">
        <f t="shared" si="3"/>
        <v>1</v>
      </c>
      <c r="U54" s="26"/>
    </row>
    <row r="55" spans="1:21" s="10" customFormat="1" ht="38.25" customHeight="1">
      <c r="A55" s="13" t="s">
        <v>32</v>
      </c>
      <c r="B55" s="13" t="s">
        <v>39</v>
      </c>
      <c r="C55" s="13" t="s">
        <v>25</v>
      </c>
      <c r="D55" s="13" t="s">
        <v>19</v>
      </c>
      <c r="E55" s="13" t="s">
        <v>83</v>
      </c>
      <c r="F55" s="1"/>
      <c r="G55" s="1"/>
      <c r="H55" s="1" t="s">
        <v>29</v>
      </c>
      <c r="I55" s="17" t="s">
        <v>116</v>
      </c>
      <c r="J55" s="16">
        <v>0</v>
      </c>
      <c r="K55" s="16">
        <v>98590536200</v>
      </c>
      <c r="L55" s="16">
        <v>0</v>
      </c>
      <c r="M55" s="16">
        <v>0</v>
      </c>
      <c r="N55" s="16">
        <v>0</v>
      </c>
      <c r="O55" s="16">
        <v>98590536200</v>
      </c>
      <c r="P55" s="16">
        <v>98590536200</v>
      </c>
      <c r="Q55" s="16">
        <v>98590536200</v>
      </c>
      <c r="R55" s="16">
        <v>98590536200</v>
      </c>
      <c r="S55" s="16">
        <v>98299165277</v>
      </c>
      <c r="T55" s="27">
        <f t="shared" si="3"/>
        <v>1</v>
      </c>
      <c r="U55" s="26"/>
    </row>
    <row r="56" spans="1:21" s="10" customFormat="1" ht="38.25" customHeight="1">
      <c r="A56" s="13" t="s">
        <v>32</v>
      </c>
      <c r="B56" s="13" t="s">
        <v>39</v>
      </c>
      <c r="C56" s="13" t="s">
        <v>25</v>
      </c>
      <c r="D56" s="13" t="s">
        <v>19</v>
      </c>
      <c r="E56" s="13" t="s">
        <v>84</v>
      </c>
      <c r="F56" s="1"/>
      <c r="G56" s="1"/>
      <c r="H56" s="1" t="s">
        <v>29</v>
      </c>
      <c r="I56" s="17" t="s">
        <v>117</v>
      </c>
      <c r="J56" s="16">
        <v>0</v>
      </c>
      <c r="K56" s="16">
        <v>59494273947</v>
      </c>
      <c r="L56" s="16">
        <v>0</v>
      </c>
      <c r="M56" s="16">
        <v>0</v>
      </c>
      <c r="N56" s="16">
        <v>0</v>
      </c>
      <c r="O56" s="16">
        <v>59494273947</v>
      </c>
      <c r="P56" s="16">
        <v>59494273947</v>
      </c>
      <c r="Q56" s="16">
        <v>59494273947</v>
      </c>
      <c r="R56" s="16">
        <v>59494273947</v>
      </c>
      <c r="S56" s="16">
        <v>59406572852</v>
      </c>
      <c r="T56" s="27">
        <f t="shared" si="3"/>
        <v>1</v>
      </c>
      <c r="U56" s="26"/>
    </row>
    <row r="57" spans="1:21" s="10" customFormat="1" ht="38.25" customHeight="1">
      <c r="A57" s="13" t="s">
        <v>32</v>
      </c>
      <c r="B57" s="13" t="s">
        <v>39</v>
      </c>
      <c r="C57" s="13" t="s">
        <v>25</v>
      </c>
      <c r="D57" s="13" t="s">
        <v>19</v>
      </c>
      <c r="E57" s="13" t="s">
        <v>85</v>
      </c>
      <c r="F57" s="1"/>
      <c r="G57" s="1"/>
      <c r="H57" s="1" t="s">
        <v>29</v>
      </c>
      <c r="I57" s="17" t="s">
        <v>118</v>
      </c>
      <c r="J57" s="16">
        <v>0</v>
      </c>
      <c r="K57" s="16">
        <v>22725285905</v>
      </c>
      <c r="L57" s="16">
        <v>0</v>
      </c>
      <c r="M57" s="16">
        <v>0</v>
      </c>
      <c r="N57" s="16">
        <v>0</v>
      </c>
      <c r="O57" s="16">
        <v>22725285905</v>
      </c>
      <c r="P57" s="16">
        <v>22725285905</v>
      </c>
      <c r="Q57" s="16">
        <v>22725285905</v>
      </c>
      <c r="R57" s="16">
        <v>22725285905</v>
      </c>
      <c r="S57" s="16">
        <v>22725285905</v>
      </c>
      <c r="T57" s="27">
        <f t="shared" si="3"/>
        <v>1</v>
      </c>
      <c r="U57" s="26"/>
    </row>
    <row r="58" spans="1:21" s="10" customFormat="1" ht="38.25" customHeight="1">
      <c r="A58" s="13" t="s">
        <v>32</v>
      </c>
      <c r="B58" s="13" t="s">
        <v>39</v>
      </c>
      <c r="C58" s="13" t="s">
        <v>25</v>
      </c>
      <c r="D58" s="13" t="s">
        <v>19</v>
      </c>
      <c r="E58" s="13" t="s">
        <v>86</v>
      </c>
      <c r="F58" s="1"/>
      <c r="G58" s="1"/>
      <c r="H58" s="1" t="s">
        <v>29</v>
      </c>
      <c r="I58" s="17" t="s">
        <v>119</v>
      </c>
      <c r="J58" s="16">
        <v>0</v>
      </c>
      <c r="K58" s="16">
        <v>15122883680</v>
      </c>
      <c r="L58" s="16">
        <v>0</v>
      </c>
      <c r="M58" s="16">
        <v>0</v>
      </c>
      <c r="N58" s="16">
        <v>0</v>
      </c>
      <c r="O58" s="16">
        <v>15122883680</v>
      </c>
      <c r="P58" s="16">
        <v>15122883680</v>
      </c>
      <c r="Q58" s="16">
        <v>15122883680</v>
      </c>
      <c r="R58" s="16">
        <v>15122883680</v>
      </c>
      <c r="S58" s="16">
        <v>15122883680</v>
      </c>
      <c r="T58" s="27">
        <f t="shared" si="3"/>
        <v>1</v>
      </c>
      <c r="U58" s="26"/>
    </row>
    <row r="59" spans="1:21" s="10" customFormat="1" ht="38.25" customHeight="1">
      <c r="A59" s="13" t="s">
        <v>32</v>
      </c>
      <c r="B59" s="13" t="s">
        <v>39</v>
      </c>
      <c r="C59" s="13" t="s">
        <v>25</v>
      </c>
      <c r="D59" s="13" t="s">
        <v>19</v>
      </c>
      <c r="E59" s="13" t="s">
        <v>87</v>
      </c>
      <c r="F59" s="1"/>
      <c r="G59" s="1"/>
      <c r="H59" s="1" t="s">
        <v>29</v>
      </c>
      <c r="I59" s="17" t="s">
        <v>120</v>
      </c>
      <c r="J59" s="16">
        <v>0</v>
      </c>
      <c r="K59" s="16">
        <v>26697842556</v>
      </c>
      <c r="L59" s="16">
        <v>0</v>
      </c>
      <c r="M59" s="16">
        <v>0</v>
      </c>
      <c r="N59" s="16">
        <v>0</v>
      </c>
      <c r="O59" s="16">
        <v>26697842556</v>
      </c>
      <c r="P59" s="16">
        <v>26697842556</v>
      </c>
      <c r="Q59" s="16">
        <v>26697842556</v>
      </c>
      <c r="R59" s="16">
        <v>26697842556</v>
      </c>
      <c r="S59" s="16">
        <v>26628300004</v>
      </c>
      <c r="T59" s="27">
        <f t="shared" si="3"/>
        <v>1</v>
      </c>
      <c r="U59" s="26"/>
    </row>
    <row r="60" spans="1:21" s="10" customFormat="1" ht="38.25" customHeight="1">
      <c r="A60" s="13" t="s">
        <v>32</v>
      </c>
      <c r="B60" s="13" t="s">
        <v>39</v>
      </c>
      <c r="C60" s="13" t="s">
        <v>25</v>
      </c>
      <c r="D60" s="13" t="s">
        <v>19</v>
      </c>
      <c r="E60" s="13" t="s">
        <v>88</v>
      </c>
      <c r="F60" s="1"/>
      <c r="G60" s="1"/>
      <c r="H60" s="1" t="s">
        <v>29</v>
      </c>
      <c r="I60" s="17" t="s">
        <v>121</v>
      </c>
      <c r="J60" s="16">
        <v>0</v>
      </c>
      <c r="K60" s="16">
        <v>4662272366</v>
      </c>
      <c r="L60" s="16">
        <v>0</v>
      </c>
      <c r="M60" s="16">
        <v>0</v>
      </c>
      <c r="N60" s="16">
        <v>0</v>
      </c>
      <c r="O60" s="16">
        <v>4662272366</v>
      </c>
      <c r="P60" s="16">
        <v>4662272366</v>
      </c>
      <c r="Q60" s="16">
        <v>4662272366</v>
      </c>
      <c r="R60" s="16">
        <v>4662272366</v>
      </c>
      <c r="S60" s="16">
        <v>4662272366</v>
      </c>
      <c r="T60" s="27">
        <f t="shared" si="3"/>
        <v>1</v>
      </c>
      <c r="U60" s="26"/>
    </row>
    <row r="61" spans="1:21" s="10" customFormat="1" ht="38.25" customHeight="1">
      <c r="A61" s="13" t="s">
        <v>32</v>
      </c>
      <c r="B61" s="13" t="s">
        <v>39</v>
      </c>
      <c r="C61" s="13" t="s">
        <v>25</v>
      </c>
      <c r="D61" s="13" t="s">
        <v>19</v>
      </c>
      <c r="E61" s="13" t="s">
        <v>89</v>
      </c>
      <c r="F61" s="1"/>
      <c r="G61" s="1"/>
      <c r="H61" s="1" t="s">
        <v>29</v>
      </c>
      <c r="I61" s="17" t="s">
        <v>122</v>
      </c>
      <c r="J61" s="16">
        <v>0</v>
      </c>
      <c r="K61" s="16">
        <v>76937830429</v>
      </c>
      <c r="L61" s="16">
        <v>0</v>
      </c>
      <c r="M61" s="16">
        <v>0</v>
      </c>
      <c r="N61" s="16">
        <v>0</v>
      </c>
      <c r="O61" s="16">
        <v>76937830429</v>
      </c>
      <c r="P61" s="16">
        <v>76937830429</v>
      </c>
      <c r="Q61" s="16">
        <v>76937830429</v>
      </c>
      <c r="R61" s="16">
        <v>76937830429</v>
      </c>
      <c r="S61" s="16">
        <v>75106214116</v>
      </c>
      <c r="T61" s="27">
        <f t="shared" si="3"/>
        <v>1</v>
      </c>
      <c r="U61" s="26"/>
    </row>
    <row r="62" spans="1:21" s="10" customFormat="1" ht="38.25" customHeight="1">
      <c r="A62" s="13" t="s">
        <v>32</v>
      </c>
      <c r="B62" s="13" t="s">
        <v>39</v>
      </c>
      <c r="C62" s="13" t="s">
        <v>25</v>
      </c>
      <c r="D62" s="13" t="s">
        <v>19</v>
      </c>
      <c r="E62" s="13" t="s">
        <v>90</v>
      </c>
      <c r="F62" s="1"/>
      <c r="G62" s="1"/>
      <c r="H62" s="1" t="s">
        <v>29</v>
      </c>
      <c r="I62" s="17" t="s">
        <v>123</v>
      </c>
      <c r="J62" s="16">
        <v>0</v>
      </c>
      <c r="K62" s="16">
        <v>46955449134</v>
      </c>
      <c r="L62" s="16">
        <v>0</v>
      </c>
      <c r="M62" s="16">
        <v>0</v>
      </c>
      <c r="N62" s="16">
        <v>0</v>
      </c>
      <c r="O62" s="16">
        <v>46955449134</v>
      </c>
      <c r="P62" s="16">
        <v>46955449134</v>
      </c>
      <c r="Q62" s="16">
        <v>46955449134</v>
      </c>
      <c r="R62" s="16">
        <v>46955449134</v>
      </c>
      <c r="S62" s="16">
        <v>46283722685</v>
      </c>
      <c r="T62" s="27">
        <f t="shared" si="3"/>
        <v>1</v>
      </c>
      <c r="U62" s="26"/>
    </row>
    <row r="63" spans="1:21" s="10" customFormat="1" ht="38.25" customHeight="1">
      <c r="A63" s="13" t="s">
        <v>32</v>
      </c>
      <c r="B63" s="13" t="s">
        <v>39</v>
      </c>
      <c r="C63" s="13" t="s">
        <v>25</v>
      </c>
      <c r="D63" s="13" t="s">
        <v>19</v>
      </c>
      <c r="E63" s="13" t="s">
        <v>91</v>
      </c>
      <c r="F63" s="1"/>
      <c r="G63" s="1"/>
      <c r="H63" s="1" t="s">
        <v>29</v>
      </c>
      <c r="I63" s="17" t="s">
        <v>124</v>
      </c>
      <c r="J63" s="16">
        <v>0</v>
      </c>
      <c r="K63" s="16">
        <v>59534872894</v>
      </c>
      <c r="L63" s="16">
        <v>0</v>
      </c>
      <c r="M63" s="16">
        <v>0</v>
      </c>
      <c r="N63" s="16">
        <v>0</v>
      </c>
      <c r="O63" s="16">
        <v>59534872894</v>
      </c>
      <c r="P63" s="16">
        <v>59534872894</v>
      </c>
      <c r="Q63" s="16">
        <v>59534872894</v>
      </c>
      <c r="R63" s="16">
        <v>59534872894</v>
      </c>
      <c r="S63" s="16">
        <v>59534872894</v>
      </c>
      <c r="T63" s="27">
        <f t="shared" si="3"/>
        <v>1</v>
      </c>
      <c r="U63" s="26"/>
    </row>
    <row r="64" spans="1:21" s="10" customFormat="1" ht="38.25" customHeight="1">
      <c r="A64" s="13" t="s">
        <v>32</v>
      </c>
      <c r="B64" s="13" t="s">
        <v>39</v>
      </c>
      <c r="C64" s="13" t="s">
        <v>25</v>
      </c>
      <c r="D64" s="13" t="s">
        <v>19</v>
      </c>
      <c r="E64" s="13" t="s">
        <v>92</v>
      </c>
      <c r="F64" s="1"/>
      <c r="G64" s="1"/>
      <c r="H64" s="1" t="s">
        <v>29</v>
      </c>
      <c r="I64" s="17" t="s">
        <v>125</v>
      </c>
      <c r="J64" s="16">
        <v>0</v>
      </c>
      <c r="K64" s="16">
        <v>118009924041</v>
      </c>
      <c r="L64" s="16">
        <v>0</v>
      </c>
      <c r="M64" s="16">
        <v>0</v>
      </c>
      <c r="N64" s="16">
        <v>0</v>
      </c>
      <c r="O64" s="16">
        <v>118009924041</v>
      </c>
      <c r="P64" s="16">
        <v>118009924041</v>
      </c>
      <c r="Q64" s="16">
        <v>118009924041</v>
      </c>
      <c r="R64" s="16">
        <v>118009924041</v>
      </c>
      <c r="S64" s="16">
        <v>118009924041</v>
      </c>
      <c r="T64" s="27">
        <f t="shared" si="3"/>
        <v>1</v>
      </c>
      <c r="U64" s="26"/>
    </row>
    <row r="65" spans="1:21" s="10" customFormat="1" ht="38.25" customHeight="1">
      <c r="A65" s="13" t="s">
        <v>32</v>
      </c>
      <c r="B65" s="13" t="s">
        <v>39</v>
      </c>
      <c r="C65" s="13" t="s">
        <v>25</v>
      </c>
      <c r="D65" s="13" t="s">
        <v>19</v>
      </c>
      <c r="E65" s="13" t="s">
        <v>93</v>
      </c>
      <c r="F65" s="1"/>
      <c r="G65" s="1"/>
      <c r="H65" s="1" t="s">
        <v>29</v>
      </c>
      <c r="I65" s="17" t="s">
        <v>126</v>
      </c>
      <c r="J65" s="16">
        <v>0</v>
      </c>
      <c r="K65" s="16">
        <v>6277284640</v>
      </c>
      <c r="L65" s="16">
        <v>0</v>
      </c>
      <c r="M65" s="16">
        <v>0</v>
      </c>
      <c r="N65" s="16">
        <v>0</v>
      </c>
      <c r="O65" s="16">
        <v>6277284640</v>
      </c>
      <c r="P65" s="16">
        <v>6277284640</v>
      </c>
      <c r="Q65" s="16">
        <v>6277284640</v>
      </c>
      <c r="R65" s="16">
        <v>6277284640</v>
      </c>
      <c r="S65" s="16">
        <v>6277284640</v>
      </c>
      <c r="T65" s="27">
        <f t="shared" si="3"/>
        <v>1</v>
      </c>
      <c r="U65" s="26"/>
    </row>
    <row r="66" spans="1:21" s="10" customFormat="1" ht="38.25" customHeight="1">
      <c r="A66" s="13" t="s">
        <v>32</v>
      </c>
      <c r="B66" s="13" t="s">
        <v>39</v>
      </c>
      <c r="C66" s="13" t="s">
        <v>25</v>
      </c>
      <c r="D66" s="13" t="s">
        <v>19</v>
      </c>
      <c r="E66" s="13" t="s">
        <v>94</v>
      </c>
      <c r="F66" s="1"/>
      <c r="G66" s="1"/>
      <c r="H66" s="1" t="s">
        <v>29</v>
      </c>
      <c r="I66" s="17" t="s">
        <v>127</v>
      </c>
      <c r="J66" s="16">
        <v>0</v>
      </c>
      <c r="K66" s="16">
        <v>5961304695</v>
      </c>
      <c r="L66" s="16">
        <v>0</v>
      </c>
      <c r="M66" s="16">
        <v>0</v>
      </c>
      <c r="N66" s="16">
        <v>0</v>
      </c>
      <c r="O66" s="16">
        <v>5961304695</v>
      </c>
      <c r="P66" s="16">
        <v>5961304695</v>
      </c>
      <c r="Q66" s="16">
        <v>5961304695</v>
      </c>
      <c r="R66" s="16">
        <v>5961304695</v>
      </c>
      <c r="S66" s="16">
        <v>5926950642</v>
      </c>
      <c r="T66" s="27">
        <f t="shared" si="3"/>
        <v>1</v>
      </c>
      <c r="U66" s="26"/>
    </row>
    <row r="67" spans="1:21" s="24" customFormat="1">
      <c r="A67" s="2"/>
      <c r="B67" s="2"/>
      <c r="C67" s="2"/>
      <c r="D67" s="2"/>
      <c r="E67" s="2"/>
      <c r="F67" s="2"/>
      <c r="G67" s="2"/>
      <c r="H67" s="2"/>
      <c r="I67" s="5" t="s">
        <v>53</v>
      </c>
      <c r="J67" s="3">
        <f>SUM(J26:J33)</f>
        <v>1888455480725</v>
      </c>
      <c r="K67" s="3">
        <f t="shared" ref="K67:S67" si="4">SUM(K26:K66)</f>
        <v>1885360915679</v>
      </c>
      <c r="L67" s="3">
        <f t="shared" si="4"/>
        <v>1885489527536</v>
      </c>
      <c r="M67" s="3">
        <f t="shared" si="4"/>
        <v>0</v>
      </c>
      <c r="N67" s="3">
        <f t="shared" si="4"/>
        <v>8706288.5</v>
      </c>
      <c r="O67" s="3">
        <f t="shared" si="4"/>
        <v>1888326868868</v>
      </c>
      <c r="P67" s="3">
        <f t="shared" si="4"/>
        <v>1888318162579.5</v>
      </c>
      <c r="Q67" s="3">
        <f t="shared" si="4"/>
        <v>1888318162579.5</v>
      </c>
      <c r="R67" s="19">
        <f t="shared" si="4"/>
        <v>1888318162579.5</v>
      </c>
      <c r="S67" s="3">
        <f t="shared" si="4"/>
        <v>1881693960153.5</v>
      </c>
      <c r="T67" s="27">
        <f>+Q67/O67</f>
        <v>0.99999538941660815</v>
      </c>
    </row>
    <row r="68" spans="1:21" s="10" customFormat="1">
      <c r="A68" s="1"/>
      <c r="B68" s="1"/>
      <c r="C68" s="1"/>
      <c r="D68" s="1"/>
      <c r="E68" s="1"/>
      <c r="F68" s="1"/>
      <c r="G68" s="1"/>
      <c r="H68" s="1"/>
      <c r="I68" s="18"/>
      <c r="J68" s="4"/>
      <c r="K68" s="4"/>
      <c r="L68" s="4"/>
      <c r="M68" s="4"/>
      <c r="N68" s="4"/>
      <c r="O68" s="4"/>
      <c r="P68" s="4"/>
      <c r="Q68" s="4"/>
      <c r="R68" s="4"/>
      <c r="S68" s="4"/>
      <c r="T68" s="28"/>
    </row>
    <row r="69" spans="1:21" s="24" customFormat="1">
      <c r="A69" s="2"/>
      <c r="B69" s="2"/>
      <c r="C69" s="2"/>
      <c r="D69" s="2"/>
      <c r="E69" s="2"/>
      <c r="F69" s="2"/>
      <c r="G69" s="2"/>
      <c r="H69" s="2"/>
      <c r="I69" s="5" t="s">
        <v>54</v>
      </c>
      <c r="J69" s="3">
        <f t="shared" ref="J69:S69" si="5">+J20+J24+J67</f>
        <v>1927824619725</v>
      </c>
      <c r="K69" s="3">
        <f t="shared" si="5"/>
        <v>1897286450606</v>
      </c>
      <c r="L69" s="3">
        <f t="shared" si="5"/>
        <v>1892496602722</v>
      </c>
      <c r="M69" s="3">
        <f t="shared" si="5"/>
        <v>0</v>
      </c>
      <c r="N69" s="3">
        <f t="shared" si="5"/>
        <v>422326272.77999997</v>
      </c>
      <c r="O69" s="3">
        <f t="shared" si="5"/>
        <v>1932614467609</v>
      </c>
      <c r="P69" s="3">
        <f t="shared" si="5"/>
        <v>1932192141336.22</v>
      </c>
      <c r="Q69" s="3">
        <f t="shared" si="5"/>
        <v>1932156580926.22</v>
      </c>
      <c r="R69" s="3">
        <f t="shared" si="5"/>
        <v>1931845710604.8601</v>
      </c>
      <c r="S69" s="3">
        <f t="shared" si="5"/>
        <v>1923534329751.72</v>
      </c>
      <c r="T69" s="27">
        <f>+Q69/O69</f>
        <v>0.99976307396511088</v>
      </c>
    </row>
    <row r="70" spans="1:21" s="10" customFormat="1">
      <c r="A70" s="1"/>
      <c r="B70" s="1"/>
      <c r="C70" s="1"/>
      <c r="D70" s="1"/>
      <c r="E70" s="1"/>
      <c r="F70" s="1"/>
      <c r="G70" s="1"/>
      <c r="H70" s="1"/>
      <c r="I70" s="18"/>
      <c r="J70" s="4"/>
      <c r="K70" s="4"/>
      <c r="L70" s="4"/>
      <c r="M70" s="4"/>
      <c r="N70" s="4"/>
      <c r="O70" s="4"/>
      <c r="P70" s="4"/>
      <c r="Q70" s="4"/>
      <c r="R70" s="4"/>
      <c r="S70" s="4"/>
      <c r="T70" s="28"/>
    </row>
    <row r="71" spans="1:21" s="10" customFormat="1">
      <c r="A71" s="1"/>
      <c r="B71" s="1"/>
      <c r="C71" s="1"/>
      <c r="D71" s="1"/>
      <c r="E71" s="1"/>
      <c r="F71" s="1"/>
      <c r="G71" s="1"/>
      <c r="H71" s="1"/>
      <c r="I71" s="18"/>
      <c r="J71" s="4"/>
      <c r="K71" s="4"/>
      <c r="L71" s="4"/>
      <c r="M71" s="4"/>
      <c r="N71" s="4"/>
      <c r="O71" s="4"/>
      <c r="P71" s="4"/>
      <c r="Q71" s="4"/>
      <c r="R71" s="4"/>
      <c r="S71" s="4"/>
      <c r="T71" s="28"/>
    </row>
    <row r="72" spans="1:21" s="10" customFormat="1" ht="37.5" customHeight="1">
      <c r="A72" s="13" t="s">
        <v>68</v>
      </c>
      <c r="B72" s="13" t="s">
        <v>46</v>
      </c>
      <c r="C72" s="13" t="s">
        <v>19</v>
      </c>
      <c r="D72" s="13"/>
      <c r="E72" s="13"/>
      <c r="F72" s="13"/>
      <c r="G72" s="13"/>
      <c r="H72" s="13" t="s">
        <v>21</v>
      </c>
      <c r="I72" s="17" t="s">
        <v>47</v>
      </c>
      <c r="J72" s="25">
        <v>4220000000</v>
      </c>
      <c r="K72" s="25">
        <v>800000000</v>
      </c>
      <c r="L72" s="25">
        <v>150018833</v>
      </c>
      <c r="M72" s="25">
        <v>0</v>
      </c>
      <c r="N72" s="25">
        <v>36288336</v>
      </c>
      <c r="O72" s="25">
        <v>4869981167</v>
      </c>
      <c r="P72" s="25">
        <v>4833692831</v>
      </c>
      <c r="Q72" s="25">
        <v>4833014993</v>
      </c>
      <c r="R72" s="25">
        <v>4804006880</v>
      </c>
      <c r="S72" s="25">
        <v>4788097354</v>
      </c>
      <c r="T72" s="27">
        <f t="shared" ref="T72:T86" si="6">+Q72/O72</f>
        <v>0.9924093805022306</v>
      </c>
    </row>
    <row r="73" spans="1:21" s="10" customFormat="1" ht="60.75" customHeight="1">
      <c r="A73" s="13" t="s">
        <v>68</v>
      </c>
      <c r="B73" s="13" t="s">
        <v>46</v>
      </c>
      <c r="C73" s="13" t="s">
        <v>31</v>
      </c>
      <c r="D73" s="13"/>
      <c r="E73" s="13"/>
      <c r="F73" s="13"/>
      <c r="G73" s="13"/>
      <c r="H73" s="13" t="s">
        <v>21</v>
      </c>
      <c r="I73" s="17" t="s">
        <v>63</v>
      </c>
      <c r="J73" s="25">
        <v>2000000000</v>
      </c>
      <c r="K73" s="25">
        <v>0</v>
      </c>
      <c r="L73" s="25">
        <v>3069067</v>
      </c>
      <c r="M73" s="25">
        <v>0</v>
      </c>
      <c r="N73" s="25">
        <v>11577629</v>
      </c>
      <c r="O73" s="25">
        <v>1996930933</v>
      </c>
      <c r="P73" s="25">
        <v>1985353304</v>
      </c>
      <c r="Q73" s="25">
        <v>1985328535</v>
      </c>
      <c r="R73" s="25">
        <v>1977224560</v>
      </c>
      <c r="S73" s="25">
        <v>1531526252</v>
      </c>
      <c r="T73" s="27">
        <f t="shared" si="6"/>
        <v>0.99418988518417628</v>
      </c>
    </row>
    <row r="74" spans="1:21" s="10" customFormat="1" ht="46.5" customHeight="1">
      <c r="A74" s="13" t="s">
        <v>68</v>
      </c>
      <c r="B74" s="13" t="s">
        <v>46</v>
      </c>
      <c r="C74" s="13" t="s">
        <v>32</v>
      </c>
      <c r="D74" s="13"/>
      <c r="E74" s="13"/>
      <c r="F74" s="13"/>
      <c r="G74" s="13"/>
      <c r="H74" s="13" t="s">
        <v>21</v>
      </c>
      <c r="I74" s="17" t="s">
        <v>62</v>
      </c>
      <c r="J74" s="25">
        <v>3500000000</v>
      </c>
      <c r="K74" s="25">
        <v>0</v>
      </c>
      <c r="L74" s="25">
        <v>100000000</v>
      </c>
      <c r="M74" s="25">
        <v>0</v>
      </c>
      <c r="N74" s="25">
        <v>99089664</v>
      </c>
      <c r="O74" s="25">
        <v>3400000000</v>
      </c>
      <c r="P74" s="25">
        <v>3300910336</v>
      </c>
      <c r="Q74" s="25">
        <v>3298576586</v>
      </c>
      <c r="R74" s="25">
        <v>3249970660</v>
      </c>
      <c r="S74" s="25">
        <v>3230585737</v>
      </c>
      <c r="T74" s="27">
        <f t="shared" si="6"/>
        <v>0.97016958411764709</v>
      </c>
    </row>
    <row r="75" spans="1:21" s="10" customFormat="1" ht="57" customHeight="1">
      <c r="A75" s="13" t="s">
        <v>69</v>
      </c>
      <c r="B75" s="13" t="s">
        <v>46</v>
      </c>
      <c r="C75" s="13" t="s">
        <v>19</v>
      </c>
      <c r="D75" s="13"/>
      <c r="E75" s="13"/>
      <c r="F75" s="13"/>
      <c r="G75" s="13"/>
      <c r="H75" s="13" t="s">
        <v>21</v>
      </c>
      <c r="I75" s="17" t="s">
        <v>43</v>
      </c>
      <c r="J75" s="25">
        <v>4900000000</v>
      </c>
      <c r="K75" s="25">
        <v>0</v>
      </c>
      <c r="L75" s="25">
        <v>120000000</v>
      </c>
      <c r="M75" s="25">
        <v>0</v>
      </c>
      <c r="N75" s="25">
        <v>152222052</v>
      </c>
      <c r="O75" s="25">
        <v>4780000000</v>
      </c>
      <c r="P75" s="25">
        <v>4627777948</v>
      </c>
      <c r="Q75" s="25">
        <v>4618688124</v>
      </c>
      <c r="R75" s="25">
        <v>4571372228</v>
      </c>
      <c r="S75" s="25">
        <v>4370798442</v>
      </c>
      <c r="T75" s="27">
        <f t="shared" si="6"/>
        <v>0.96625274560669461</v>
      </c>
    </row>
    <row r="76" spans="1:21" s="10" customFormat="1" ht="45.75" customHeight="1">
      <c r="A76" s="13" t="s">
        <v>70</v>
      </c>
      <c r="B76" s="13" t="s">
        <v>46</v>
      </c>
      <c r="C76" s="13" t="s">
        <v>19</v>
      </c>
      <c r="D76" s="13"/>
      <c r="E76" s="13"/>
      <c r="F76" s="13"/>
      <c r="G76" s="13"/>
      <c r="H76" s="13" t="s">
        <v>21</v>
      </c>
      <c r="I76" s="17" t="s">
        <v>49</v>
      </c>
      <c r="J76" s="25">
        <v>6000000000</v>
      </c>
      <c r="K76" s="25">
        <v>0</v>
      </c>
      <c r="L76" s="25">
        <v>0</v>
      </c>
      <c r="M76" s="25">
        <v>0</v>
      </c>
      <c r="N76" s="25">
        <v>0</v>
      </c>
      <c r="O76" s="25">
        <v>6000000000</v>
      </c>
      <c r="P76" s="25">
        <v>6000000000</v>
      </c>
      <c r="Q76" s="25">
        <v>6000000000</v>
      </c>
      <c r="R76" s="25">
        <v>6000000000</v>
      </c>
      <c r="S76" s="25">
        <v>0</v>
      </c>
      <c r="T76" s="27">
        <f t="shared" si="6"/>
        <v>1</v>
      </c>
    </row>
    <row r="77" spans="1:21" s="10" customFormat="1" ht="54.75" customHeight="1">
      <c r="A77" s="13" t="s">
        <v>70</v>
      </c>
      <c r="B77" s="13" t="s">
        <v>46</v>
      </c>
      <c r="C77" s="13" t="s">
        <v>32</v>
      </c>
      <c r="D77" s="13"/>
      <c r="E77" s="13"/>
      <c r="F77" s="13"/>
      <c r="G77" s="13"/>
      <c r="H77" s="13" t="s">
        <v>21</v>
      </c>
      <c r="I77" s="17" t="s">
        <v>48</v>
      </c>
      <c r="J77" s="25">
        <v>275094958238</v>
      </c>
      <c r="K77" s="25">
        <v>0</v>
      </c>
      <c r="L77" s="25">
        <v>0</v>
      </c>
      <c r="M77" s="25">
        <v>0</v>
      </c>
      <c r="N77" s="25">
        <v>0</v>
      </c>
      <c r="O77" s="25">
        <v>275094958238</v>
      </c>
      <c r="P77" s="25">
        <v>275094958238</v>
      </c>
      <c r="Q77" s="25">
        <v>275094958238</v>
      </c>
      <c r="R77" s="25">
        <v>275074958238</v>
      </c>
      <c r="S77" s="25">
        <v>91333333</v>
      </c>
      <c r="T77" s="27">
        <f t="shared" si="6"/>
        <v>1</v>
      </c>
    </row>
    <row r="78" spans="1:21" s="10" customFormat="1" ht="54" customHeight="1">
      <c r="A78" s="13" t="s">
        <v>70</v>
      </c>
      <c r="B78" s="13" t="s">
        <v>46</v>
      </c>
      <c r="C78" s="13" t="s">
        <v>32</v>
      </c>
      <c r="D78" s="13"/>
      <c r="E78" s="13"/>
      <c r="F78" s="13"/>
      <c r="G78" s="13"/>
      <c r="H78" s="13" t="s">
        <v>76</v>
      </c>
      <c r="I78" s="17" t="s">
        <v>48</v>
      </c>
      <c r="J78" s="25">
        <v>0</v>
      </c>
      <c r="K78" s="25">
        <v>35482159875</v>
      </c>
      <c r="L78" s="25">
        <v>0</v>
      </c>
      <c r="M78" s="25">
        <v>0</v>
      </c>
      <c r="N78" s="25">
        <v>0</v>
      </c>
      <c r="O78" s="25">
        <v>35482159875</v>
      </c>
      <c r="P78" s="25">
        <v>35482159875</v>
      </c>
      <c r="Q78" s="25">
        <v>35482159875</v>
      </c>
      <c r="R78" s="25">
        <v>35482159875</v>
      </c>
      <c r="S78" s="25">
        <v>0</v>
      </c>
      <c r="T78" s="27">
        <f t="shared" si="6"/>
        <v>1</v>
      </c>
    </row>
    <row r="79" spans="1:21" s="10" customFormat="1" ht="52.5">
      <c r="A79" s="13" t="s">
        <v>70</v>
      </c>
      <c r="B79" s="13" t="s">
        <v>46</v>
      </c>
      <c r="C79" s="13" t="s">
        <v>32</v>
      </c>
      <c r="D79" s="13"/>
      <c r="E79" s="13"/>
      <c r="F79" s="13"/>
      <c r="G79" s="13"/>
      <c r="H79" s="13" t="s">
        <v>41</v>
      </c>
      <c r="I79" s="17" t="s">
        <v>48</v>
      </c>
      <c r="J79" s="25">
        <v>35000000000</v>
      </c>
      <c r="K79" s="25">
        <v>0</v>
      </c>
      <c r="L79" s="25">
        <v>82476481</v>
      </c>
      <c r="M79" s="25">
        <v>0</v>
      </c>
      <c r="N79" s="25">
        <v>20721979</v>
      </c>
      <c r="O79" s="25">
        <v>34917523519</v>
      </c>
      <c r="P79" s="25">
        <v>34896801540</v>
      </c>
      <c r="Q79" s="25">
        <v>34896801540</v>
      </c>
      <c r="R79" s="25">
        <v>34665505296</v>
      </c>
      <c r="S79" s="25">
        <v>737392037</v>
      </c>
      <c r="T79" s="27">
        <f t="shared" si="6"/>
        <v>0.99940654499770798</v>
      </c>
    </row>
    <row r="80" spans="1:21" s="10" customFormat="1" ht="63">
      <c r="A80" s="13" t="s">
        <v>70</v>
      </c>
      <c r="B80" s="13" t="s">
        <v>46</v>
      </c>
      <c r="C80" s="13" t="s">
        <v>23</v>
      </c>
      <c r="D80" s="13"/>
      <c r="E80" s="13"/>
      <c r="F80" s="13"/>
      <c r="G80" s="13"/>
      <c r="H80" s="13" t="s">
        <v>21</v>
      </c>
      <c r="I80" s="17" t="s">
        <v>72</v>
      </c>
      <c r="J80" s="25">
        <v>36971764915</v>
      </c>
      <c r="K80" s="25">
        <v>0</v>
      </c>
      <c r="L80" s="25">
        <v>0</v>
      </c>
      <c r="M80" s="25">
        <v>0</v>
      </c>
      <c r="N80" s="25">
        <v>0</v>
      </c>
      <c r="O80" s="25">
        <v>36971764915</v>
      </c>
      <c r="P80" s="25">
        <v>36971764915</v>
      </c>
      <c r="Q80" s="25">
        <v>36971764915</v>
      </c>
      <c r="R80" s="25">
        <v>36971764915</v>
      </c>
      <c r="S80" s="25">
        <v>0</v>
      </c>
      <c r="T80" s="27">
        <f t="shared" si="6"/>
        <v>1</v>
      </c>
    </row>
    <row r="81" spans="1:20" s="10" customFormat="1" ht="52.5">
      <c r="A81" s="13" t="s">
        <v>70</v>
      </c>
      <c r="B81" s="13" t="s">
        <v>46</v>
      </c>
      <c r="C81" s="13" t="s">
        <v>25</v>
      </c>
      <c r="D81" s="13"/>
      <c r="E81" s="13"/>
      <c r="F81" s="13"/>
      <c r="G81" s="13"/>
      <c r="H81" s="13" t="s">
        <v>21</v>
      </c>
      <c r="I81" s="17" t="s">
        <v>44</v>
      </c>
      <c r="J81" s="25">
        <v>8300000000</v>
      </c>
      <c r="K81" s="25">
        <v>800000000</v>
      </c>
      <c r="L81" s="25">
        <v>0</v>
      </c>
      <c r="M81" s="25">
        <v>0</v>
      </c>
      <c r="N81" s="25">
        <v>72155792</v>
      </c>
      <c r="O81" s="25">
        <v>9100000000</v>
      </c>
      <c r="P81" s="25">
        <v>9027844208</v>
      </c>
      <c r="Q81" s="25">
        <v>9016396771</v>
      </c>
      <c r="R81" s="25">
        <v>8283912878</v>
      </c>
      <c r="S81" s="25">
        <v>7797909317</v>
      </c>
      <c r="T81" s="27">
        <f t="shared" si="6"/>
        <v>0.99081283197802195</v>
      </c>
    </row>
    <row r="82" spans="1:20" s="10" customFormat="1" ht="44.25" customHeight="1">
      <c r="A82" s="13" t="s">
        <v>70</v>
      </c>
      <c r="B82" s="13" t="s">
        <v>46</v>
      </c>
      <c r="C82" s="13" t="s">
        <v>37</v>
      </c>
      <c r="D82" s="13"/>
      <c r="E82" s="13"/>
      <c r="F82" s="13"/>
      <c r="G82" s="13"/>
      <c r="H82" s="13" t="s">
        <v>21</v>
      </c>
      <c r="I82" s="17" t="s">
        <v>45</v>
      </c>
      <c r="J82" s="25">
        <v>1500000000</v>
      </c>
      <c r="K82" s="25">
        <v>0</v>
      </c>
      <c r="L82" s="25">
        <v>0</v>
      </c>
      <c r="M82" s="25">
        <v>0</v>
      </c>
      <c r="N82" s="25">
        <v>38746024</v>
      </c>
      <c r="O82" s="25">
        <v>1500000000</v>
      </c>
      <c r="P82" s="25">
        <v>1461253976</v>
      </c>
      <c r="Q82" s="25">
        <v>1445618537</v>
      </c>
      <c r="R82" s="25">
        <v>1109743854</v>
      </c>
      <c r="S82" s="25">
        <v>1102355224</v>
      </c>
      <c r="T82" s="27">
        <f t="shared" si="6"/>
        <v>0.96374569133333332</v>
      </c>
    </row>
    <row r="83" spans="1:20" s="10" customFormat="1" ht="55.5" customHeight="1">
      <c r="A83" s="13" t="s">
        <v>71</v>
      </c>
      <c r="B83" s="13" t="s">
        <v>46</v>
      </c>
      <c r="C83" s="13" t="s">
        <v>31</v>
      </c>
      <c r="D83" s="13"/>
      <c r="E83" s="13"/>
      <c r="F83" s="13"/>
      <c r="G83" s="13"/>
      <c r="H83" s="13" t="s">
        <v>21</v>
      </c>
      <c r="I83" s="17" t="s">
        <v>42</v>
      </c>
      <c r="J83" s="25">
        <v>2000000000</v>
      </c>
      <c r="K83" s="25">
        <v>0</v>
      </c>
      <c r="L83" s="25">
        <v>23018159</v>
      </c>
      <c r="M83" s="25">
        <v>0</v>
      </c>
      <c r="N83" s="25">
        <v>0</v>
      </c>
      <c r="O83" s="25">
        <v>1976981841</v>
      </c>
      <c r="P83" s="25">
        <v>1976981841</v>
      </c>
      <c r="Q83" s="25">
        <v>1976981841</v>
      </c>
      <c r="R83" s="25">
        <v>1976981841</v>
      </c>
      <c r="S83" s="25">
        <v>1538491933</v>
      </c>
      <c r="T83" s="27">
        <f t="shared" si="6"/>
        <v>1</v>
      </c>
    </row>
    <row r="84" spans="1:20" s="10" customFormat="1" ht="39" customHeight="1">
      <c r="A84" s="13" t="s">
        <v>71</v>
      </c>
      <c r="B84" s="13" t="s">
        <v>46</v>
      </c>
      <c r="C84" s="13" t="s">
        <v>32</v>
      </c>
      <c r="D84" s="13"/>
      <c r="E84" s="13"/>
      <c r="F84" s="13"/>
      <c r="G84" s="13"/>
      <c r="H84" s="13" t="s">
        <v>21</v>
      </c>
      <c r="I84" s="17" t="s">
        <v>73</v>
      </c>
      <c r="J84" s="25">
        <v>1000000000</v>
      </c>
      <c r="K84" s="25">
        <v>0</v>
      </c>
      <c r="L84" s="25">
        <v>0</v>
      </c>
      <c r="M84" s="25">
        <v>0</v>
      </c>
      <c r="N84" s="25">
        <v>0</v>
      </c>
      <c r="O84" s="25">
        <v>1000000000</v>
      </c>
      <c r="P84" s="25">
        <v>1000000000</v>
      </c>
      <c r="Q84" s="25">
        <v>1000000000</v>
      </c>
      <c r="R84" s="25">
        <v>803171351</v>
      </c>
      <c r="S84" s="25">
        <v>803171351</v>
      </c>
      <c r="T84" s="27">
        <f t="shared" si="6"/>
        <v>1</v>
      </c>
    </row>
    <row r="85" spans="1:20" s="10" customFormat="1" ht="60.75" customHeight="1">
      <c r="A85" s="13" t="s">
        <v>71</v>
      </c>
      <c r="B85" s="13" t="s">
        <v>46</v>
      </c>
      <c r="C85" s="13" t="s">
        <v>23</v>
      </c>
      <c r="D85" s="13"/>
      <c r="E85" s="13"/>
      <c r="F85" s="13"/>
      <c r="G85" s="13"/>
      <c r="H85" s="13" t="s">
        <v>21</v>
      </c>
      <c r="I85" s="17" t="s">
        <v>60</v>
      </c>
      <c r="J85" s="25">
        <v>3000000000</v>
      </c>
      <c r="K85" s="25">
        <v>0</v>
      </c>
      <c r="L85" s="25">
        <v>1090689192</v>
      </c>
      <c r="M85" s="25">
        <v>0</v>
      </c>
      <c r="N85" s="25">
        <v>11000001</v>
      </c>
      <c r="O85" s="25">
        <v>1909310808</v>
      </c>
      <c r="P85" s="25">
        <v>1898310807</v>
      </c>
      <c r="Q85" s="25">
        <v>1898310807</v>
      </c>
      <c r="R85" s="25">
        <v>1895905207</v>
      </c>
      <c r="S85" s="25">
        <v>1895905207</v>
      </c>
      <c r="T85" s="27">
        <f t="shared" si="6"/>
        <v>0.99423875832373121</v>
      </c>
    </row>
    <row r="86" spans="1:20" s="10" customFormat="1" ht="52.5">
      <c r="A86" s="13" t="s">
        <v>71</v>
      </c>
      <c r="B86" s="13" t="s">
        <v>46</v>
      </c>
      <c r="C86" s="13" t="s">
        <v>25</v>
      </c>
      <c r="D86" s="1"/>
      <c r="E86" s="1"/>
      <c r="F86" s="1"/>
      <c r="G86" s="1"/>
      <c r="H86" s="13" t="s">
        <v>21</v>
      </c>
      <c r="I86" s="17" t="s">
        <v>61</v>
      </c>
      <c r="J86" s="25">
        <v>5428414669</v>
      </c>
      <c r="K86" s="25">
        <v>1400000000</v>
      </c>
      <c r="L86" s="25">
        <v>20813867</v>
      </c>
      <c r="M86" s="25">
        <v>0</v>
      </c>
      <c r="N86" s="25">
        <v>262786217</v>
      </c>
      <c r="O86" s="25">
        <v>6807600802</v>
      </c>
      <c r="P86" s="25">
        <v>6544814585</v>
      </c>
      <c r="Q86" s="25">
        <v>6535454365</v>
      </c>
      <c r="R86" s="25">
        <v>6436374326</v>
      </c>
      <c r="S86" s="25">
        <v>6306327130</v>
      </c>
      <c r="T86" s="27">
        <f t="shared" si="6"/>
        <v>0.96002314987094328</v>
      </c>
    </row>
    <row r="87" spans="1:20" s="9" customFormat="1">
      <c r="A87" s="21"/>
      <c r="B87" s="21"/>
      <c r="C87" s="21"/>
      <c r="D87" s="21"/>
      <c r="E87" s="21"/>
      <c r="F87" s="21"/>
      <c r="G87" s="21"/>
      <c r="H87" s="21"/>
      <c r="I87" s="22" t="s">
        <v>55</v>
      </c>
      <c r="J87" s="23">
        <f t="shared" ref="J87:S87" si="7">SUM(J72:J86)</f>
        <v>388915137822</v>
      </c>
      <c r="K87" s="23">
        <f t="shared" si="7"/>
        <v>38482159875</v>
      </c>
      <c r="L87" s="23">
        <f t="shared" si="7"/>
        <v>1590085599</v>
      </c>
      <c r="M87" s="23">
        <f t="shared" si="7"/>
        <v>0</v>
      </c>
      <c r="N87" s="23">
        <f t="shared" si="7"/>
        <v>704587694</v>
      </c>
      <c r="O87" s="23">
        <f t="shared" si="7"/>
        <v>425807212098</v>
      </c>
      <c r="P87" s="23">
        <f t="shared" si="7"/>
        <v>425102624404</v>
      </c>
      <c r="Q87" s="23">
        <f t="shared" si="7"/>
        <v>425054055127</v>
      </c>
      <c r="R87" s="23">
        <f t="shared" si="7"/>
        <v>423303052109</v>
      </c>
      <c r="S87" s="23">
        <f t="shared" si="7"/>
        <v>34193893317</v>
      </c>
      <c r="T87" s="29">
        <f>+Q87/O87</f>
        <v>0.99823122542408549</v>
      </c>
    </row>
    <row r="88" spans="1:20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28"/>
    </row>
    <row r="89" spans="1:20" s="9" customFormat="1">
      <c r="A89" s="2"/>
      <c r="B89" s="2"/>
      <c r="C89" s="2"/>
      <c r="D89" s="2"/>
      <c r="E89" s="2"/>
      <c r="F89" s="2"/>
      <c r="G89" s="2"/>
      <c r="H89" s="2"/>
      <c r="I89" s="5" t="s">
        <v>56</v>
      </c>
      <c r="J89" s="3">
        <f>SUM(J20+J24+J67+J87)</f>
        <v>2316739757547</v>
      </c>
      <c r="K89" s="3">
        <f t="shared" ref="K89:S89" si="8">+K69+K87</f>
        <v>1935768610481</v>
      </c>
      <c r="L89" s="3">
        <f t="shared" si="8"/>
        <v>1894086688321</v>
      </c>
      <c r="M89" s="3">
        <f t="shared" si="8"/>
        <v>0</v>
      </c>
      <c r="N89" s="3">
        <f t="shared" si="8"/>
        <v>1126913966.78</v>
      </c>
      <c r="O89" s="3">
        <f t="shared" si="8"/>
        <v>2358421679707</v>
      </c>
      <c r="P89" s="3">
        <f t="shared" si="8"/>
        <v>2357294765740.2197</v>
      </c>
      <c r="Q89" s="3">
        <f t="shared" si="8"/>
        <v>2357210636053.2197</v>
      </c>
      <c r="R89" s="3">
        <f t="shared" si="8"/>
        <v>2355148762713.8604</v>
      </c>
      <c r="S89" s="3">
        <f t="shared" si="8"/>
        <v>1957728223068.72</v>
      </c>
      <c r="T89" s="27">
        <f>+Q89/O89</f>
        <v>0.99948650249266247</v>
      </c>
    </row>
    <row r="90" spans="1:20" ht="11.25">
      <c r="A90" s="15"/>
      <c r="B90" s="15"/>
      <c r="C90" s="15"/>
      <c r="D90" s="15"/>
      <c r="E90" s="15"/>
      <c r="F90" s="15"/>
      <c r="G90" s="15"/>
      <c r="H90" s="15"/>
      <c r="I90" s="14"/>
    </row>
    <row r="91" spans="1:20">
      <c r="O91" s="11"/>
    </row>
    <row r="92" spans="1:20">
      <c r="I92" s="6" t="s">
        <v>65</v>
      </c>
      <c r="K92" s="12"/>
      <c r="L92" s="12"/>
      <c r="M92" s="12"/>
      <c r="N92" s="12"/>
      <c r="O92" s="12"/>
      <c r="P92" s="12"/>
      <c r="Q92" s="12"/>
      <c r="R92" s="12"/>
      <c r="S92" s="12"/>
    </row>
    <row r="93" spans="1:20"/>
    <row r="94" spans="1:20"/>
    <row r="95" spans="1:20">
      <c r="N95" s="12"/>
      <c r="Q95" s="12"/>
    </row>
    <row r="96" spans="1:20">
      <c r="N96" s="12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</sheetData>
  <sheetProtection algorithmName="SHA-512" hashValue="tK6oi/5nf50X0rCggPJMm1OBtvALjzR7xYVRbZ3RoRMmK3g9RTB0uVydKh9umeU2C7Oi0YIo4kLMX8NWudtUJA==" saltValue="BlK/rVyB8kWZ9VY3RyLgLw==" spinCount="100000" sheet="1" selectLockedCells="1" selectUnlockedCells="1"/>
  <mergeCells count="3">
    <mergeCell ref="J2:M2"/>
    <mergeCell ref="J3:M3"/>
    <mergeCell ref="J4:M4"/>
  </mergeCells>
  <phoneticPr fontId="3" type="noConversion"/>
  <pageMargins left="0.39370078740157483" right="0.19685039370078741" top="0.59055118110236227" bottom="0.39370078740157483" header="0.78740157480314965" footer="0.78740157480314965"/>
  <pageSetup scale="47" fitToHeight="0" orientation="landscape" r:id="rId1"/>
  <headerFooter alignWithMargins="0">
    <oddFooter>&amp;L&amp;C&amp;R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9FADF7868FBD47B764C8F77F7F8F9A" ma:contentTypeVersion="2" ma:contentTypeDescription="Crear nuevo documento." ma:contentTypeScope="" ma:versionID="e3d6e3d8e2d1947b815cda8b1aea108b">
  <xsd:schema xmlns:xsd="http://www.w3.org/2001/XMLSchema" xmlns:xs="http://www.w3.org/2001/XMLSchema" xmlns:p="http://schemas.microsoft.com/office/2006/metadata/properties" xmlns:ns2="abfddaa9-b2c8-4316-bb34-383fb475a780" targetNamespace="http://schemas.microsoft.com/office/2006/metadata/properties" ma:root="true" ma:fieldsID="b6c3de8af6729184b36f82e05fc57292" ns2:_="">
    <xsd:import namespace="abfddaa9-b2c8-4316-bb34-383fb475a780"/>
    <xsd:element name="properties">
      <xsd:complexType>
        <xsd:sequence>
          <xsd:element name="documentManagement">
            <xsd:complexType>
              <xsd:all>
                <xsd:element ref="ns2:Entidad"/>
                <xsd:element ref="ns2:A_x00f1_o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ddaa9-b2c8-4316-bb34-383fb475a780" elementFormDefault="qualified">
    <xsd:import namespace="http://schemas.microsoft.com/office/2006/documentManagement/types"/>
    <xsd:import namespace="http://schemas.microsoft.com/office/infopath/2007/PartnerControls"/>
    <xsd:element name="Entidad" ma:index="8" ma:displayName="Entidad" ma:default="Ministerio de Vivienda, Ciudad y Territorio" ma:description="Entidad" ma:format="Dropdown" ma:internalName="Entidad">
      <xsd:simpleType>
        <xsd:restriction base="dms:Choice">
          <xsd:enumeration value="FONVIVIENDA"/>
          <xsd:enumeration value="Ministerio de Vivienda, Ciudad y Territorio"/>
          <xsd:enumeration value="Ministerio de Ambiente, Vivienda y Desarrollo"/>
        </xsd:restriction>
      </xsd:simpleType>
    </xsd:element>
    <xsd:element name="A_x00f1_o" ma:index="9" ma:displayName="Año" ma:decimals="0" ma:default="2020" ma:internalName="A_x00f1_o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abfddaa9-b2c8-4316-bb34-383fb475a780">2017</A_x00f1_o>
    <Entidad xmlns="abfddaa9-b2c8-4316-bb34-383fb475a780">Ministerio de Vivienda, Ciudad y Territorio</Entidad>
  </documentManagement>
</p:properties>
</file>

<file path=customXml/itemProps1.xml><?xml version="1.0" encoding="utf-8"?>
<ds:datastoreItem xmlns:ds="http://schemas.openxmlformats.org/officeDocument/2006/customXml" ds:itemID="{BFE9755F-5BB2-4485-8D2B-2CE093EECBFE}"/>
</file>

<file path=customXml/itemProps2.xml><?xml version="1.0" encoding="utf-8"?>
<ds:datastoreItem xmlns:ds="http://schemas.openxmlformats.org/officeDocument/2006/customXml" ds:itemID="{719F5D08-C2DE-460D-8ED5-0B8B503556A5}"/>
</file>

<file path=customXml/itemProps3.xml><?xml version="1.0" encoding="utf-8"?>
<ds:datastoreItem xmlns:ds="http://schemas.openxmlformats.org/officeDocument/2006/customXml" ds:itemID="{B9970D78-51CB-4FBB-BD17-E504479084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MVCT</vt:lpstr>
      <vt:lpstr>MVCT!Área_de_impresión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2012-10-31T23:54:57Z</dcterms:created>
  <dcterms:modified xsi:type="dcterms:W3CDTF">2018-01-22T13:54:24Z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0x010100FD9FADF7868FBD47B764C8F77F7F8F9A</vt:lpwstr>
  </property>
</Properties>
</file>