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C0FC4BFA-A1DE-426E-A418-BC3DAB786D79}" xr6:coauthVersionLast="36" xr6:coauthVersionMax="36" xr10:uidLastSave="{00000000-0000-0000-0000-000000000000}"/>
  <workbookProtection workbookAlgorithmName="SHA-512" workbookHashValue="aA0KFFBP2wS2BHxJz6q6p8Uy0m/Zzuzy/9Ii6oVy2eIRd21XkfcKmpjct8JYpCOd0KmjOyVYKWlwRjeEPtD/Kw==" workbookSaltValue="qe2W2cmRu2zqzpONbURGQA==" workbookSpinCount="100000" lockStructure="1"/>
  <bookViews>
    <workbookView xWindow="12105" yWindow="390" windowWidth="11910" windowHeight="7950" xr2:uid="{00000000-000D-0000-FFFF-FFFF00000000}"/>
  </bookViews>
  <sheets>
    <sheet name="MVCT" sheetId="2" r:id="rId1"/>
  </sheets>
  <definedNames>
    <definedName name="_xlnm._FilterDatabase" localSheetId="0" hidden="1">MVCT!$12:$53</definedName>
    <definedName name="_xlnm.Print_Area" localSheetId="0">MVCT!$A$1:$T$57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3" i="2" l="1"/>
  <c r="K53" i="2"/>
  <c r="L53" i="2"/>
  <c r="M53" i="2"/>
  <c r="N53" i="2"/>
  <c r="O53" i="2"/>
  <c r="P53" i="2"/>
  <c r="Q53" i="2"/>
  <c r="R53" i="2"/>
  <c r="S53" i="2"/>
  <c r="J16" i="2"/>
  <c r="K16" i="2"/>
  <c r="L16" i="2"/>
  <c r="M16" i="2"/>
  <c r="N16" i="2"/>
  <c r="O16" i="2"/>
  <c r="P16" i="2"/>
  <c r="Q16" i="2"/>
  <c r="R16" i="2"/>
  <c r="S16" i="2"/>
  <c r="T13" i="2" l="1"/>
  <c r="T14" i="2"/>
  <c r="T15" i="2"/>
  <c r="T26" i="2" l="1"/>
  <c r="T27" i="2"/>
  <c r="T49" i="2"/>
  <c r="T50" i="2"/>
  <c r="T45" i="2"/>
  <c r="T46" i="2"/>
  <c r="T47" i="2"/>
  <c r="S28" i="2"/>
  <c r="R28" i="2"/>
  <c r="Q28" i="2"/>
  <c r="P28" i="2"/>
  <c r="O28" i="2"/>
  <c r="N28" i="2"/>
  <c r="M28" i="2"/>
  <c r="L28" i="2"/>
  <c r="K28" i="2"/>
  <c r="J28" i="2"/>
  <c r="S19" i="2"/>
  <c r="R19" i="2"/>
  <c r="Q19" i="2"/>
  <c r="P19" i="2"/>
  <c r="O19" i="2"/>
  <c r="N19" i="2"/>
  <c r="M19" i="2"/>
  <c r="L19" i="2"/>
  <c r="K19" i="2"/>
  <c r="J19" i="2"/>
  <c r="T28" i="2" l="1"/>
  <c r="T16" i="2"/>
  <c r="T19" i="2"/>
  <c r="T52" i="2"/>
  <c r="T51" i="2" l="1"/>
  <c r="T23" i="2" l="1"/>
  <c r="T22" i="2"/>
  <c r="T21" i="2"/>
  <c r="T20" i="2"/>
  <c r="S25" i="2" l="1"/>
  <c r="R25" i="2"/>
  <c r="Q25" i="2"/>
  <c r="L25" i="2"/>
  <c r="M25" i="2"/>
  <c r="N25" i="2"/>
  <c r="O25" i="2"/>
  <c r="P25" i="2"/>
  <c r="K25" i="2"/>
  <c r="T43" i="2"/>
  <c r="T44" i="2"/>
  <c r="T48" i="2"/>
  <c r="T18" i="2"/>
  <c r="T17" i="2"/>
  <c r="T42" i="2"/>
  <c r="T41" i="2"/>
  <c r="T40" i="2"/>
  <c r="T39" i="2"/>
  <c r="T38" i="2"/>
  <c r="T37" i="2"/>
  <c r="T36" i="2"/>
  <c r="T34" i="2"/>
  <c r="T33" i="2"/>
  <c r="T32" i="2"/>
  <c r="T31" i="2"/>
  <c r="J25" i="2"/>
  <c r="N29" i="2" l="1"/>
  <c r="N54" i="2" s="1"/>
  <c r="R29" i="2"/>
  <c r="R54" i="2" s="1"/>
  <c r="J29" i="2"/>
  <c r="J54" i="2" s="1"/>
  <c r="K29" i="2"/>
  <c r="K54" i="2" s="1"/>
  <c r="M29" i="2"/>
  <c r="M54" i="2" s="1"/>
  <c r="S29" i="2"/>
  <c r="S54" i="2" s="1"/>
  <c r="P29" i="2"/>
  <c r="P54" i="2" s="1"/>
  <c r="L29" i="2"/>
  <c r="L54" i="2" s="1"/>
  <c r="O29" i="2"/>
  <c r="O54" i="2" s="1"/>
  <c r="Q29" i="2"/>
  <c r="Q54" i="2" s="1"/>
  <c r="T25" i="2"/>
  <c r="T53" i="2"/>
  <c r="T54" i="2" l="1"/>
  <c r="T29" i="2"/>
</calcChain>
</file>

<file path=xl/sharedStrings.xml><?xml version="1.0" encoding="utf-8"?>
<sst xmlns="http://schemas.openxmlformats.org/spreadsheetml/2006/main" count="232" uniqueCount="93">
  <si>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</si>
  <si>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</si>
  <si>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</si>
  <si>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</si>
  <si>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</si>
  <si>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</si>
  <si>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</si>
  <si>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</si>
  <si>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</si>
  <si>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</si>
  <si>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</si>
  <si>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</si>
  <si>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</si>
  <si>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</si>
  <si>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</si>
  <si>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</si>
  <si>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</si>
  <si>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</si>
  <si>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</si>
  <si>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11</t>
  </si>
  <si>
    <t>4</t>
  </si>
  <si>
    <t>5</t>
  </si>
  <si>
    <t>9</t>
  </si>
  <si>
    <t>10</t>
  </si>
  <si>
    <t>2</t>
  </si>
  <si>
    <t>6</t>
  </si>
  <si>
    <t>7</t>
  </si>
  <si>
    <t>14</t>
  </si>
  <si>
    <t>1400</t>
  </si>
  <si>
    <t>GASTOS DE PERSONAL</t>
  </si>
  <si>
    <t>% Ejec</t>
  </si>
  <si>
    <t>TRANSFERENCIAS CORRIENTES</t>
  </si>
  <si>
    <t>TOTAL FUNCIONAMIENTO</t>
  </si>
  <si>
    <t>TOTAL INVERSION</t>
  </si>
  <si>
    <t>MINISTERIO DE VIVIENDA, CIUDAD Y TERRITORIO</t>
  </si>
  <si>
    <t>República de Colombia</t>
  </si>
  <si>
    <t>4001</t>
  </si>
  <si>
    <t>4002</t>
  </si>
  <si>
    <t>4003</t>
  </si>
  <si>
    <t>4099</t>
  </si>
  <si>
    <t>8</t>
  </si>
  <si>
    <t>12</t>
  </si>
  <si>
    <t>A</t>
  </si>
  <si>
    <t>ASESORIA EN LOS PROCESOS DE CESIÓN A TÍTULO GRATUITO DE LOS BIENES INMUEBLES FISCALES URBANOS A NIVEL   NACIONAL</t>
  </si>
  <si>
    <t>FORTALECIMIENTO DE LAS POLÍTICAS PÚBLICAS DE VIVIENDA URBANA A NIVEL  NACIONAL</t>
  </si>
  <si>
    <t>SANEAMIENTO Y LEGALIZACIÓN DE LOS BIENES INMUEBLES DE LOS EXTINTOS ICT-INURBE A NIVEL  NACIONAL</t>
  </si>
  <si>
    <t>FORTALECIMIENTO EN LA IMPLEMENTACIÓN DE LINEAMIENTOS NORMATIVOS Y DE POLÍTICA PÚBLICA EN MATERIA DE DESARROLLO URBANO Y TERRITORIAL A NIVEL  NACIONAL</t>
  </si>
  <si>
    <t>DESARROLLO Y MEJORAMIENTO DEL SECTOR DE AGUA POTABLE Y SANEAMIENTO BÁSICO A NIVEL  NACIONAL</t>
  </si>
  <si>
    <t>AMPLIACIÓN Y MEJORAMIENTO DE GESTIÓN INTEGRAL DE RESIDUOS SÓLIDOS EN EL TERRITORIO  NACIONAL</t>
  </si>
  <si>
    <t>FORTALECIMIENTO DE LA ACTIVIDAD DE MONITOREO A LOS RECURSOS DEL SGP-APSB Y LA ASISTENCIA TÉCNICA DE LAS ENTIDADES TERRITORIALES A NIVEL   NACIONAL</t>
  </si>
  <si>
    <t>FORTALECIMIENTO A LA PRESTACIÓN DE LOS SERVICIOS PÚBLICOS DE ACUEDUCTO, ALCANTARILLADO Y ASEO EN EL DEPARTAMENTO DE LA GUAJIRA.  LA GUAJIRA</t>
  </si>
  <si>
    <t>APOYO FINANCIERO PARA FACILITAR EL ACCESO A LOS SERVICIOS DE AGUA POTABLE Y MANEJO DE AGUAS RESIDUALES A NIVEL  NACIONAL</t>
  </si>
  <si>
    <t>APOYO FINANCIERO PARA LA IMPLEMENTACIÓN DEL PLAN MAESTRO DE ALCANTARILLADO DEL MUNICIPIO DE   MOCOA</t>
  </si>
  <si>
    <t>FORTALECIMIENTO DE LAS TECNOLOGÍAS DE LA INFORMACIÓN Y LAS COMUNICACIONES EN EL MINISTERIO DE VIVIENDA, CIUDAD Y TERRITORIO A NIVEL   NACIONAL</t>
  </si>
  <si>
    <t>FORTALECIMIENTO DE LAS CAPACIDADES ESTRATÉGICAS Y DE APOYO DEL MINISTERIO DE VIVIENDA, CIUDAD Y TERRITORIO A NIVEL  NACIONAL</t>
  </si>
  <si>
    <t>FORTALECIMIENTO DE LA GESTIÓN JURÍDICA DEL MINISTERIO DE VIVIENDA, CIUDAD Y TERRITORIO A NIVEL  NACIONAL</t>
  </si>
  <si>
    <t>C</t>
  </si>
  <si>
    <t xml:space="preserve"> </t>
  </si>
  <si>
    <t>SALARIO</t>
  </si>
  <si>
    <t>CONTRIBUCIONES INHERENTES A LA NÓMINA</t>
  </si>
  <si>
    <t>REMUNERACIONES NO CONSTITUTIVAS DE FACTOR SALARIAL</t>
  </si>
  <si>
    <t>01</t>
  </si>
  <si>
    <t>02</t>
  </si>
  <si>
    <t>03</t>
  </si>
  <si>
    <t>ADQUISICIÓN DE ACTIVOS NO FINANCIEROS</t>
  </si>
  <si>
    <t>ADQUISICIONES DIFERENTES DE ACTIVOS</t>
  </si>
  <si>
    <t>AGUA POTABLE Y SANEAMIENTO BÁSICO</t>
  </si>
  <si>
    <t>CUOTAS PARTES PENSIONALES (DE PENSIONES)</t>
  </si>
  <si>
    <t>INCAPACIDADES Y LICENCIAS DE MATERNIDAD (NO DE PENSIONES)</t>
  </si>
  <si>
    <t>APORTE PATRONAL FAVI (DECRETO 294 DE 1981) (NO DE PENSIONES)</t>
  </si>
  <si>
    <t>SENTENCIAS</t>
  </si>
  <si>
    <t>05</t>
  </si>
  <si>
    <t>008</t>
  </si>
  <si>
    <t>04</t>
  </si>
  <si>
    <t>002</t>
  </si>
  <si>
    <t>012</t>
  </si>
  <si>
    <t>030</t>
  </si>
  <si>
    <t>001</t>
  </si>
  <si>
    <t>IMPUESTOS</t>
  </si>
  <si>
    <t>CUOTA DE FISCALIZACIÓN Y AUDITAJE</t>
  </si>
  <si>
    <t>SANEAMIENTO DE VERTIMIENTOS EN CUENCAS PRIORIZADAS DEL TERRITORIO  NACIONAL</t>
  </si>
  <si>
    <t>APOYO FINANCIERO PARA EL FORTALECIMIENTO DE LA PRESTACIÓN DEL SERVICIO DE ACUEDUCTO EN LOS MUNICIPIOS DE CÚCUTA, LOS PATIOS Y VILLA DEL ROSARIO  NORTE DE SANTANDER</t>
  </si>
  <si>
    <t>APOYO FINANCIERO AL PLAN DE INVERSIONES EN INFRAESTRUCTURA PARA FORTALECER LA PRESTACIÓN DE LOS SERVICIOS DE ACUEDUCTO Y ALCANTARILLADO EN EL MUNICIPIO DE SANTIAGO DE  CALI</t>
  </si>
  <si>
    <t>15</t>
  </si>
  <si>
    <t>16</t>
  </si>
  <si>
    <t>13</t>
  </si>
  <si>
    <t>08</t>
  </si>
  <si>
    <t>GASTOS POR TRIBUTOS, MULTAS, SANCIONES E INTERESES DE MORA</t>
  </si>
  <si>
    <t>TOTAL MINISTERIO MVCT</t>
  </si>
  <si>
    <t>ADQUISICIÓN DE BIENES Y SERVICIOS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</si>
  <si>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Sistema Integrado de Informacion Financiera - SIIF -Nacion</t>
    </r>
  </si>
  <si>
    <t>Ejecución a 31 de Diciembre de 2019</t>
  </si>
  <si>
    <t>FORTALECIMIENTO DE LOS PROCESOS DE PRODUCCIÓN DE VIVIENDA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</si>
</sst>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name val="Calibri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0" fontId="5" fillId="0" borderId="0" xfId="0" applyFont="1" applyFill="1"/>
    <xf numFmtId="0" fontId="4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/>
    <xf numFmtId="164" fontId="5" fillId="0" borderId="0" xfId="0" applyNumberFormat="1" applyFont="1"/>
    <xf numFmtId="0" fontId="7" fillId="0" borderId="0" xfId="0" applyFont="1" applyFill="1" applyBorder="1"/>
    <xf numFmtId="0" fontId="5" fillId="4" borderId="0" xfId="0" applyFont="1" applyFill="1"/>
    <xf numFmtId="0" fontId="4" fillId="4" borderId="0" xfId="0" applyFont="1" applyFill="1" applyAlignment="1" applyProtection="1">
      <alignment horizontal="center" vertical="center" wrapText="1" readingOrder="1"/>
      <protection locked="0"/>
    </xf>
    <xf numFmtId="164" fontId="5" fillId="4" borderId="0" xfId="0" applyNumberFormat="1" applyFont="1" applyFill="1"/>
    <xf numFmtId="10" fontId="5" fillId="4" borderId="0" xfId="2" applyNumberFormat="1" applyFont="1" applyFill="1"/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NumberFormat="1" applyFont="1" applyFill="1" applyBorder="1" applyAlignment="1">
      <alignment horizontal="left" vertical="center" wrapText="1" readingOrder="1"/>
    </xf>
    <xf numFmtId="9" fontId="8" fillId="0" borderId="1" xfId="2" applyFont="1" applyBorder="1" applyAlignment="1" applyProtection="1">
      <alignment horizontal="center" vertical="center" wrapText="1" readingOrder="1"/>
      <protection locked="0"/>
    </xf>
    <xf numFmtId="0" fontId="8" fillId="0" borderId="1" xfId="0" applyFont="1" applyBorder="1" applyAlignment="1" applyProtection="1">
      <alignment horizontal="left" vertical="center" wrapText="1" readingOrder="1"/>
      <protection locked="0"/>
    </xf>
    <xf numFmtId="164" fontId="11" fillId="0" borderId="1" xfId="0" applyNumberFormat="1" applyFont="1" applyFill="1" applyBorder="1" applyAlignment="1">
      <alignment horizontal="right" vertical="center" wrapText="1" readingOrder="1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164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vertical="center" wrapText="1"/>
    </xf>
    <xf numFmtId="0" fontId="8" fillId="4" borderId="1" xfId="0" applyFont="1" applyFill="1" applyBorder="1" applyAlignment="1" applyProtection="1">
      <alignment horizontal="left" vertical="center" wrapText="1" readingOrder="1"/>
      <protection locked="0"/>
    </xf>
    <xf numFmtId="9" fontId="8" fillId="4" borderId="1" xfId="2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horizontal="left" vertical="center" wrapText="1" readingOrder="1"/>
      <protection locked="0"/>
    </xf>
    <xf numFmtId="164" fontId="10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10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9" fontId="10" fillId="0" borderId="1" xfId="2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Border="1"/>
    <xf numFmtId="0" fontId="9" fillId="0" borderId="0" xfId="0" applyNumberFormat="1" applyFont="1" applyFill="1" applyBorder="1" applyAlignment="1">
      <alignment horizontal="left" vertical="center" wrapText="1" readingOrder="1"/>
    </xf>
    <xf numFmtId="0" fontId="3" fillId="0" borderId="0" xfId="0" applyFont="1"/>
    <xf numFmtId="0" fontId="3" fillId="4" borderId="0" xfId="0" applyFont="1" applyFill="1"/>
    <xf numFmtId="4" fontId="3" fillId="4" borderId="0" xfId="0" applyNumberFormat="1" applyFont="1" applyFill="1"/>
    <xf numFmtId="164" fontId="3" fillId="0" borderId="0" xfId="0" applyNumberFormat="1" applyFont="1"/>
    <xf numFmtId="164" fontId="3" fillId="4" borderId="0" xfId="0" applyNumberFormat="1" applyFont="1" applyFill="1"/>
    <xf numFmtId="164" fontId="14" fillId="0" borderId="1" xfId="0" applyNumberFormat="1" applyFont="1" applyFill="1" applyBorder="1" applyAlignment="1">
      <alignment horizontal="right" vertical="center" wrapText="1" readingOrder="1"/>
    </xf>
    <xf numFmtId="0" fontId="9" fillId="0" borderId="3" xfId="0" applyNumberFormat="1" applyFont="1" applyFill="1" applyBorder="1" applyAlignment="1">
      <alignment horizontal="left" vertical="center" wrapText="1" readingOrder="1"/>
    </xf>
    <xf numFmtId="0" fontId="14" fillId="0" borderId="4" xfId="0" applyNumberFormat="1" applyFont="1" applyFill="1" applyBorder="1" applyAlignment="1">
      <alignment horizontal="left" vertical="center" wrapText="1" readingOrder="1"/>
    </xf>
    <xf numFmtId="0" fontId="13" fillId="3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38100</xdr:rowOff>
    </xdr:from>
    <xdr:to>
      <xdr:col>5</xdr:col>
      <xdr:colOff>95250</xdr:colOff>
      <xdr:row>7</xdr:row>
      <xdr:rowOff>95250</xdr:rowOff>
    </xdr:to>
    <xdr:pic>
      <xdr:nvPicPr>
        <xdr:cNvPr id="1745" name="Picture 0" descr="e0f4233f-7a71-47f5-824f-b8099c95c5d2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4800"/>
          <a:ext cx="1524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1</xdr:row>
      <xdr:rowOff>95250</xdr:rowOff>
    </xdr:from>
    <xdr:to>
      <xdr:col>8</xdr:col>
      <xdr:colOff>409575</xdr:colOff>
      <xdr:row>10</xdr:row>
      <xdr:rowOff>9525</xdr:rowOff>
    </xdr:to>
    <xdr:pic>
      <xdr:nvPicPr>
        <xdr:cNvPr id="1746" name="Picture 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8600"/>
          <a:ext cx="12763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152400</xdr:colOff>
      <xdr:row>2</xdr:row>
      <xdr:rowOff>0</xdr:rowOff>
    </xdr:from>
    <xdr:to>
      <xdr:col>16</xdr:col>
      <xdr:colOff>323850</xdr:colOff>
      <xdr:row>7</xdr:row>
      <xdr:rowOff>1</xdr:rowOff>
    </xdr:to>
    <xdr:pic>
      <xdr:nvPicPr>
        <xdr:cNvPr id="5" name="Imagen 4" descr="LOGO_CON_BLANCO">
          <a:extLst>
            <a:ext uri="{FF2B5EF4-FFF2-40B4-BE49-F238E27FC236}">
              <a16:creationId xmlns:a16="http://schemas.microsoft.com/office/drawing/2014/main" id="{D223D62E-80EB-4B4C-AB12-3448A1B1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295275"/>
          <a:ext cx="3238500" cy="771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6"/>
  <sheetViews>
    <sheetView tabSelected="1" topLeftCell="L1" workbookViewId="0">
      <selection activeCell="S54" sqref="S54"/>
    </sheetView>
  </sheetViews>
  <sheetFormatPr baseColWidth="10" defaultColWidth="0" defaultRowHeight="10.5" zeroHeight="1" x14ac:dyDescent="0.15"/>
  <cols>
    <col min="1" max="7" width="5.28515625" style="1" customWidth="1"/>
    <col min="8" max="8" width="8" style="1" customWidth="1"/>
    <col min="9" max="9" width="37.28515625" style="1" customWidth="1"/>
    <col min="10" max="10" width="23" style="1" bestFit="1" customWidth="1"/>
    <col min="11" max="12" width="19.28515625" style="1" customWidth="1"/>
    <col min="13" max="13" width="21.28515625" style="1" bestFit="1" customWidth="1"/>
    <col min="14" max="14" width="20.5703125" style="1" customWidth="1"/>
    <col min="15" max="15" width="23" style="7" bestFit="1" customWidth="1"/>
    <col min="16" max="16" width="23" style="1" bestFit="1" customWidth="1"/>
    <col min="17" max="18" width="23" style="7" bestFit="1" customWidth="1"/>
    <col min="19" max="19" width="23" style="1" bestFit="1" customWidth="1"/>
    <col min="20" max="20" width="12" style="1" customWidth="1"/>
    <col min="21" max="16384" width="0" style="1" hidden="1"/>
  </cols>
  <sheetData>
    <row r="1" spans="1:20" x14ac:dyDescent="0.15"/>
    <row r="2" spans="1:20" ht="12.75" x14ac:dyDescent="0.2">
      <c r="J2" s="39" t="s">
        <v>34</v>
      </c>
      <c r="K2" s="39"/>
      <c r="L2" s="39"/>
      <c r="M2" s="39"/>
    </row>
    <row r="3" spans="1:20" ht="12.75" x14ac:dyDescent="0.2">
      <c r="J3" s="39" t="s">
        <v>35</v>
      </c>
      <c r="K3" s="39"/>
      <c r="L3" s="39"/>
      <c r="M3" s="39"/>
    </row>
    <row r="4" spans="1:20" ht="16.5" customHeight="1" x14ac:dyDescent="0.2">
      <c r="J4" s="39" t="s">
        <v>91</v>
      </c>
      <c r="K4" s="39"/>
      <c r="L4" s="39"/>
      <c r="M4" s="39"/>
    </row>
    <row r="5" spans="1:20" x14ac:dyDescent="0.15"/>
    <row r="6" spans="1:20" x14ac:dyDescent="0.15"/>
    <row r="7" spans="1:20" x14ac:dyDescent="0.15">
      <c r="A7" s="2"/>
    </row>
    <row r="8" spans="1:20" x14ac:dyDescent="0.15"/>
    <row r="9" spans="1:20" x14ac:dyDescent="0.15"/>
    <row r="10" spans="1:20" x14ac:dyDescent="0.15"/>
    <row r="11" spans="1:20" x14ac:dyDescent="0.15">
      <c r="A11" s="3"/>
      <c r="B11" s="3"/>
      <c r="C11" s="3"/>
      <c r="D11" s="3"/>
      <c r="E11" s="3"/>
      <c r="F11" s="3"/>
      <c r="G11" s="3"/>
      <c r="H11" s="3"/>
      <c r="K11" s="3"/>
      <c r="L11" s="3"/>
      <c r="M11" s="3"/>
      <c r="N11" s="3"/>
      <c r="O11" s="8"/>
      <c r="P11" s="3"/>
      <c r="Q11" s="8"/>
      <c r="R11" s="8"/>
      <c r="S11" s="3"/>
      <c r="T11" s="3"/>
    </row>
    <row r="12" spans="1:20" ht="22.5" x14ac:dyDescent="0.15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4</v>
      </c>
      <c r="F12" s="11" t="s">
        <v>5</v>
      </c>
      <c r="G12" s="11" t="s">
        <v>6</v>
      </c>
      <c r="H12" s="11" t="s">
        <v>7</v>
      </c>
      <c r="I12" s="11" t="s">
        <v>8</v>
      </c>
      <c r="J12" s="11" t="s">
        <v>9</v>
      </c>
      <c r="K12" s="11" t="s">
        <v>10</v>
      </c>
      <c r="L12" s="11" t="s">
        <v>11</v>
      </c>
      <c r="M12" s="11" t="s">
        <v>13</v>
      </c>
      <c r="N12" s="11" t="s">
        <v>15</v>
      </c>
      <c r="O12" s="11" t="s">
        <v>12</v>
      </c>
      <c r="P12" s="11" t="s">
        <v>14</v>
      </c>
      <c r="Q12" s="11" t="s">
        <v>16</v>
      </c>
      <c r="R12" s="11" t="s">
        <v>17</v>
      </c>
      <c r="S12" s="11" t="s">
        <v>18</v>
      </c>
      <c r="T12" s="11" t="s">
        <v>30</v>
      </c>
    </row>
    <row r="13" spans="1:20" ht="30" customHeight="1" x14ac:dyDescent="0.15">
      <c r="A13" s="12" t="s">
        <v>42</v>
      </c>
      <c r="B13" s="12" t="s">
        <v>61</v>
      </c>
      <c r="C13" s="12" t="s">
        <v>61</v>
      </c>
      <c r="D13" s="12" t="s">
        <v>61</v>
      </c>
      <c r="E13" s="12"/>
      <c r="F13" s="13"/>
      <c r="G13" s="13"/>
      <c r="H13" s="12" t="s">
        <v>23</v>
      </c>
      <c r="I13" s="14" t="s">
        <v>58</v>
      </c>
      <c r="J13" s="36">
        <v>21175100000</v>
      </c>
      <c r="K13" s="36">
        <v>1719275786</v>
      </c>
      <c r="L13" s="36">
        <v>0</v>
      </c>
      <c r="M13" s="36">
        <v>0</v>
      </c>
      <c r="N13" s="36">
        <v>170450542</v>
      </c>
      <c r="O13" s="36">
        <v>22894375786</v>
      </c>
      <c r="P13" s="36">
        <v>22723925244</v>
      </c>
      <c r="Q13" s="36">
        <v>22723925244</v>
      </c>
      <c r="R13" s="36">
        <v>22695760292</v>
      </c>
      <c r="S13" s="36">
        <v>22695760292</v>
      </c>
      <c r="T13" s="15">
        <f t="shared" ref="T13:T19" si="0">+Q13/O13</f>
        <v>0.9925549163867472</v>
      </c>
    </row>
    <row r="14" spans="1:20" ht="30" customHeight="1" x14ac:dyDescent="0.15">
      <c r="A14" s="12" t="s">
        <v>42</v>
      </c>
      <c r="B14" s="12" t="s">
        <v>61</v>
      </c>
      <c r="C14" s="12" t="s">
        <v>61</v>
      </c>
      <c r="D14" s="12" t="s">
        <v>62</v>
      </c>
      <c r="E14" s="12"/>
      <c r="F14" s="13"/>
      <c r="G14" s="13"/>
      <c r="H14" s="12" t="s">
        <v>23</v>
      </c>
      <c r="I14" s="14" t="s">
        <v>59</v>
      </c>
      <c r="J14" s="36">
        <v>9529400000</v>
      </c>
      <c r="K14" s="36">
        <v>0</v>
      </c>
      <c r="L14" s="36">
        <v>1051683618</v>
      </c>
      <c r="M14" s="36">
        <v>0</v>
      </c>
      <c r="N14" s="36">
        <v>10636374</v>
      </c>
      <c r="O14" s="36">
        <v>8477716382</v>
      </c>
      <c r="P14" s="36">
        <v>8467080008</v>
      </c>
      <c r="Q14" s="36">
        <v>8467080008</v>
      </c>
      <c r="R14" s="36">
        <v>8168764020</v>
      </c>
      <c r="S14" s="36">
        <v>8168764020</v>
      </c>
      <c r="T14" s="15">
        <f t="shared" si="0"/>
        <v>0.99874537274889463</v>
      </c>
    </row>
    <row r="15" spans="1:20" ht="30" customHeight="1" x14ac:dyDescent="0.15">
      <c r="A15" s="12" t="s">
        <v>42</v>
      </c>
      <c r="B15" s="12" t="s">
        <v>61</v>
      </c>
      <c r="C15" s="12" t="s">
        <v>61</v>
      </c>
      <c r="D15" s="12" t="s">
        <v>63</v>
      </c>
      <c r="E15" s="12"/>
      <c r="F15" s="13"/>
      <c r="G15" s="13"/>
      <c r="H15" s="12" t="s">
        <v>23</v>
      </c>
      <c r="I15" s="14" t="s">
        <v>60</v>
      </c>
      <c r="J15" s="36">
        <v>4293900000</v>
      </c>
      <c r="K15" s="36">
        <v>0</v>
      </c>
      <c r="L15" s="36">
        <v>229592168</v>
      </c>
      <c r="M15" s="36">
        <v>0</v>
      </c>
      <c r="N15" s="36">
        <v>47283149</v>
      </c>
      <c r="O15" s="36">
        <v>4064307832</v>
      </c>
      <c r="P15" s="36">
        <v>4017024683</v>
      </c>
      <c r="Q15" s="36">
        <v>4017024683</v>
      </c>
      <c r="R15" s="36">
        <v>4016386874</v>
      </c>
      <c r="S15" s="36">
        <v>4016386874</v>
      </c>
      <c r="T15" s="15">
        <f t="shared" si="0"/>
        <v>0.98836624809082618</v>
      </c>
    </row>
    <row r="16" spans="1:20" ht="18" customHeight="1" x14ac:dyDescent="0.15">
      <c r="A16" s="12"/>
      <c r="B16" s="12"/>
      <c r="C16" s="12"/>
      <c r="D16" s="12"/>
      <c r="E16" s="12"/>
      <c r="F16" s="13"/>
      <c r="G16" s="13"/>
      <c r="H16" s="12"/>
      <c r="I16" s="16" t="s">
        <v>29</v>
      </c>
      <c r="J16" s="17">
        <f>SUM(J13:J15)</f>
        <v>34998400000</v>
      </c>
      <c r="K16" s="17">
        <f t="shared" ref="K16:S16" si="1">SUM(K13:K15)</f>
        <v>1719275786</v>
      </c>
      <c r="L16" s="17">
        <f t="shared" si="1"/>
        <v>1281275786</v>
      </c>
      <c r="M16" s="17">
        <f t="shared" si="1"/>
        <v>0</v>
      </c>
      <c r="N16" s="17">
        <f t="shared" si="1"/>
        <v>228370065</v>
      </c>
      <c r="O16" s="17">
        <f t="shared" si="1"/>
        <v>35436400000</v>
      </c>
      <c r="P16" s="17">
        <f t="shared" si="1"/>
        <v>35208029935</v>
      </c>
      <c r="Q16" s="17">
        <f t="shared" si="1"/>
        <v>35208029935</v>
      </c>
      <c r="R16" s="17">
        <f t="shared" si="1"/>
        <v>34880911186</v>
      </c>
      <c r="S16" s="17">
        <f t="shared" si="1"/>
        <v>34880911186</v>
      </c>
      <c r="T16" s="15">
        <f t="shared" si="0"/>
        <v>0.9935554947737355</v>
      </c>
    </row>
    <row r="17" spans="1:21" ht="30" customHeight="1" x14ac:dyDescent="0.15">
      <c r="A17" s="12" t="s">
        <v>42</v>
      </c>
      <c r="B17" s="12" t="s">
        <v>62</v>
      </c>
      <c r="C17" s="12" t="s">
        <v>61</v>
      </c>
      <c r="D17" s="12"/>
      <c r="E17" s="13"/>
      <c r="F17" s="13"/>
      <c r="G17" s="13"/>
      <c r="H17" s="13" t="s">
        <v>23</v>
      </c>
      <c r="I17" s="14" t="s">
        <v>64</v>
      </c>
      <c r="J17" s="36">
        <v>1771600000</v>
      </c>
      <c r="K17" s="36">
        <v>0</v>
      </c>
      <c r="L17" s="36">
        <v>650225499</v>
      </c>
      <c r="M17" s="36">
        <v>0</v>
      </c>
      <c r="N17" s="36">
        <v>20159434</v>
      </c>
      <c r="O17" s="36">
        <v>1121374501</v>
      </c>
      <c r="P17" s="36">
        <v>1101215067</v>
      </c>
      <c r="Q17" s="36">
        <v>1101215067</v>
      </c>
      <c r="R17" s="36">
        <v>369834467</v>
      </c>
      <c r="S17" s="36">
        <v>369834467</v>
      </c>
      <c r="T17" s="15">
        <f t="shared" si="0"/>
        <v>0.98202256785576758</v>
      </c>
    </row>
    <row r="18" spans="1:21" ht="30" customHeight="1" x14ac:dyDescent="0.15">
      <c r="A18" s="12" t="s">
        <v>42</v>
      </c>
      <c r="B18" s="12" t="s">
        <v>62</v>
      </c>
      <c r="C18" s="12" t="s">
        <v>62</v>
      </c>
      <c r="D18" s="12"/>
      <c r="E18" s="13"/>
      <c r="F18" s="13"/>
      <c r="G18" s="13"/>
      <c r="H18" s="13" t="s">
        <v>23</v>
      </c>
      <c r="I18" s="14" t="s">
        <v>65</v>
      </c>
      <c r="J18" s="36">
        <v>7725630869</v>
      </c>
      <c r="K18" s="36">
        <v>650225499</v>
      </c>
      <c r="L18" s="36">
        <v>0</v>
      </c>
      <c r="M18" s="36">
        <v>0</v>
      </c>
      <c r="N18" s="36">
        <v>912123965.57000005</v>
      </c>
      <c r="O18" s="36">
        <v>8375856368</v>
      </c>
      <c r="P18" s="36">
        <v>7463732402.4300003</v>
      </c>
      <c r="Q18" s="36">
        <v>7463732402.4300003</v>
      </c>
      <c r="R18" s="36">
        <v>6260697832.6599998</v>
      </c>
      <c r="S18" s="36">
        <v>6260697832.6599998</v>
      </c>
      <c r="T18" s="15">
        <f t="shared" si="0"/>
        <v>0.89110081101023009</v>
      </c>
    </row>
    <row r="19" spans="1:21" ht="21" customHeight="1" x14ac:dyDescent="0.15">
      <c r="A19" s="18"/>
      <c r="B19" s="18"/>
      <c r="C19" s="18"/>
      <c r="D19" s="18"/>
      <c r="E19" s="18"/>
      <c r="F19" s="18"/>
      <c r="G19" s="18"/>
      <c r="H19" s="18"/>
      <c r="I19" s="16" t="s">
        <v>89</v>
      </c>
      <c r="J19" s="19">
        <f t="shared" ref="J19:S19" si="2">SUM(J17:J18)</f>
        <v>9497230869</v>
      </c>
      <c r="K19" s="19">
        <f t="shared" si="2"/>
        <v>650225499</v>
      </c>
      <c r="L19" s="19">
        <f t="shared" si="2"/>
        <v>650225499</v>
      </c>
      <c r="M19" s="19">
        <f t="shared" si="2"/>
        <v>0</v>
      </c>
      <c r="N19" s="19">
        <f t="shared" si="2"/>
        <v>932283399.57000005</v>
      </c>
      <c r="O19" s="20">
        <f t="shared" si="2"/>
        <v>9497230869</v>
      </c>
      <c r="P19" s="19">
        <f t="shared" si="2"/>
        <v>8564947469.4300003</v>
      </c>
      <c r="Q19" s="20">
        <f t="shared" si="2"/>
        <v>8564947469.4300003</v>
      </c>
      <c r="R19" s="20">
        <f t="shared" si="2"/>
        <v>6630532299.6599998</v>
      </c>
      <c r="S19" s="19">
        <f t="shared" si="2"/>
        <v>6630532299.6599998</v>
      </c>
      <c r="T19" s="15">
        <f t="shared" si="0"/>
        <v>0.90183629181711533</v>
      </c>
    </row>
    <row r="20" spans="1:21" ht="30" customHeight="1" x14ac:dyDescent="0.25">
      <c r="A20" s="12" t="s">
        <v>42</v>
      </c>
      <c r="B20" s="12" t="s">
        <v>63</v>
      </c>
      <c r="C20" s="12" t="s">
        <v>63</v>
      </c>
      <c r="D20" s="12" t="s">
        <v>71</v>
      </c>
      <c r="E20" s="12" t="s">
        <v>72</v>
      </c>
      <c r="F20" s="13"/>
      <c r="G20" s="13"/>
      <c r="H20" s="13">
        <v>10</v>
      </c>
      <c r="I20" s="14" t="s">
        <v>66</v>
      </c>
      <c r="J20" s="36">
        <v>2129417142059</v>
      </c>
      <c r="K20" s="36">
        <v>0</v>
      </c>
      <c r="L20" s="36">
        <v>0</v>
      </c>
      <c r="M20" s="36">
        <v>0</v>
      </c>
      <c r="N20" s="36">
        <v>0</v>
      </c>
      <c r="O20" s="36">
        <v>2129417142059</v>
      </c>
      <c r="P20" s="36">
        <v>2129417142059</v>
      </c>
      <c r="Q20" s="36">
        <v>2129417142059</v>
      </c>
      <c r="R20" s="36">
        <v>2125283873571</v>
      </c>
      <c r="S20" s="36">
        <v>2125283873571</v>
      </c>
      <c r="T20" s="15">
        <f>+Q20/O20</f>
        <v>1</v>
      </c>
      <c r="U20" s="6"/>
    </row>
    <row r="21" spans="1:21" ht="30" customHeight="1" x14ac:dyDescent="0.25">
      <c r="A21" s="12" t="s">
        <v>42</v>
      </c>
      <c r="B21" s="12" t="s">
        <v>63</v>
      </c>
      <c r="C21" s="12" t="s">
        <v>73</v>
      </c>
      <c r="D21" s="12" t="s">
        <v>62</v>
      </c>
      <c r="E21" s="12" t="s">
        <v>74</v>
      </c>
      <c r="F21" s="13"/>
      <c r="G21" s="13"/>
      <c r="H21" s="13">
        <v>10</v>
      </c>
      <c r="I21" s="14" t="s">
        <v>67</v>
      </c>
      <c r="J21" s="36">
        <v>16600000</v>
      </c>
      <c r="K21" s="36">
        <v>0</v>
      </c>
      <c r="L21" s="36">
        <v>0</v>
      </c>
      <c r="M21" s="36">
        <v>0</v>
      </c>
      <c r="N21" s="36">
        <v>8678541</v>
      </c>
      <c r="O21" s="36">
        <v>16600000</v>
      </c>
      <c r="P21" s="36">
        <v>7921459</v>
      </c>
      <c r="Q21" s="36">
        <v>7921459</v>
      </c>
      <c r="R21" s="36">
        <v>7921459</v>
      </c>
      <c r="S21" s="36">
        <v>7921459</v>
      </c>
      <c r="T21" s="15">
        <f t="shared" ref="T21:T23" si="3">+Q21/O21</f>
        <v>0.47719632530120482</v>
      </c>
      <c r="U21" s="6"/>
    </row>
    <row r="22" spans="1:21" ht="30" customHeight="1" x14ac:dyDescent="0.25">
      <c r="A22" s="12" t="s">
        <v>42</v>
      </c>
      <c r="B22" s="12" t="s">
        <v>63</v>
      </c>
      <c r="C22" s="12" t="s">
        <v>73</v>
      </c>
      <c r="D22" s="12" t="s">
        <v>62</v>
      </c>
      <c r="E22" s="12" t="s">
        <v>75</v>
      </c>
      <c r="F22" s="13"/>
      <c r="G22" s="13"/>
      <c r="H22" s="13" t="s">
        <v>23</v>
      </c>
      <c r="I22" s="14" t="s">
        <v>68</v>
      </c>
      <c r="J22" s="36">
        <v>210180000</v>
      </c>
      <c r="K22" s="36">
        <v>0</v>
      </c>
      <c r="L22" s="36">
        <v>0</v>
      </c>
      <c r="M22" s="36">
        <v>0</v>
      </c>
      <c r="N22" s="36">
        <v>69845009</v>
      </c>
      <c r="O22" s="36">
        <v>210180000</v>
      </c>
      <c r="P22" s="36">
        <v>140334991</v>
      </c>
      <c r="Q22" s="36">
        <v>140334991</v>
      </c>
      <c r="R22" s="36">
        <v>140334991</v>
      </c>
      <c r="S22" s="36">
        <v>140334991</v>
      </c>
      <c r="T22" s="15">
        <f t="shared" si="3"/>
        <v>0.66768955657055862</v>
      </c>
      <c r="U22" s="6"/>
    </row>
    <row r="23" spans="1:21" ht="30" customHeight="1" x14ac:dyDescent="0.25">
      <c r="A23" s="12" t="s">
        <v>42</v>
      </c>
      <c r="B23" s="12" t="s">
        <v>63</v>
      </c>
      <c r="C23" s="12" t="s">
        <v>73</v>
      </c>
      <c r="D23" s="12" t="s">
        <v>62</v>
      </c>
      <c r="E23" s="12" t="s">
        <v>76</v>
      </c>
      <c r="F23" s="13"/>
      <c r="G23" s="13"/>
      <c r="H23" s="13" t="s">
        <v>23</v>
      </c>
      <c r="I23" s="14" t="s">
        <v>69</v>
      </c>
      <c r="J23" s="36">
        <v>14714000</v>
      </c>
      <c r="K23" s="36">
        <v>0</v>
      </c>
      <c r="L23" s="36">
        <v>0</v>
      </c>
      <c r="M23" s="36">
        <v>0</v>
      </c>
      <c r="N23" s="36">
        <v>14714000</v>
      </c>
      <c r="O23" s="36">
        <v>14714000</v>
      </c>
      <c r="P23" s="36">
        <v>0</v>
      </c>
      <c r="Q23" s="36">
        <v>0</v>
      </c>
      <c r="R23" s="36">
        <v>0</v>
      </c>
      <c r="S23" s="36">
        <v>0</v>
      </c>
      <c r="T23" s="15">
        <f t="shared" si="3"/>
        <v>0</v>
      </c>
      <c r="U23" s="6"/>
    </row>
    <row r="24" spans="1:21" ht="30" customHeight="1" x14ac:dyDescent="0.25">
      <c r="A24" s="12" t="s">
        <v>42</v>
      </c>
      <c r="B24" s="12" t="s">
        <v>63</v>
      </c>
      <c r="C24" s="12" t="s">
        <v>23</v>
      </c>
      <c r="D24" s="12" t="s">
        <v>61</v>
      </c>
      <c r="E24" s="12" t="s">
        <v>77</v>
      </c>
      <c r="F24" s="13"/>
      <c r="G24" s="13"/>
      <c r="H24" s="13">
        <v>10</v>
      </c>
      <c r="I24" s="14" t="s">
        <v>70</v>
      </c>
      <c r="J24" s="36">
        <v>1240900000</v>
      </c>
      <c r="K24" s="36">
        <v>0</v>
      </c>
      <c r="L24" s="36">
        <v>0</v>
      </c>
      <c r="M24" s="36">
        <v>0</v>
      </c>
      <c r="N24" s="36">
        <v>1222006800</v>
      </c>
      <c r="O24" s="36">
        <v>1240900000</v>
      </c>
      <c r="P24" s="36">
        <v>18893200</v>
      </c>
      <c r="Q24" s="36">
        <v>18893200</v>
      </c>
      <c r="R24" s="36">
        <v>18893200</v>
      </c>
      <c r="S24" s="36">
        <v>18893200</v>
      </c>
      <c r="T24" s="15">
        <v>0</v>
      </c>
      <c r="U24" s="6"/>
    </row>
    <row r="25" spans="1:21" s="4" customFormat="1" ht="16.5" customHeight="1" x14ac:dyDescent="0.15">
      <c r="A25" s="18"/>
      <c r="B25" s="18"/>
      <c r="C25" s="18"/>
      <c r="D25" s="18"/>
      <c r="E25" s="18"/>
      <c r="F25" s="18"/>
      <c r="G25" s="18"/>
      <c r="H25" s="18"/>
      <c r="I25" s="16" t="s">
        <v>31</v>
      </c>
      <c r="J25" s="19">
        <f t="shared" ref="J25:S25" si="4">SUM(J20:J24)</f>
        <v>2130899536059</v>
      </c>
      <c r="K25" s="19">
        <f t="shared" si="4"/>
        <v>0</v>
      </c>
      <c r="L25" s="19">
        <f t="shared" si="4"/>
        <v>0</v>
      </c>
      <c r="M25" s="19">
        <f t="shared" si="4"/>
        <v>0</v>
      </c>
      <c r="N25" s="19">
        <f t="shared" si="4"/>
        <v>1315244350</v>
      </c>
      <c r="O25" s="20">
        <f t="shared" si="4"/>
        <v>2130899536059</v>
      </c>
      <c r="P25" s="19">
        <f t="shared" si="4"/>
        <v>2129584291709</v>
      </c>
      <c r="Q25" s="20">
        <f t="shared" si="4"/>
        <v>2129584291709</v>
      </c>
      <c r="R25" s="20">
        <f t="shared" si="4"/>
        <v>2125451023221</v>
      </c>
      <c r="S25" s="19">
        <f t="shared" si="4"/>
        <v>2125451023221</v>
      </c>
      <c r="T25" s="15">
        <f>+Q25/O25</f>
        <v>0.99938277505450468</v>
      </c>
    </row>
    <row r="26" spans="1:21" s="4" customFormat="1" ht="30" customHeight="1" x14ac:dyDescent="0.15">
      <c r="A26" s="21" t="s">
        <v>42</v>
      </c>
      <c r="B26" s="12" t="s">
        <v>86</v>
      </c>
      <c r="C26" s="12" t="s">
        <v>61</v>
      </c>
      <c r="D26" s="12"/>
      <c r="E26" s="18"/>
      <c r="F26" s="18"/>
      <c r="G26" s="18"/>
      <c r="H26" s="13">
        <v>10</v>
      </c>
      <c r="I26" s="14" t="s">
        <v>78</v>
      </c>
      <c r="J26" s="36">
        <v>288000000</v>
      </c>
      <c r="K26" s="36">
        <v>0</v>
      </c>
      <c r="L26" s="36">
        <v>0</v>
      </c>
      <c r="M26" s="36">
        <v>0</v>
      </c>
      <c r="N26" s="36">
        <v>73687509</v>
      </c>
      <c r="O26" s="36">
        <v>288000000</v>
      </c>
      <c r="P26" s="36">
        <v>214312491</v>
      </c>
      <c r="Q26" s="36">
        <v>214312491</v>
      </c>
      <c r="R26" s="36">
        <v>214312491</v>
      </c>
      <c r="S26" s="36">
        <v>214312491</v>
      </c>
      <c r="T26" s="15">
        <f t="shared" ref="T26:T28" si="5">+Q26/O26</f>
        <v>0.74414059374999997</v>
      </c>
    </row>
    <row r="27" spans="1:21" s="4" customFormat="1" ht="30" customHeight="1" x14ac:dyDescent="0.15">
      <c r="A27" s="21" t="s">
        <v>42</v>
      </c>
      <c r="B27" s="12" t="s">
        <v>86</v>
      </c>
      <c r="C27" s="12" t="s">
        <v>73</v>
      </c>
      <c r="D27" s="12" t="s">
        <v>61</v>
      </c>
      <c r="E27" s="18"/>
      <c r="F27" s="18"/>
      <c r="G27" s="18"/>
      <c r="H27" s="13">
        <v>11</v>
      </c>
      <c r="I27" s="14" t="s">
        <v>79</v>
      </c>
      <c r="J27" s="36">
        <v>3242800000</v>
      </c>
      <c r="K27" s="36">
        <v>0</v>
      </c>
      <c r="L27" s="36">
        <v>0</v>
      </c>
      <c r="M27" s="36">
        <v>0</v>
      </c>
      <c r="N27" s="36">
        <v>0</v>
      </c>
      <c r="O27" s="36">
        <v>3242800000</v>
      </c>
      <c r="P27" s="36">
        <v>3242800000</v>
      </c>
      <c r="Q27" s="36">
        <v>3242800000</v>
      </c>
      <c r="R27" s="36">
        <v>3242800000</v>
      </c>
      <c r="S27" s="36">
        <v>3242800000</v>
      </c>
      <c r="T27" s="15">
        <f t="shared" si="5"/>
        <v>1</v>
      </c>
    </row>
    <row r="28" spans="1:21" s="4" customFormat="1" ht="30" customHeight="1" x14ac:dyDescent="0.15">
      <c r="A28" s="18"/>
      <c r="B28" s="18"/>
      <c r="C28" s="18"/>
      <c r="D28" s="18"/>
      <c r="E28" s="18"/>
      <c r="F28" s="18"/>
      <c r="G28" s="18"/>
      <c r="H28" s="18"/>
      <c r="I28" s="22" t="s">
        <v>87</v>
      </c>
      <c r="J28" s="19">
        <f>SUM(J26:J27)</f>
        <v>3530800000</v>
      </c>
      <c r="K28" s="19">
        <f t="shared" ref="K28:S28" si="6">SUM(K26:K27)</f>
        <v>0</v>
      </c>
      <c r="L28" s="19">
        <f t="shared" si="6"/>
        <v>0</v>
      </c>
      <c r="M28" s="19">
        <f t="shared" si="6"/>
        <v>0</v>
      </c>
      <c r="N28" s="19">
        <f t="shared" si="6"/>
        <v>73687509</v>
      </c>
      <c r="O28" s="19">
        <f t="shared" si="6"/>
        <v>3530800000</v>
      </c>
      <c r="P28" s="19">
        <f t="shared" si="6"/>
        <v>3457112491</v>
      </c>
      <c r="Q28" s="19">
        <f t="shared" si="6"/>
        <v>3457112491</v>
      </c>
      <c r="R28" s="19">
        <f t="shared" si="6"/>
        <v>3457112491</v>
      </c>
      <c r="S28" s="19">
        <f t="shared" si="6"/>
        <v>3457112491</v>
      </c>
      <c r="T28" s="15">
        <f t="shared" si="5"/>
        <v>0.9791300812846947</v>
      </c>
    </row>
    <row r="29" spans="1:21" s="4" customFormat="1" ht="18" customHeight="1" x14ac:dyDescent="0.15">
      <c r="A29" s="18"/>
      <c r="B29" s="18"/>
      <c r="C29" s="18"/>
      <c r="D29" s="18"/>
      <c r="E29" s="18"/>
      <c r="F29" s="18"/>
      <c r="G29" s="18"/>
      <c r="H29" s="18"/>
      <c r="I29" s="23" t="s">
        <v>32</v>
      </c>
      <c r="J29" s="20">
        <f>+J28+J25+J19+J16</f>
        <v>2178925966928</v>
      </c>
      <c r="K29" s="20">
        <f t="shared" ref="K29:S29" si="7">+K28+K25+K19+K16</f>
        <v>2369501285</v>
      </c>
      <c r="L29" s="20">
        <f t="shared" si="7"/>
        <v>1931501285</v>
      </c>
      <c r="M29" s="20">
        <f t="shared" si="7"/>
        <v>0</v>
      </c>
      <c r="N29" s="20">
        <f t="shared" si="7"/>
        <v>2549585323.5700002</v>
      </c>
      <c r="O29" s="20">
        <f t="shared" si="7"/>
        <v>2179363966928</v>
      </c>
      <c r="P29" s="20">
        <f t="shared" si="7"/>
        <v>2176814381604.4299</v>
      </c>
      <c r="Q29" s="20">
        <f t="shared" si="7"/>
        <v>2176814381604.4299</v>
      </c>
      <c r="R29" s="20">
        <f t="shared" si="7"/>
        <v>2170419579197.6599</v>
      </c>
      <c r="S29" s="20">
        <f t="shared" si="7"/>
        <v>2170419579197.6599</v>
      </c>
      <c r="T29" s="24">
        <f>+Q29/O29</f>
        <v>0.99883012412691952</v>
      </c>
    </row>
    <row r="30" spans="1:21" ht="6.75" customHeight="1" x14ac:dyDescent="0.15">
      <c r="A30" s="13"/>
      <c r="B30" s="13"/>
      <c r="C30" s="13"/>
      <c r="D30" s="13"/>
      <c r="E30" s="13"/>
      <c r="F30" s="13"/>
      <c r="G30" s="13"/>
      <c r="H30" s="13"/>
      <c r="I30" s="25"/>
      <c r="J30" s="26"/>
      <c r="K30" s="26"/>
      <c r="L30" s="26"/>
      <c r="M30" s="26"/>
      <c r="N30" s="26"/>
      <c r="O30" s="27"/>
      <c r="P30" s="26"/>
      <c r="Q30" s="27"/>
      <c r="R30" s="27"/>
      <c r="S30" s="26"/>
      <c r="T30" s="28"/>
    </row>
    <row r="31" spans="1:21" ht="30" customHeight="1" x14ac:dyDescent="0.15">
      <c r="A31" s="12" t="s">
        <v>56</v>
      </c>
      <c r="B31" s="12" t="s">
        <v>36</v>
      </c>
      <c r="C31" s="12" t="s">
        <v>28</v>
      </c>
      <c r="D31" s="12" t="s">
        <v>20</v>
      </c>
      <c r="E31" s="12"/>
      <c r="F31" s="12"/>
      <c r="G31" s="12"/>
      <c r="H31" s="12" t="s">
        <v>23</v>
      </c>
      <c r="I31" s="37" t="s">
        <v>43</v>
      </c>
      <c r="J31" s="36">
        <v>6540000000</v>
      </c>
      <c r="K31" s="36">
        <v>0</v>
      </c>
      <c r="L31" s="36">
        <v>3583266959</v>
      </c>
      <c r="M31" s="36">
        <v>0</v>
      </c>
      <c r="N31" s="36">
        <v>133571</v>
      </c>
      <c r="O31" s="36">
        <v>2956733041</v>
      </c>
      <c r="P31" s="36">
        <v>2956599470</v>
      </c>
      <c r="Q31" s="36">
        <v>2956599470</v>
      </c>
      <c r="R31" s="36">
        <v>1241873105</v>
      </c>
      <c r="S31" s="36">
        <v>1241873105</v>
      </c>
      <c r="T31" s="15">
        <f t="shared" ref="T31:T52" si="8">+Q31/O31</f>
        <v>0.99995482480218956</v>
      </c>
    </row>
    <row r="32" spans="1:21" ht="30" customHeight="1" x14ac:dyDescent="0.15">
      <c r="A32" s="12" t="s">
        <v>56</v>
      </c>
      <c r="B32" s="12" t="s">
        <v>36</v>
      </c>
      <c r="C32" s="12" t="s">
        <v>28</v>
      </c>
      <c r="D32" s="12" t="s">
        <v>20</v>
      </c>
      <c r="E32" s="12"/>
      <c r="F32" s="12"/>
      <c r="G32" s="12"/>
      <c r="H32" s="12" t="s">
        <v>19</v>
      </c>
      <c r="I32" s="37" t="s">
        <v>43</v>
      </c>
      <c r="J32" s="36">
        <v>1220000000</v>
      </c>
      <c r="K32" s="36">
        <v>0</v>
      </c>
      <c r="L32" s="36">
        <v>301013041</v>
      </c>
      <c r="M32" s="36">
        <v>0</v>
      </c>
      <c r="N32" s="36">
        <v>24983540</v>
      </c>
      <c r="O32" s="36">
        <v>918986959</v>
      </c>
      <c r="P32" s="36">
        <v>894003419</v>
      </c>
      <c r="Q32" s="36">
        <v>894003419</v>
      </c>
      <c r="R32" s="36">
        <v>817575631</v>
      </c>
      <c r="S32" s="36">
        <v>817575631</v>
      </c>
      <c r="T32" s="15">
        <f t="shared" si="8"/>
        <v>0.97281404294660945</v>
      </c>
    </row>
    <row r="33" spans="1:20" ht="30" customHeight="1" x14ac:dyDescent="0.15">
      <c r="A33" s="12" t="s">
        <v>56</v>
      </c>
      <c r="B33" s="12" t="s">
        <v>36</v>
      </c>
      <c r="C33" s="12" t="s">
        <v>28</v>
      </c>
      <c r="D33" s="12" t="s">
        <v>21</v>
      </c>
      <c r="E33" s="12"/>
      <c r="F33" s="12"/>
      <c r="G33" s="12"/>
      <c r="H33" s="12" t="s">
        <v>23</v>
      </c>
      <c r="I33" s="37" t="s">
        <v>44</v>
      </c>
      <c r="J33" s="36">
        <v>8211000000</v>
      </c>
      <c r="K33" s="36">
        <v>0</v>
      </c>
      <c r="L33" s="36">
        <v>1523116938</v>
      </c>
      <c r="M33" s="36">
        <v>0</v>
      </c>
      <c r="N33" s="36">
        <v>798448100</v>
      </c>
      <c r="O33" s="36">
        <v>6687883062</v>
      </c>
      <c r="P33" s="36">
        <v>5889434962</v>
      </c>
      <c r="Q33" s="36">
        <v>5889434962</v>
      </c>
      <c r="R33" s="36">
        <v>5202120708</v>
      </c>
      <c r="S33" s="36">
        <v>5202120708</v>
      </c>
      <c r="T33" s="15">
        <f t="shared" si="8"/>
        <v>0.88061273012730801</v>
      </c>
    </row>
    <row r="34" spans="1:20" ht="30" customHeight="1" x14ac:dyDescent="0.15">
      <c r="A34" s="12" t="s">
        <v>56</v>
      </c>
      <c r="B34" s="12" t="s">
        <v>36</v>
      </c>
      <c r="C34" s="12" t="s">
        <v>28</v>
      </c>
      <c r="D34" s="12" t="s">
        <v>25</v>
      </c>
      <c r="E34" s="12"/>
      <c r="F34" s="12"/>
      <c r="G34" s="12"/>
      <c r="H34" s="12" t="s">
        <v>23</v>
      </c>
      <c r="I34" s="37" t="s">
        <v>45</v>
      </c>
      <c r="J34" s="36">
        <v>4130000000</v>
      </c>
      <c r="K34" s="36">
        <v>0</v>
      </c>
      <c r="L34" s="36">
        <v>1813000000</v>
      </c>
      <c r="M34" s="36">
        <v>0</v>
      </c>
      <c r="N34" s="36">
        <v>50900148</v>
      </c>
      <c r="O34" s="36">
        <v>2317000000</v>
      </c>
      <c r="P34" s="36">
        <v>2266099852</v>
      </c>
      <c r="Q34" s="36">
        <v>2266099852</v>
      </c>
      <c r="R34" s="36">
        <v>1921305491</v>
      </c>
      <c r="S34" s="36">
        <v>1921305491</v>
      </c>
      <c r="T34" s="15">
        <f t="shared" si="8"/>
        <v>0.9780318739749676</v>
      </c>
    </row>
    <row r="35" spans="1:20" ht="30" customHeight="1" x14ac:dyDescent="0.15">
      <c r="A35" s="12" t="s">
        <v>56</v>
      </c>
      <c r="B35" s="12" t="s">
        <v>36</v>
      </c>
      <c r="C35" s="12" t="s">
        <v>28</v>
      </c>
      <c r="D35" s="12">
        <v>7</v>
      </c>
      <c r="E35" s="12"/>
      <c r="F35" s="12"/>
      <c r="G35" s="12"/>
      <c r="H35" s="12" t="s">
        <v>23</v>
      </c>
      <c r="I35" s="38" t="s">
        <v>92</v>
      </c>
      <c r="J35" s="36">
        <v>0</v>
      </c>
      <c r="K35" s="36">
        <v>2000000000</v>
      </c>
      <c r="L35" s="36">
        <v>0</v>
      </c>
      <c r="M35" s="36">
        <v>0</v>
      </c>
      <c r="N35" s="36">
        <v>0</v>
      </c>
      <c r="O35" s="36">
        <v>2000000000</v>
      </c>
      <c r="P35" s="36">
        <v>2000000000</v>
      </c>
      <c r="Q35" s="36">
        <v>2000000000</v>
      </c>
      <c r="R35" s="36">
        <v>0</v>
      </c>
      <c r="S35" s="36">
        <v>0</v>
      </c>
      <c r="T35" s="15"/>
    </row>
    <row r="36" spans="1:20" ht="30" customHeight="1" x14ac:dyDescent="0.15">
      <c r="A36" s="12" t="s">
        <v>56</v>
      </c>
      <c r="B36" s="12" t="s">
        <v>37</v>
      </c>
      <c r="C36" s="12" t="s">
        <v>28</v>
      </c>
      <c r="D36" s="12" t="s">
        <v>24</v>
      </c>
      <c r="E36" s="12"/>
      <c r="F36" s="12"/>
      <c r="G36" s="12"/>
      <c r="H36" s="12" t="s">
        <v>23</v>
      </c>
      <c r="I36" s="37" t="s">
        <v>46</v>
      </c>
      <c r="J36" s="36">
        <v>36323000000</v>
      </c>
      <c r="K36" s="36">
        <v>0</v>
      </c>
      <c r="L36" s="36">
        <v>21042090424</v>
      </c>
      <c r="M36" s="36">
        <v>0</v>
      </c>
      <c r="N36" s="36">
        <v>1033426087</v>
      </c>
      <c r="O36" s="36">
        <v>15280909576</v>
      </c>
      <c r="P36" s="36">
        <v>14247483489</v>
      </c>
      <c r="Q36" s="36">
        <v>14247483489</v>
      </c>
      <c r="R36" s="36">
        <v>6525066012</v>
      </c>
      <c r="S36" s="36">
        <v>6525066012</v>
      </c>
      <c r="T36" s="15">
        <f t="shared" si="8"/>
        <v>0.93237142842445153</v>
      </c>
    </row>
    <row r="37" spans="1:20" ht="30" customHeight="1" x14ac:dyDescent="0.15">
      <c r="A37" s="12" t="s">
        <v>56</v>
      </c>
      <c r="B37" s="12" t="s">
        <v>38</v>
      </c>
      <c r="C37" s="12" t="s">
        <v>28</v>
      </c>
      <c r="D37" s="12" t="s">
        <v>26</v>
      </c>
      <c r="E37" s="12"/>
      <c r="F37" s="12"/>
      <c r="G37" s="12"/>
      <c r="H37" s="12" t="s">
        <v>23</v>
      </c>
      <c r="I37" s="37" t="s">
        <v>47</v>
      </c>
      <c r="J37" s="36">
        <v>10000000000</v>
      </c>
      <c r="K37" s="36">
        <v>0</v>
      </c>
      <c r="L37" s="36">
        <v>1000323840</v>
      </c>
      <c r="M37" s="36">
        <v>0</v>
      </c>
      <c r="N37" s="36">
        <v>414772490.23000002</v>
      </c>
      <c r="O37" s="36">
        <v>8999676160</v>
      </c>
      <c r="P37" s="36">
        <v>8584903669.7700005</v>
      </c>
      <c r="Q37" s="36">
        <v>8584903669.7700005</v>
      </c>
      <c r="R37" s="36">
        <v>7648538466.1000004</v>
      </c>
      <c r="S37" s="36">
        <v>7648538466.1000004</v>
      </c>
      <c r="T37" s="15">
        <f t="shared" si="8"/>
        <v>0.95391250942189465</v>
      </c>
    </row>
    <row r="38" spans="1:20" ht="30" customHeight="1" x14ac:dyDescent="0.15">
      <c r="A38" s="12" t="s">
        <v>56</v>
      </c>
      <c r="B38" s="12" t="s">
        <v>38</v>
      </c>
      <c r="C38" s="12" t="s">
        <v>28</v>
      </c>
      <c r="D38" s="12" t="s">
        <v>40</v>
      </c>
      <c r="E38" s="12"/>
      <c r="F38" s="12"/>
      <c r="G38" s="12"/>
      <c r="H38" s="12" t="s">
        <v>23</v>
      </c>
      <c r="I38" s="37" t="s">
        <v>48</v>
      </c>
      <c r="J38" s="36">
        <v>25000000000</v>
      </c>
      <c r="K38" s="36">
        <v>0</v>
      </c>
      <c r="L38" s="36">
        <v>17400000000</v>
      </c>
      <c r="M38" s="36">
        <v>0</v>
      </c>
      <c r="N38" s="36">
        <v>0</v>
      </c>
      <c r="O38" s="36">
        <v>7600000000</v>
      </c>
      <c r="P38" s="36">
        <v>7600000000</v>
      </c>
      <c r="Q38" s="36">
        <v>7600000000</v>
      </c>
      <c r="R38" s="36">
        <v>130000000</v>
      </c>
      <c r="S38" s="36">
        <v>130000000</v>
      </c>
      <c r="T38" s="15">
        <f t="shared" si="8"/>
        <v>1</v>
      </c>
    </row>
    <row r="39" spans="1:20" ht="30" customHeight="1" x14ac:dyDescent="0.15">
      <c r="A39" s="12" t="s">
        <v>56</v>
      </c>
      <c r="B39" s="12" t="s">
        <v>38</v>
      </c>
      <c r="C39" s="12" t="s">
        <v>28</v>
      </c>
      <c r="D39" s="12" t="s">
        <v>22</v>
      </c>
      <c r="E39" s="12"/>
      <c r="F39" s="12"/>
      <c r="G39" s="12"/>
      <c r="H39" s="12" t="s">
        <v>23</v>
      </c>
      <c r="I39" s="37" t="s">
        <v>49</v>
      </c>
      <c r="J39" s="36">
        <v>1795710000</v>
      </c>
      <c r="K39" s="36">
        <v>0</v>
      </c>
      <c r="L39" s="36">
        <v>155386160</v>
      </c>
      <c r="M39" s="36">
        <v>0</v>
      </c>
      <c r="N39" s="36">
        <v>84554182</v>
      </c>
      <c r="O39" s="36">
        <v>1640323840</v>
      </c>
      <c r="P39" s="36">
        <v>1555769658</v>
      </c>
      <c r="Q39" s="36">
        <v>1555769658</v>
      </c>
      <c r="R39" s="36">
        <v>1302339228</v>
      </c>
      <c r="S39" s="36">
        <v>1302339228</v>
      </c>
      <c r="T39" s="15">
        <f t="shared" si="8"/>
        <v>0.94845275064709178</v>
      </c>
    </row>
    <row r="40" spans="1:20" ht="30" customHeight="1" x14ac:dyDescent="0.15">
      <c r="A40" s="12" t="s">
        <v>56</v>
      </c>
      <c r="B40" s="12" t="s">
        <v>38</v>
      </c>
      <c r="C40" s="12" t="s">
        <v>28</v>
      </c>
      <c r="D40" s="12" t="s">
        <v>23</v>
      </c>
      <c r="E40" s="12"/>
      <c r="F40" s="12"/>
      <c r="G40" s="12"/>
      <c r="H40" s="12" t="s">
        <v>19</v>
      </c>
      <c r="I40" s="37" t="s">
        <v>50</v>
      </c>
      <c r="J40" s="36">
        <v>2780000000</v>
      </c>
      <c r="K40" s="36">
        <v>0</v>
      </c>
      <c r="L40" s="36">
        <v>0</v>
      </c>
      <c r="M40" s="36">
        <v>0</v>
      </c>
      <c r="N40" s="36">
        <v>107567206</v>
      </c>
      <c r="O40" s="36">
        <v>2780000000</v>
      </c>
      <c r="P40" s="36">
        <v>2672432794</v>
      </c>
      <c r="Q40" s="36">
        <v>2672432794</v>
      </c>
      <c r="R40" s="36">
        <v>2260652609</v>
      </c>
      <c r="S40" s="36">
        <v>2260652609</v>
      </c>
      <c r="T40" s="15">
        <f t="shared" si="8"/>
        <v>0.96130676043165464</v>
      </c>
    </row>
    <row r="41" spans="1:20" ht="30" customHeight="1" x14ac:dyDescent="0.15">
      <c r="A41" s="12" t="s">
        <v>56</v>
      </c>
      <c r="B41" s="12" t="s">
        <v>38</v>
      </c>
      <c r="C41" s="12" t="s">
        <v>28</v>
      </c>
      <c r="D41" s="12" t="s">
        <v>19</v>
      </c>
      <c r="E41" s="12"/>
      <c r="F41" s="12"/>
      <c r="G41" s="12"/>
      <c r="H41" s="12" t="s">
        <v>23</v>
      </c>
      <c r="I41" s="37" t="s">
        <v>51</v>
      </c>
      <c r="J41" s="36">
        <v>97204290000</v>
      </c>
      <c r="K41" s="36">
        <v>0</v>
      </c>
      <c r="L41" s="36">
        <v>25054214083</v>
      </c>
      <c r="M41" s="36">
        <v>0</v>
      </c>
      <c r="N41" s="36">
        <v>1</v>
      </c>
      <c r="O41" s="36">
        <v>72150075917</v>
      </c>
      <c r="P41" s="36">
        <v>72150075916</v>
      </c>
      <c r="Q41" s="36">
        <v>72150075916</v>
      </c>
      <c r="R41" s="36">
        <v>0</v>
      </c>
      <c r="S41" s="36">
        <v>0</v>
      </c>
      <c r="T41" s="15">
        <f t="shared" si="8"/>
        <v>0.99999999998613998</v>
      </c>
    </row>
    <row r="42" spans="1:20" ht="30" customHeight="1" x14ac:dyDescent="0.15">
      <c r="A42" s="12" t="s">
        <v>56</v>
      </c>
      <c r="B42" s="12" t="s">
        <v>38</v>
      </c>
      <c r="C42" s="12" t="s">
        <v>28</v>
      </c>
      <c r="D42" s="12" t="s">
        <v>19</v>
      </c>
      <c r="E42" s="12"/>
      <c r="F42" s="12"/>
      <c r="G42" s="12"/>
      <c r="H42" s="12" t="s">
        <v>19</v>
      </c>
      <c r="I42" s="37" t="s">
        <v>51</v>
      </c>
      <c r="J42" s="36">
        <v>67565232177</v>
      </c>
      <c r="K42" s="36">
        <v>0</v>
      </c>
      <c r="L42" s="36">
        <v>67565232177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15" t="e">
        <f t="shared" si="8"/>
        <v>#DIV/0!</v>
      </c>
    </row>
    <row r="43" spans="1:20" ht="30" customHeight="1" x14ac:dyDescent="0.15">
      <c r="A43" s="12" t="s">
        <v>56</v>
      </c>
      <c r="B43" s="12" t="s">
        <v>38</v>
      </c>
      <c r="C43" s="12" t="s">
        <v>28</v>
      </c>
      <c r="D43" s="12" t="s">
        <v>19</v>
      </c>
      <c r="E43" s="12"/>
      <c r="F43" s="12"/>
      <c r="G43" s="12"/>
      <c r="H43" s="12" t="s">
        <v>85</v>
      </c>
      <c r="I43" s="37" t="s">
        <v>51</v>
      </c>
      <c r="J43" s="36">
        <v>10144000000</v>
      </c>
      <c r="K43" s="36">
        <v>0</v>
      </c>
      <c r="L43" s="36">
        <v>10144000000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15" t="e">
        <f t="shared" si="8"/>
        <v>#DIV/0!</v>
      </c>
    </row>
    <row r="44" spans="1:20" ht="30" customHeight="1" x14ac:dyDescent="0.15">
      <c r="A44" s="12" t="s">
        <v>56</v>
      </c>
      <c r="B44" s="12" t="s">
        <v>38</v>
      </c>
      <c r="C44" s="12" t="s">
        <v>28</v>
      </c>
      <c r="D44" s="12" t="s">
        <v>19</v>
      </c>
      <c r="E44" s="12"/>
      <c r="F44" s="12"/>
      <c r="G44" s="12"/>
      <c r="H44" s="12" t="s">
        <v>27</v>
      </c>
      <c r="I44" s="37" t="s">
        <v>51</v>
      </c>
      <c r="J44" s="36">
        <v>19500000000</v>
      </c>
      <c r="K44" s="36">
        <v>0</v>
      </c>
      <c r="L44" s="36">
        <v>5500000000</v>
      </c>
      <c r="M44" s="36">
        <v>0</v>
      </c>
      <c r="N44" s="36">
        <v>236497026</v>
      </c>
      <c r="O44" s="36">
        <v>14000000000</v>
      </c>
      <c r="P44" s="36">
        <v>13763502974</v>
      </c>
      <c r="Q44" s="36">
        <v>13763502974</v>
      </c>
      <c r="R44" s="36">
        <v>1038328874</v>
      </c>
      <c r="S44" s="36">
        <v>1038328874</v>
      </c>
      <c r="T44" s="15">
        <f t="shared" si="8"/>
        <v>0.98310735528571425</v>
      </c>
    </row>
    <row r="45" spans="1:20" ht="30" customHeight="1" x14ac:dyDescent="0.15">
      <c r="A45" s="12" t="s">
        <v>56</v>
      </c>
      <c r="B45" s="12" t="s">
        <v>38</v>
      </c>
      <c r="C45" s="12" t="s">
        <v>28</v>
      </c>
      <c r="D45" s="12" t="s">
        <v>41</v>
      </c>
      <c r="E45" s="12"/>
      <c r="F45" s="12"/>
      <c r="G45" s="12"/>
      <c r="H45" s="12" t="s">
        <v>27</v>
      </c>
      <c r="I45" s="37" t="s">
        <v>52</v>
      </c>
      <c r="J45" s="36">
        <v>14000000000</v>
      </c>
      <c r="K45" s="36">
        <v>0</v>
      </c>
      <c r="L45" s="36">
        <v>0</v>
      </c>
      <c r="M45" s="36">
        <v>0</v>
      </c>
      <c r="N45" s="36">
        <v>333582775</v>
      </c>
      <c r="O45" s="36">
        <v>14000000000</v>
      </c>
      <c r="P45" s="36">
        <v>13666417225</v>
      </c>
      <c r="Q45" s="36">
        <v>13666417225</v>
      </c>
      <c r="R45" s="36">
        <v>1433363788</v>
      </c>
      <c r="S45" s="36">
        <v>1433363788</v>
      </c>
      <c r="T45" s="15">
        <f t="shared" si="8"/>
        <v>0.97617265892857141</v>
      </c>
    </row>
    <row r="46" spans="1:20" ht="30" customHeight="1" x14ac:dyDescent="0.15">
      <c r="A46" s="12" t="s">
        <v>56</v>
      </c>
      <c r="B46" s="12" t="s">
        <v>38</v>
      </c>
      <c r="C46" s="12" t="s">
        <v>28</v>
      </c>
      <c r="D46" s="12" t="s">
        <v>27</v>
      </c>
      <c r="E46" s="12"/>
      <c r="F46" s="12"/>
      <c r="G46" s="12"/>
      <c r="H46" s="12" t="s">
        <v>85</v>
      </c>
      <c r="I46" s="37" t="s">
        <v>80</v>
      </c>
      <c r="J46" s="36">
        <v>21000000000</v>
      </c>
      <c r="K46" s="36">
        <v>0</v>
      </c>
      <c r="L46" s="36">
        <v>9500000000</v>
      </c>
      <c r="M46" s="36">
        <v>0</v>
      </c>
      <c r="N46" s="36">
        <v>0</v>
      </c>
      <c r="O46" s="36">
        <v>11500000000</v>
      </c>
      <c r="P46" s="36">
        <v>11500000000</v>
      </c>
      <c r="Q46" s="36">
        <v>11500000000</v>
      </c>
      <c r="R46" s="36">
        <v>0</v>
      </c>
      <c r="S46" s="36">
        <v>0</v>
      </c>
      <c r="T46" s="15">
        <f t="shared" si="8"/>
        <v>1</v>
      </c>
    </row>
    <row r="47" spans="1:20" ht="30" customHeight="1" x14ac:dyDescent="0.15">
      <c r="A47" s="12" t="s">
        <v>56</v>
      </c>
      <c r="B47" s="12" t="s">
        <v>38</v>
      </c>
      <c r="C47" s="12" t="s">
        <v>28</v>
      </c>
      <c r="D47" s="12" t="s">
        <v>83</v>
      </c>
      <c r="E47" s="12"/>
      <c r="F47" s="12"/>
      <c r="G47" s="12"/>
      <c r="H47" s="12" t="s">
        <v>23</v>
      </c>
      <c r="I47" s="37" t="s">
        <v>81</v>
      </c>
      <c r="J47" s="36">
        <v>20000000000</v>
      </c>
      <c r="K47" s="36">
        <v>0</v>
      </c>
      <c r="L47" s="36">
        <v>20000000000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15" t="e">
        <f t="shared" si="8"/>
        <v>#DIV/0!</v>
      </c>
    </row>
    <row r="48" spans="1:20" ht="30" customHeight="1" x14ac:dyDescent="0.15">
      <c r="A48" s="12" t="s">
        <v>56</v>
      </c>
      <c r="B48" s="12" t="s">
        <v>38</v>
      </c>
      <c r="C48" s="12" t="s">
        <v>28</v>
      </c>
      <c r="D48" s="12" t="s">
        <v>83</v>
      </c>
      <c r="E48" s="12"/>
      <c r="F48" s="12"/>
      <c r="G48" s="12"/>
      <c r="H48" s="12" t="s">
        <v>19</v>
      </c>
      <c r="I48" s="37" t="s">
        <v>81</v>
      </c>
      <c r="J48" s="36">
        <v>20000000000</v>
      </c>
      <c r="K48" s="36">
        <v>0</v>
      </c>
      <c r="L48" s="36">
        <v>0</v>
      </c>
      <c r="M48" s="36">
        <v>0</v>
      </c>
      <c r="N48" s="36">
        <v>0</v>
      </c>
      <c r="O48" s="36">
        <v>20000000000</v>
      </c>
      <c r="P48" s="36">
        <v>20000000000</v>
      </c>
      <c r="Q48" s="36">
        <v>20000000000</v>
      </c>
      <c r="R48" s="36">
        <v>3996738835</v>
      </c>
      <c r="S48" s="36">
        <v>3996738835</v>
      </c>
      <c r="T48" s="15">
        <f t="shared" si="8"/>
        <v>1</v>
      </c>
    </row>
    <row r="49" spans="1:20" ht="30" customHeight="1" x14ac:dyDescent="0.15">
      <c r="A49" s="12" t="s">
        <v>56</v>
      </c>
      <c r="B49" s="12" t="s">
        <v>38</v>
      </c>
      <c r="C49" s="12" t="s">
        <v>28</v>
      </c>
      <c r="D49" s="12" t="s">
        <v>84</v>
      </c>
      <c r="E49" s="12"/>
      <c r="F49" s="12"/>
      <c r="G49" s="12"/>
      <c r="H49" s="12" t="s">
        <v>19</v>
      </c>
      <c r="I49" s="37" t="s">
        <v>82</v>
      </c>
      <c r="J49" s="36">
        <v>88580107940</v>
      </c>
      <c r="K49" s="36">
        <v>0</v>
      </c>
      <c r="L49" s="36">
        <v>0</v>
      </c>
      <c r="M49" s="36">
        <v>0</v>
      </c>
      <c r="N49" s="36">
        <v>0</v>
      </c>
      <c r="O49" s="36">
        <v>88580107940</v>
      </c>
      <c r="P49" s="36">
        <v>88580107940</v>
      </c>
      <c r="Q49" s="36">
        <v>88580107940</v>
      </c>
      <c r="R49" s="36">
        <v>0</v>
      </c>
      <c r="S49" s="36">
        <v>0</v>
      </c>
      <c r="T49" s="15">
        <f t="shared" si="8"/>
        <v>1</v>
      </c>
    </row>
    <row r="50" spans="1:20" ht="30" customHeight="1" x14ac:dyDescent="0.15">
      <c r="A50" s="12" t="s">
        <v>56</v>
      </c>
      <c r="B50" s="12" t="s">
        <v>39</v>
      </c>
      <c r="C50" s="12" t="s">
        <v>28</v>
      </c>
      <c r="D50" s="12" t="s">
        <v>26</v>
      </c>
      <c r="E50" s="12"/>
      <c r="F50" s="12"/>
      <c r="G50" s="12"/>
      <c r="H50" s="12" t="s">
        <v>23</v>
      </c>
      <c r="I50" s="37" t="s">
        <v>53</v>
      </c>
      <c r="J50" s="36">
        <v>13000000000</v>
      </c>
      <c r="K50" s="36">
        <v>0</v>
      </c>
      <c r="L50" s="36">
        <v>7038459396</v>
      </c>
      <c r="M50" s="36">
        <v>0</v>
      </c>
      <c r="N50" s="36">
        <v>171800113.38</v>
      </c>
      <c r="O50" s="36">
        <v>5961540604</v>
      </c>
      <c r="P50" s="36">
        <v>5789740490.6199999</v>
      </c>
      <c r="Q50" s="36">
        <v>5789740490.6199999</v>
      </c>
      <c r="R50" s="36">
        <v>1523450318.8900001</v>
      </c>
      <c r="S50" s="36">
        <v>1523450318.8900001</v>
      </c>
      <c r="T50" s="15">
        <f t="shared" si="8"/>
        <v>0.97118192682194804</v>
      </c>
    </row>
    <row r="51" spans="1:20" ht="30" customHeight="1" x14ac:dyDescent="0.15">
      <c r="A51" s="12" t="s">
        <v>56</v>
      </c>
      <c r="B51" s="12" t="s">
        <v>39</v>
      </c>
      <c r="C51" s="12" t="s">
        <v>28</v>
      </c>
      <c r="D51" s="12" t="s">
        <v>40</v>
      </c>
      <c r="E51" s="12"/>
      <c r="F51" s="13"/>
      <c r="G51" s="13"/>
      <c r="H51" s="12" t="s">
        <v>23</v>
      </c>
      <c r="I51" s="37" t="s">
        <v>54</v>
      </c>
      <c r="J51" s="36">
        <v>13200000000</v>
      </c>
      <c r="K51" s="36">
        <v>0</v>
      </c>
      <c r="L51" s="36">
        <v>3325986757</v>
      </c>
      <c r="M51" s="36">
        <v>0</v>
      </c>
      <c r="N51" s="36">
        <v>976601012.75</v>
      </c>
      <c r="O51" s="36">
        <v>9874013243</v>
      </c>
      <c r="P51" s="36">
        <v>8897412230.25</v>
      </c>
      <c r="Q51" s="36">
        <v>8897412230.25</v>
      </c>
      <c r="R51" s="36">
        <v>7163846493.25</v>
      </c>
      <c r="S51" s="36">
        <v>7163846493.25</v>
      </c>
      <c r="T51" s="15">
        <f t="shared" si="8"/>
        <v>0.90109381173431757</v>
      </c>
    </row>
    <row r="52" spans="1:20" ht="30" customHeight="1" x14ac:dyDescent="0.15">
      <c r="A52" s="12" t="s">
        <v>56</v>
      </c>
      <c r="B52" s="12" t="s">
        <v>39</v>
      </c>
      <c r="C52" s="12" t="s">
        <v>28</v>
      </c>
      <c r="D52" s="12" t="s">
        <v>22</v>
      </c>
      <c r="E52" s="12"/>
      <c r="F52" s="13"/>
      <c r="G52" s="13"/>
      <c r="H52" s="12" t="s">
        <v>23</v>
      </c>
      <c r="I52" s="37" t="s">
        <v>55</v>
      </c>
      <c r="J52" s="36">
        <v>3300000000</v>
      </c>
      <c r="K52" s="36">
        <v>0</v>
      </c>
      <c r="L52" s="36">
        <v>1334168218</v>
      </c>
      <c r="M52" s="36">
        <v>0</v>
      </c>
      <c r="N52" s="36">
        <v>63361373</v>
      </c>
      <c r="O52" s="36">
        <v>1965831782</v>
      </c>
      <c r="P52" s="36">
        <v>1902470409</v>
      </c>
      <c r="Q52" s="36">
        <v>1902470409</v>
      </c>
      <c r="R52" s="36">
        <v>1741109406.3099999</v>
      </c>
      <c r="S52" s="36">
        <v>1741109406.3099999</v>
      </c>
      <c r="T52" s="15">
        <f t="shared" si="8"/>
        <v>0.96776866994411015</v>
      </c>
    </row>
    <row r="53" spans="1:20" s="4" customFormat="1" ht="18.75" customHeight="1" x14ac:dyDescent="0.15">
      <c r="A53" s="18"/>
      <c r="B53" s="18"/>
      <c r="C53" s="18"/>
      <c r="D53" s="18"/>
      <c r="E53" s="18"/>
      <c r="F53" s="18"/>
      <c r="G53" s="18"/>
      <c r="H53" s="18"/>
      <c r="I53" s="23" t="s">
        <v>33</v>
      </c>
      <c r="J53" s="20">
        <f>SUM(J31:J52)</f>
        <v>483493340117</v>
      </c>
      <c r="K53" s="20">
        <f t="shared" ref="K53:S53" si="9">SUM(K31:K52)</f>
        <v>2000000000</v>
      </c>
      <c r="L53" s="20">
        <f t="shared" si="9"/>
        <v>196280257993</v>
      </c>
      <c r="M53" s="20">
        <f t="shared" si="9"/>
        <v>0</v>
      </c>
      <c r="N53" s="20">
        <f t="shared" si="9"/>
        <v>4296627625.3600006</v>
      </c>
      <c r="O53" s="20">
        <f t="shared" si="9"/>
        <v>289213082124</v>
      </c>
      <c r="P53" s="20">
        <f t="shared" si="9"/>
        <v>284916454498.64001</v>
      </c>
      <c r="Q53" s="20">
        <f t="shared" si="9"/>
        <v>284916454498.64001</v>
      </c>
      <c r="R53" s="20">
        <f t="shared" si="9"/>
        <v>43946308965.549995</v>
      </c>
      <c r="S53" s="20">
        <f t="shared" si="9"/>
        <v>43946308965.549995</v>
      </c>
      <c r="T53" s="24">
        <f>+Q53/O53</f>
        <v>0.98514373003528999</v>
      </c>
    </row>
    <row r="54" spans="1:20" s="4" customFormat="1" ht="17.25" customHeight="1" x14ac:dyDescent="0.15">
      <c r="A54" s="18"/>
      <c r="B54" s="18"/>
      <c r="C54" s="18"/>
      <c r="D54" s="18"/>
      <c r="E54" s="18"/>
      <c r="F54" s="18"/>
      <c r="G54" s="18"/>
      <c r="H54" s="18"/>
      <c r="I54" s="23" t="s">
        <v>88</v>
      </c>
      <c r="J54" s="20">
        <f>+J53+J29</f>
        <v>2662419307045</v>
      </c>
      <c r="K54" s="20">
        <f t="shared" ref="K54:S54" si="10">+K53+K29</f>
        <v>4369501285</v>
      </c>
      <c r="L54" s="20">
        <f t="shared" si="10"/>
        <v>198211759278</v>
      </c>
      <c r="M54" s="20">
        <f t="shared" si="10"/>
        <v>0</v>
      </c>
      <c r="N54" s="20">
        <f t="shared" si="10"/>
        <v>6846212948.9300003</v>
      </c>
      <c r="O54" s="20">
        <f t="shared" si="10"/>
        <v>2468577049052</v>
      </c>
      <c r="P54" s="20">
        <f t="shared" si="10"/>
        <v>2461730836103.0698</v>
      </c>
      <c r="Q54" s="20">
        <f t="shared" si="10"/>
        <v>2461730836103.0698</v>
      </c>
      <c r="R54" s="20">
        <f t="shared" si="10"/>
        <v>2214365888163.21</v>
      </c>
      <c r="S54" s="20">
        <f t="shared" si="10"/>
        <v>2214365888163.21</v>
      </c>
      <c r="T54" s="24">
        <f>+Q54/O54</f>
        <v>0.99722665616146788</v>
      </c>
    </row>
    <row r="55" spans="1:20" ht="11.25" x14ac:dyDescent="0.2">
      <c r="A55" s="29"/>
      <c r="B55" s="29"/>
      <c r="C55" s="29"/>
      <c r="D55" s="29"/>
      <c r="E55" s="29"/>
      <c r="F55" s="29"/>
      <c r="G55" s="29"/>
      <c r="H55" s="29"/>
      <c r="I55" s="30"/>
      <c r="J55" s="31"/>
      <c r="K55" s="31"/>
      <c r="L55" s="31"/>
      <c r="M55" s="31"/>
      <c r="N55" s="31"/>
      <c r="O55" s="32"/>
      <c r="P55" s="31"/>
      <c r="Q55" s="32"/>
      <c r="R55" s="32"/>
      <c r="S55" s="31"/>
      <c r="T55" s="31"/>
    </row>
    <row r="56" spans="1:20" ht="11.25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3"/>
      <c r="P56" s="31"/>
      <c r="Q56" s="32"/>
      <c r="R56" s="32"/>
      <c r="S56" s="31"/>
      <c r="T56" s="31"/>
    </row>
    <row r="57" spans="1:20" ht="11.25" x14ac:dyDescent="0.2">
      <c r="A57" s="31"/>
      <c r="B57" s="31"/>
      <c r="C57" s="31"/>
      <c r="D57" s="31"/>
      <c r="E57" s="31"/>
      <c r="F57" s="31"/>
      <c r="G57" s="31"/>
      <c r="H57" s="31"/>
      <c r="I57" s="31" t="s">
        <v>90</v>
      </c>
      <c r="J57" s="31"/>
      <c r="K57" s="34"/>
      <c r="L57" s="34"/>
      <c r="M57" s="34"/>
      <c r="N57" s="34"/>
      <c r="O57" s="35"/>
      <c r="P57" s="34"/>
      <c r="Q57" s="35"/>
      <c r="R57" s="35"/>
      <c r="S57" s="34"/>
      <c r="T57" s="31"/>
    </row>
    <row r="58" spans="1:20" x14ac:dyDescent="0.15">
      <c r="K58" s="5"/>
      <c r="L58" s="5"/>
      <c r="M58" s="5"/>
      <c r="N58" s="5"/>
      <c r="O58" s="9"/>
      <c r="P58" s="5"/>
      <c r="Q58" s="10"/>
      <c r="R58" s="9"/>
      <c r="S58" s="5"/>
    </row>
    <row r="59" spans="1:20" x14ac:dyDescent="0.15"/>
    <row r="60" spans="1:20" x14ac:dyDescent="0.15"/>
    <row r="61" spans="1:20" x14ac:dyDescent="0.15"/>
    <row r="62" spans="1:20" x14ac:dyDescent="0.15"/>
    <row r="63" spans="1:20" x14ac:dyDescent="0.15"/>
    <row r="64" spans="1:20" x14ac:dyDescent="0.15"/>
    <row r="65" spans="12:12" x14ac:dyDescent="0.15"/>
    <row r="66" spans="12:12" x14ac:dyDescent="0.15"/>
    <row r="67" spans="12:12" x14ac:dyDescent="0.15"/>
    <row r="68" spans="12:12" x14ac:dyDescent="0.15">
      <c r="L68" s="1" t="s">
        <v>57</v>
      </c>
    </row>
    <row r="69" spans="12:12" x14ac:dyDescent="0.15"/>
    <row r="70" spans="12:12" x14ac:dyDescent="0.15"/>
    <row r="71" spans="12:12" x14ac:dyDescent="0.15"/>
    <row r="72" spans="12:12" x14ac:dyDescent="0.15"/>
    <row r="73" spans="12:12" x14ac:dyDescent="0.15"/>
    <row r="74" spans="12:12" x14ac:dyDescent="0.15"/>
    <row r="75" spans="12:12" x14ac:dyDescent="0.15"/>
    <row r="76" spans="12:12" x14ac:dyDescent="0.15"/>
    <row r="77" spans="12:12" x14ac:dyDescent="0.15"/>
    <row r="78" spans="12:12" x14ac:dyDescent="0.15"/>
    <row r="79" spans="12:12" x14ac:dyDescent="0.15"/>
    <row r="80" spans="12:12" x14ac:dyDescent="0.15"/>
    <row r="81" x14ac:dyDescent="0.15"/>
    <row r="82" x14ac:dyDescent="0.15"/>
    <row r="83" x14ac:dyDescent="0.15"/>
    <row r="84" x14ac:dyDescent="0.15"/>
    <row r="85" x14ac:dyDescent="0.15"/>
    <row r="86" x14ac:dyDescent="0.15"/>
    <row r="87" x14ac:dyDescent="0.15"/>
    <row r="88" x14ac:dyDescent="0.15"/>
    <row r="89" x14ac:dyDescent="0.15"/>
    <row r="90" x14ac:dyDescent="0.15"/>
    <row r="91" x14ac:dyDescent="0.15"/>
    <row r="92" x14ac:dyDescent="0.15"/>
    <row r="93" x14ac:dyDescent="0.15"/>
    <row r="94" x14ac:dyDescent="0.15"/>
    <row r="95" x14ac:dyDescent="0.15"/>
    <row r="96" x14ac:dyDescent="0.15"/>
    <row r="97" x14ac:dyDescent="0.15"/>
    <row r="98" x14ac:dyDescent="0.15"/>
    <row r="99" x14ac:dyDescent="0.15"/>
    <row r="100" x14ac:dyDescent="0.15"/>
    <row r="101" x14ac:dyDescent="0.15"/>
    <row r="102" x14ac:dyDescent="0.15"/>
    <row r="103" x14ac:dyDescent="0.15"/>
    <row r="104" x14ac:dyDescent="0.15"/>
    <row r="105" x14ac:dyDescent="0.15"/>
    <row r="106" x14ac:dyDescent="0.15"/>
    <row r="107" x14ac:dyDescent="0.15"/>
    <row r="108" x14ac:dyDescent="0.15"/>
    <row r="109" x14ac:dyDescent="0.15"/>
    <row r="110" x14ac:dyDescent="0.15"/>
    <row r="111" x14ac:dyDescent="0.15"/>
    <row r="112" x14ac:dyDescent="0.15"/>
    <row r="113" x14ac:dyDescent="0.15"/>
    <row r="114" x14ac:dyDescent="0.15"/>
    <row r="115" x14ac:dyDescent="0.15"/>
    <row r="116" x14ac:dyDescent="0.15"/>
    <row r="117" x14ac:dyDescent="0.15"/>
    <row r="118" x14ac:dyDescent="0.15"/>
    <row r="119" x14ac:dyDescent="0.15"/>
    <row r="120" x14ac:dyDescent="0.15"/>
    <row r="121" x14ac:dyDescent="0.15"/>
    <row r="122" x14ac:dyDescent="0.15"/>
    <row r="123" x14ac:dyDescent="0.15"/>
    <row r="124" x14ac:dyDescent="0.15"/>
    <row r="125" x14ac:dyDescent="0.15"/>
    <row r="126" x14ac:dyDescent="0.15"/>
    <row r="127" x14ac:dyDescent="0.15"/>
    <row r="128" x14ac:dyDescent="0.15"/>
    <row r="129" x14ac:dyDescent="0.15"/>
    <row r="130" x14ac:dyDescent="0.15"/>
    <row r="131" x14ac:dyDescent="0.15"/>
    <row r="132" x14ac:dyDescent="0.15"/>
    <row r="133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  <row r="163" x14ac:dyDescent="0.15"/>
    <row r="164" x14ac:dyDescent="0.15"/>
    <row r="165" x14ac:dyDescent="0.15"/>
    <row r="166" x14ac:dyDescent="0.15"/>
    <row r="167" x14ac:dyDescent="0.15"/>
    <row r="168" x14ac:dyDescent="0.15"/>
    <row r="169" x14ac:dyDescent="0.15"/>
    <row r="170" x14ac:dyDescent="0.15"/>
    <row r="171" x14ac:dyDescent="0.15"/>
    <row r="172" x14ac:dyDescent="0.15"/>
    <row r="173" x14ac:dyDescent="0.15"/>
    <row r="174" x14ac:dyDescent="0.15"/>
    <row r="175" x14ac:dyDescent="0.15"/>
    <row r="176" x14ac:dyDescent="0.15"/>
    <row r="177" x14ac:dyDescent="0.15"/>
    <row r="178" x14ac:dyDescent="0.15"/>
    <row r="179" x14ac:dyDescent="0.15"/>
    <row r="180" x14ac:dyDescent="0.15"/>
    <row r="181" x14ac:dyDescent="0.15"/>
    <row r="182" x14ac:dyDescent="0.15"/>
    <row r="183" x14ac:dyDescent="0.15"/>
    <row r="184" x14ac:dyDescent="0.15"/>
    <row r="185" x14ac:dyDescent="0.15"/>
    <row r="186" x14ac:dyDescent="0.15"/>
    <row r="187" x14ac:dyDescent="0.15"/>
    <row r="188" x14ac:dyDescent="0.15"/>
    <row r="189" x14ac:dyDescent="0.15"/>
    <row r="190" x14ac:dyDescent="0.15"/>
    <row r="191" x14ac:dyDescent="0.15"/>
    <row r="192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  <row r="205" x14ac:dyDescent="0.15"/>
    <row r="206" x14ac:dyDescent="0.15"/>
    <row r="207" x14ac:dyDescent="0.15"/>
    <row r="208" x14ac:dyDescent="0.15"/>
    <row r="209" x14ac:dyDescent="0.15"/>
    <row r="210" x14ac:dyDescent="0.15"/>
    <row r="211" x14ac:dyDescent="0.15"/>
    <row r="212" x14ac:dyDescent="0.15"/>
    <row r="213" x14ac:dyDescent="0.15"/>
    <row r="214" x14ac:dyDescent="0.15"/>
    <row r="215" x14ac:dyDescent="0.15"/>
    <row r="216" x14ac:dyDescent="0.15"/>
    <row r="217" x14ac:dyDescent="0.15"/>
    <row r="218" x14ac:dyDescent="0.15"/>
    <row r="219" x14ac:dyDescent="0.15"/>
    <row r="220" x14ac:dyDescent="0.15"/>
    <row r="221" x14ac:dyDescent="0.15"/>
    <row r="222" x14ac:dyDescent="0.15"/>
    <row r="223" x14ac:dyDescent="0.15"/>
    <row r="224" x14ac:dyDescent="0.15"/>
    <row r="225" x14ac:dyDescent="0.15"/>
    <row r="226" x14ac:dyDescent="0.15"/>
    <row r="227" x14ac:dyDescent="0.15"/>
    <row r="228" x14ac:dyDescent="0.15"/>
    <row r="229" x14ac:dyDescent="0.15"/>
    <row r="230" x14ac:dyDescent="0.15"/>
    <row r="231" x14ac:dyDescent="0.15"/>
    <row r="232" x14ac:dyDescent="0.15"/>
    <row r="233" x14ac:dyDescent="0.15"/>
    <row r="234" x14ac:dyDescent="0.15"/>
    <row r="235" x14ac:dyDescent="0.15"/>
    <row r="236" x14ac:dyDescent="0.15"/>
    <row r="237" x14ac:dyDescent="0.15"/>
    <row r="238" x14ac:dyDescent="0.15"/>
    <row r="239" x14ac:dyDescent="0.15"/>
    <row r="240" x14ac:dyDescent="0.15"/>
    <row r="241" x14ac:dyDescent="0.15"/>
    <row r="242" x14ac:dyDescent="0.15"/>
    <row r="243" x14ac:dyDescent="0.15"/>
    <row r="244" x14ac:dyDescent="0.15"/>
    <row r="245" x14ac:dyDescent="0.15"/>
    <row r="246" x14ac:dyDescent="0.15"/>
    <row r="247" x14ac:dyDescent="0.15"/>
    <row r="248" x14ac:dyDescent="0.15"/>
    <row r="249" x14ac:dyDescent="0.15"/>
    <row r="250" x14ac:dyDescent="0.15"/>
    <row r="251" x14ac:dyDescent="0.15"/>
    <row r="252" x14ac:dyDescent="0.15"/>
    <row r="253" x14ac:dyDescent="0.15"/>
    <row r="254" x14ac:dyDescent="0.15"/>
    <row r="255" x14ac:dyDescent="0.15"/>
    <row r="256" x14ac:dyDescent="0.15"/>
    <row r="257" x14ac:dyDescent="0.15"/>
    <row r="258" x14ac:dyDescent="0.15"/>
    <row r="259" x14ac:dyDescent="0.15"/>
    <row r="260" x14ac:dyDescent="0.15"/>
    <row r="261" x14ac:dyDescent="0.15"/>
    <row r="262" x14ac:dyDescent="0.15"/>
    <row r="263" x14ac:dyDescent="0.15"/>
    <row r="264" x14ac:dyDescent="0.15"/>
    <row r="265" x14ac:dyDescent="0.15"/>
    <row r="266" x14ac:dyDescent="0.15"/>
    <row r="267" x14ac:dyDescent="0.15"/>
    <row r="268" x14ac:dyDescent="0.15"/>
    <row r="269" x14ac:dyDescent="0.15"/>
    <row r="270" x14ac:dyDescent="0.15"/>
    <row r="271" x14ac:dyDescent="0.15"/>
    <row r="272" x14ac:dyDescent="0.15"/>
    <row r="273" x14ac:dyDescent="0.15"/>
    <row r="274" x14ac:dyDescent="0.15"/>
    <row r="275" x14ac:dyDescent="0.15"/>
    <row r="276" x14ac:dyDescent="0.15"/>
    <row r="277" x14ac:dyDescent="0.15"/>
    <row r="278" x14ac:dyDescent="0.15"/>
    <row r="279" x14ac:dyDescent="0.15"/>
    <row r="280" x14ac:dyDescent="0.15"/>
    <row r="281" x14ac:dyDescent="0.15"/>
    <row r="282" x14ac:dyDescent="0.15"/>
    <row r="283" x14ac:dyDescent="0.15"/>
    <row r="284" x14ac:dyDescent="0.15"/>
    <row r="285" x14ac:dyDescent="0.15"/>
    <row r="286" x14ac:dyDescent="0.15"/>
    <row r="287" x14ac:dyDescent="0.15"/>
    <row r="288" x14ac:dyDescent="0.15"/>
    <row r="289" x14ac:dyDescent="0.15"/>
    <row r="290" x14ac:dyDescent="0.15"/>
    <row r="291" x14ac:dyDescent="0.15"/>
    <row r="292" x14ac:dyDescent="0.15"/>
    <row r="293" x14ac:dyDescent="0.15"/>
    <row r="294" x14ac:dyDescent="0.15"/>
    <row r="295" x14ac:dyDescent="0.15"/>
    <row r="296" x14ac:dyDescent="0.15"/>
  </sheetData>
  <sheetProtection algorithmName="SHA-512" hashValue="oZFTRK3SGxg2yQvLsbCFpTVorpkfBGXInJe97BuEu8Hs/uxAgPmkN1HYwFbew2DF0eoT2zqcpk2SFqF19U4bmQ==" saltValue="KHyWigm1gVNoU2YzzZyvqA==" spinCount="100000" sheet="1" selectLockedCells="1" selectUnlockedCells="1"/>
  <mergeCells count="3">
    <mergeCell ref="J2:M2"/>
    <mergeCell ref="J3:M3"/>
    <mergeCell ref="J4:M4"/>
  </mergeCells>
  <phoneticPr fontId="3" type="noConversion"/>
  <pageMargins left="0.39370078740157483" right="0.19685039370078741" top="0.59055118110236227" bottom="0.39370078740157483" header="0.78740157480314965" footer="0.78740157480314965"/>
  <pageSetup scale="47" fitToHeight="0" orientation="landscape" r:id="rId1"/>
  <headerFooter alignWithMargins="0">
    <oddFooter>&amp;L&amp;C&amp;R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FADF7868FBD47B764C8F77F7F8F9A" ma:contentTypeVersion="2" ma:contentTypeDescription="Crear nuevo documento." ma:contentTypeScope="" ma:versionID="e3d6e3d8e2d1947b815cda8b1aea108b">
  <xsd:schema xmlns:xsd="http://www.w3.org/2001/XMLSchema" xmlns:xs="http://www.w3.org/2001/XMLSchema" xmlns:p="http://schemas.microsoft.com/office/2006/metadata/properties" xmlns:ns2="abfddaa9-b2c8-4316-bb34-383fb475a780" targetNamespace="http://schemas.microsoft.com/office/2006/metadata/properties" ma:root="true" ma:fieldsID="b6c3de8af6729184b36f82e05fc57292" ns2:_="">
    <xsd:import namespace="abfddaa9-b2c8-4316-bb34-383fb475a780"/>
    <xsd:element name="properties">
      <xsd:complexType>
        <xsd:sequence>
          <xsd:element name="documentManagement">
            <xsd:complexType>
              <xsd:all>
                <xsd:element ref="ns2:Entidad"/>
                <xsd:element ref="ns2:A_x00f1_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ddaa9-b2c8-4316-bb34-383fb475a780" elementFormDefault="qualified">
    <xsd:import namespace="http://schemas.microsoft.com/office/2006/documentManagement/types"/>
    <xsd:import namespace="http://schemas.microsoft.com/office/infopath/2007/PartnerControls"/>
    <xsd:element name="Entidad" ma:index="8" ma:displayName="Entidad" ma:default="Ministerio de Vivienda, Ciudad y Territorio" ma:description="Entidad" ma:format="Dropdown" ma:internalName="Entidad">
      <xsd:simpleType>
        <xsd:restriction base="dms:Choice">
          <xsd:enumeration value="FONVIVIENDA"/>
          <xsd:enumeration value="Ministerio de Vivienda, Ciudad y Territorio"/>
          <xsd:enumeration value="Ministerio de Ambiente, Vivienda y Desarrollo"/>
        </xsd:restriction>
      </xsd:simpleType>
    </xsd:element>
    <xsd:element name="A_x00f1_o" ma:index="9" ma:displayName="Año" ma:decimals="0" ma:default="2020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bfddaa9-b2c8-4316-bb34-383fb475a780">2019</A_x00f1_o>
    <Entidad xmlns="abfddaa9-b2c8-4316-bb34-383fb475a780">Ministerio de Vivienda, Ciudad y Territorio</Entidad>
  </documentManagement>
</p:properties>
</file>

<file path=customXml/itemProps1.xml><?xml version="1.0" encoding="utf-8"?>
<ds:datastoreItem xmlns:ds="http://schemas.openxmlformats.org/officeDocument/2006/customXml" ds:itemID="{EB9BE78A-8C95-4B49-9466-A3D0F941BC31}"/>
</file>

<file path=customXml/itemProps2.xml><?xml version="1.0" encoding="utf-8"?>
<ds:datastoreItem xmlns:ds="http://schemas.openxmlformats.org/officeDocument/2006/customXml" ds:itemID="{5D8DA6D7-62D6-4396-8DE3-EEDFF0A0FF54}"/>
</file>

<file path=customXml/itemProps3.xml><?xml version="1.0" encoding="utf-8"?>
<ds:datastoreItem xmlns:ds="http://schemas.openxmlformats.org/officeDocument/2006/customXml" ds:itemID="{F5BF1889-9186-4152-8412-D1151F589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MVCT</vt:lpstr>
      <vt:lpstr>MVCT!Área_de_impresión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2012-10-31T23:54:57Z</dcterms:created>
  <dcterms:modified xsi:type="dcterms:W3CDTF">2020-01-22T15:50:19Z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0x010100FD9FADF7868FBD47B764C8F77F7F8F9A</vt:lpwstr>
  </property>
</Properties>
</file>