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autoCompressPictures="0" defaultThemeVersion="124226"/>
  <mc:AlternateContent xmlns:mc="http://schemas.openxmlformats.org/markup-compatibility/2006">
    <mc:Choice Requires="x15">
      <x15ac:absPath xmlns:x15ac="http://schemas.microsoft.com/office/spreadsheetml/2010/11/ac" url="C:\Users\genar\Downloads\"/>
    </mc:Choice>
  </mc:AlternateContent>
  <xr:revisionPtr revIDLastSave="0" documentId="8_{EE50BF5F-27C6-4973-A991-58A245ABA64A}" xr6:coauthVersionLast="47" xr6:coauthVersionMax="47" xr10:uidLastSave="{00000000-0000-0000-0000-000000000000}"/>
  <bookViews>
    <workbookView xWindow="-108" yWindow="-108" windowWidth="23256" windowHeight="12576" xr2:uid="{00000000-000D-0000-FFFF-FFFF00000000}"/>
  </bookViews>
  <sheets>
    <sheet name="PAI 2023" sheetId="3" r:id="rId1"/>
    <sheet name="Hoja1" sheetId="2" state="hidden" r:id="rId2"/>
  </sheets>
  <externalReferences>
    <externalReference r:id="rId3"/>
  </externalReferences>
  <definedNames>
    <definedName name="_xlnm._FilterDatabase" localSheetId="0" hidden="1">'PAI 2023'!$B$6:$AZ$277</definedName>
    <definedName name="DEPENDENCIAS">[1]LISTAS!$C$31:$C$74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29" i="3" l="1"/>
  <c r="AF228" i="3"/>
  <c r="AA228" i="3"/>
  <c r="AF227" i="3"/>
  <c r="AA227" i="3"/>
  <c r="AF226" i="3"/>
  <c r="AA226" i="3"/>
  <c r="AF225" i="3"/>
  <c r="AA225" i="3"/>
  <c r="AF224" i="3"/>
  <c r="AA224" i="3"/>
  <c r="AF223" i="3"/>
  <c r="AF222" i="3"/>
  <c r="AF221" i="3"/>
  <c r="AA221" i="3"/>
  <c r="AF220" i="3"/>
  <c r="AF219" i="3"/>
  <c r="AF218" i="3"/>
  <c r="AA218" i="3"/>
  <c r="AF217" i="3"/>
  <c r="AA217" i="3"/>
  <c r="AF216" i="3"/>
  <c r="AA216" i="3"/>
  <c r="AF215" i="3"/>
  <c r="AF214" i="3"/>
  <c r="AA214" i="3"/>
  <c r="AF213" i="3"/>
  <c r="AF211" i="3"/>
  <c r="AF209" i="3"/>
  <c r="AF205" i="3"/>
  <c r="AF204" i="3"/>
  <c r="AF191" i="3"/>
  <c r="AF190" i="3"/>
  <c r="AF189" i="3"/>
  <c r="AF188" i="3"/>
  <c r="AF187" i="3"/>
  <c r="AF186" i="3"/>
  <c r="AF185" i="3"/>
  <c r="AF182" i="3"/>
  <c r="AF180" i="3"/>
  <c r="AF179" i="3"/>
  <c r="AF177" i="3"/>
  <c r="AF40" i="3"/>
  <c r="AF41" i="3"/>
  <c r="AF42" i="3"/>
  <c r="AF43" i="3"/>
  <c r="AF44" i="3"/>
  <c r="AA46" i="3"/>
  <c r="AA47" i="3"/>
  <c r="AA48" i="3"/>
  <c r="AA49" i="3"/>
  <c r="AA50" i="3"/>
  <c r="AF67" i="3"/>
  <c r="AF68" i="3"/>
  <c r="AF69" i="3"/>
  <c r="AF70" i="3"/>
  <c r="AA71" i="3"/>
  <c r="AF71" i="3"/>
  <c r="AF72" i="3"/>
  <c r="AF73" i="3"/>
  <c r="AA74" i="3"/>
  <c r="AF74" i="3"/>
  <c r="AF75" i="3"/>
  <c r="AA76" i="3"/>
  <c r="AF76" i="3"/>
  <c r="AF77" i="3"/>
  <c r="AF78" i="3"/>
  <c r="AF79" i="3"/>
  <c r="AF168" i="3"/>
  <c r="AF169" i="3"/>
  <c r="AF170" i="3"/>
</calcChain>
</file>

<file path=xl/sharedStrings.xml><?xml version="1.0" encoding="utf-8"?>
<sst xmlns="http://schemas.openxmlformats.org/spreadsheetml/2006/main" count="4740" uniqueCount="892">
  <si>
    <t>PLAN ESTRATÉGICO INSTITUCIONAL</t>
  </si>
  <si>
    <t xml:space="preserve">PLAN DE ACCIÓN INSTITUCIONAL </t>
  </si>
  <si>
    <t>Dimensión Estratégica</t>
  </si>
  <si>
    <t>Objetivo Estratégico Entidad</t>
  </si>
  <si>
    <t>Meta estratégica</t>
  </si>
  <si>
    <t>Ponderación de la actividad en la meta estratégica</t>
  </si>
  <si>
    <t>Actividad</t>
  </si>
  <si>
    <t xml:space="preserve">Articulación con los Proyectos de Inversión </t>
  </si>
  <si>
    <t>Entregable</t>
  </si>
  <si>
    <t xml:space="preserve">Cantidad
total </t>
  </si>
  <si>
    <t xml:space="preserve">Meses de entrega </t>
  </si>
  <si>
    <t>Dependencia Responsable</t>
  </si>
  <si>
    <t>Política del MIPG asociada</t>
  </si>
  <si>
    <t>Riesgos asociados a la actividad</t>
  </si>
  <si>
    <t xml:space="preserve">Articulación con los Planes del Decreto 612 de 2018 </t>
  </si>
  <si>
    <t>Presupuesto asociado a la actividad</t>
  </si>
  <si>
    <t>Proyecto de Inversión asociado</t>
  </si>
  <si>
    <t>Producto de proyecto de inversión</t>
  </si>
  <si>
    <t>Actividades del Proyecto de Inversión asociado</t>
  </si>
  <si>
    <t xml:space="preserve">Enero </t>
  </si>
  <si>
    <t>Febrero</t>
  </si>
  <si>
    <t xml:space="preserve">Marzo </t>
  </si>
  <si>
    <t xml:space="preserve">Abril </t>
  </si>
  <si>
    <t xml:space="preserve">Mayo </t>
  </si>
  <si>
    <t xml:space="preserve">Junio </t>
  </si>
  <si>
    <t xml:space="preserve">Julio </t>
  </si>
  <si>
    <t xml:space="preserve">Agosto </t>
  </si>
  <si>
    <t>Septiembre</t>
  </si>
  <si>
    <t>Octubre</t>
  </si>
  <si>
    <t>Noviembre</t>
  </si>
  <si>
    <t>Diciembre</t>
  </si>
  <si>
    <t>Opción 1</t>
  </si>
  <si>
    <t>Opción 2</t>
  </si>
  <si>
    <t>Opción 4</t>
  </si>
  <si>
    <t>Gestión Institucional</t>
  </si>
  <si>
    <t>Fortalecer la gestión institucional articulando la planeación estratégica y la administración oportuna de los riesgos</t>
  </si>
  <si>
    <t>Formular la planeación estratégica</t>
  </si>
  <si>
    <t>Fortalecimiento de las capacidades estratégicas y de apoyo del Ministerio de Vivienda, Ciudad y Territorio a nivel Nacional</t>
  </si>
  <si>
    <t>Servicio de gestión de calidad</t>
  </si>
  <si>
    <t>Apoyar los procesos de planeación estratégica y gestión de recursos financieros.</t>
  </si>
  <si>
    <t>Documento de Planeación Estratégica</t>
  </si>
  <si>
    <t>OAP - Oficina Asesora de Planeación  </t>
  </si>
  <si>
    <t>P3 - Planeación Institucional</t>
  </si>
  <si>
    <t>N/A</t>
  </si>
  <si>
    <t>NA</t>
  </si>
  <si>
    <t>Plan Estratégico Institucional aprobado</t>
  </si>
  <si>
    <t>9. Plan Anticorrupción y de Atención al Ciudadano</t>
  </si>
  <si>
    <t>C5 - Rendición de cuentas</t>
  </si>
  <si>
    <t>C5 - Información</t>
  </si>
  <si>
    <t>Política de Administración de Riesgos y Metodología Integrada de Administración del Riesgo actualizadas</t>
  </si>
  <si>
    <t>P19 - Control Interno</t>
  </si>
  <si>
    <t>Posibilidad de afectación reputacional por aplicación de lineamientos y metodología de administración de riesgos obsoletos, debido a revisión y actualización inadecuada de los instrumentos</t>
  </si>
  <si>
    <t xml:space="preserve">Posibilidad de afectación reputacional por multa y sanciones del organismo de control debido a la publicación extemporánea del mapa de riesgos de corrupción </t>
  </si>
  <si>
    <t>C1 - Gestión Riesgo corrupción</t>
  </si>
  <si>
    <t>C1 - Consulta y divulgación</t>
  </si>
  <si>
    <t>Formular la planeación institucional 2023</t>
  </si>
  <si>
    <t>Plan de Acción Institucional aprobado y publicado</t>
  </si>
  <si>
    <t>Plan Anticorrupción y de Atención al Ciudadano aprobado y publicado</t>
  </si>
  <si>
    <t>Mapa de Riesgos de Corrupción publicado</t>
  </si>
  <si>
    <t>Fortalecer la política de Participación Ciudadana y la Rendición de Cuentas</t>
  </si>
  <si>
    <t>Formular, implementar y realizar monitoreo de las estrategias de rendición de cuentas y participación ciudadana</t>
  </si>
  <si>
    <t>Resultados Estrategia de Participación Ciudadana y Rendición de Cuentas publicada 2022</t>
  </si>
  <si>
    <t>P8 - Participación Ciudadana en la Gestión</t>
  </si>
  <si>
    <t>Posibilidad de afectación reputacional por definición inadecuada de las acciones que muestran los resultados de la gestión.</t>
  </si>
  <si>
    <t>C6 - Participación Ciudadana</t>
  </si>
  <si>
    <t>C6 - Formulación</t>
  </si>
  <si>
    <t xml:space="preserve">Reporte de monitoreo a las estrategias de Participación Ciudadana y Rendición de Cuentas </t>
  </si>
  <si>
    <t>C6 - Seguimiento y evaluación</t>
  </si>
  <si>
    <t>Estructurar informes y/o reportes de la gestión estratégica y misional de la entidad</t>
  </si>
  <si>
    <t>Informe de gestión anual</t>
  </si>
  <si>
    <t>Reporte de cuenta fiscal</t>
  </si>
  <si>
    <t>Informe de gestión al congreso</t>
  </si>
  <si>
    <t>Fortalecer el seguimiento para la mejora continua</t>
  </si>
  <si>
    <t>Realizar seguimiento a los instrumentos planeación estratégica e institucional, y sus recursos presupuestales</t>
  </si>
  <si>
    <t>Informe de seguimiento al Plan Estratégico Sectorial e Institucional</t>
  </si>
  <si>
    <t>P14 - Seguimiento y Evaluación Institucional</t>
  </si>
  <si>
    <t>Posibilidad de afectación reputacional por aplicación de lineamientos y metodología de planeación estratégica y de administración de riesgos obsoletos, debido a revisión y actualización inadecuada de los instrumentos</t>
  </si>
  <si>
    <t>Informe de seguimiento al Plan de Acción Institucional y PAAC</t>
  </si>
  <si>
    <t>Informe de gestión de avance, cierre y/o depuración de los documentos CONPES.</t>
  </si>
  <si>
    <t>Informe de gestión proyectos SGR</t>
  </si>
  <si>
    <t>Tablero de control de ejecución presupuestal actualizado</t>
  </si>
  <si>
    <t>Informe de seguimiento a la aplicación de los controles de los mapas de riesgos de los procesos SIG</t>
  </si>
  <si>
    <t>C1 - Monitoreo, Seguimiento y Evaluación</t>
  </si>
  <si>
    <t>Informes de seguimiento al avance de los planes de mejoramiento de los procesos SIG</t>
  </si>
  <si>
    <t>Posibilidad de afectación reputacional por incumplimiento del plan de acción debido a la desactualización u omisión de los procedimientos de monitoreo, seguimiento y  mejora continua</t>
  </si>
  <si>
    <t>Asesorar la implementación del Modelo Integrado de Planeación y Gestión</t>
  </si>
  <si>
    <t>Reporte del diligenciamiento del FURAG en el sistema dispuesto por el DAFP</t>
  </si>
  <si>
    <t>Autodiagnósticos de las políticas MIPG dispuestos por el DAFP diligenciados</t>
  </si>
  <si>
    <t>Informe de avance en la implementación del MIPG</t>
  </si>
  <si>
    <t>Reporte de avance plan de mejora FURAG vigencia 2022</t>
  </si>
  <si>
    <t>Fortalecer la estrategia de racionalización de trámites</t>
  </si>
  <si>
    <t>Formular, implementar y realizar monitoreo de la estrategia de racionalización de trámites</t>
  </si>
  <si>
    <t>Estrategia de Racionalización de Trámites</t>
  </si>
  <si>
    <t>P7 - Racionalización de Trámites</t>
  </si>
  <si>
    <t>Posibilidad de afectación reputacional por errores en la ejecución y administración de procesos debido a la desactualización u omisión de los lineamientos</t>
  </si>
  <si>
    <t>C2 - Racionalización de tramites</t>
  </si>
  <si>
    <t>Reporte de monitoreo a las estrategias de Racionalización de Trámites</t>
  </si>
  <si>
    <t>Implementar la política de gestión de la información estadística</t>
  </si>
  <si>
    <t xml:space="preserve">Avanzar en el plan de trabajo de la política de gestión de información estadística </t>
  </si>
  <si>
    <t>Reporte de avance de la implementación</t>
  </si>
  <si>
    <t>P17 - Gestión de la Información Estadística</t>
  </si>
  <si>
    <t>Implementar la estrategia de gestión de conocimiento e innovación</t>
  </si>
  <si>
    <t>Promover la cultura de Gestión del Conocimiento y la Innovación dentro del MVCT</t>
  </si>
  <si>
    <t>Reporte de actividades desarrolladas para promover la cultura de la Gestión del Conocimiento y la Innovación.</t>
  </si>
  <si>
    <t>P18 - Gestión del Conocimiento y la Innovación</t>
  </si>
  <si>
    <t xml:space="preserve">Orientar y coordinar el Fortalecimiento Organizacional y la Simplificación de Procesos para la toma de decisiones </t>
  </si>
  <si>
    <t>Acompañar a las dependencias misionales en la caracterización de grupos de valor</t>
  </si>
  <si>
    <t>Documento de caracterización de grupos de valor publicado en el sitio web del MVCT.</t>
  </si>
  <si>
    <t>P6 - Fortalecimiento Organizacional y Simplificación de Procesos</t>
  </si>
  <si>
    <t>C3 - Servicio al Ciudadano</t>
  </si>
  <si>
    <t>C3 - Relacionamiento con el ciudadano</t>
  </si>
  <si>
    <t>Elaborar plan de trabajo para las actualizaciones y mejoras de la documentación de los procesos SIG, incluyendo las realizadas.</t>
  </si>
  <si>
    <t>Plan de trabajo para las actualizaciones y mejoras de la documentación SIG.</t>
  </si>
  <si>
    <t>Garantizar la respuesta a las solicitudes de información recibidas de parte del Congreso de la República.</t>
  </si>
  <si>
    <t>Dar respuesta oportuna a los derechos de petición y proposiciones para debates de control político, solicitados por el congreso de la república y/o por traslado.</t>
  </si>
  <si>
    <t>Informe de peticiones recibidas y respondidas.</t>
  </si>
  <si>
    <t>DM - Despacho de la Ministra</t>
  </si>
  <si>
    <t>-</t>
  </si>
  <si>
    <t>Inoportunidad en la gestión de los requerimientos y remisión de respuestas a las solicitudes de información de las partes interesadas</t>
  </si>
  <si>
    <t>Fortalecer la relación del ministerio con el sector político</t>
  </si>
  <si>
    <t>Coordinar y atender mesas de trabajo solicitadas por los congresistas y autoridades de entes territoriales, con el respectivo seguimiento</t>
  </si>
  <si>
    <t>Informe de reuniones atendidas.</t>
  </si>
  <si>
    <t>Inadecuada gestión para atender y hacer seguimiento a compromisos con el sector político</t>
  </si>
  <si>
    <t>Identificar las iniciativas, Proyectos de Ley y actos legislativos radicados en el  Congreso de la Republica que están relacionados con las políticas del Ministerio.</t>
  </si>
  <si>
    <t>Hacer seguimiento a los proyectos de ley  y actos legislativos, emitir conceptos cuando sean solicitados y coordinar mesas de trabajo para el análisis de los mismos. Así mismo coordinar con los enlaces del gobierno la revisión de proyectos de iniciativa gubernamental.</t>
  </si>
  <si>
    <t>Informe de proyectos de ley sobre los cuales se ha hecho concepto y seguimiento.</t>
  </si>
  <si>
    <t>Inoportunidad en la identificación de los proyectos de ley que impacten en las políticas del ministerio</t>
  </si>
  <si>
    <t>Fortalecer vínculos con agentes internacionales</t>
  </si>
  <si>
    <t xml:space="preserve">Coordinación de espacios entre el Ministerio e instancias internacionales (Invitaciones, viajes, reuniones, negociaciones etc...) </t>
  </si>
  <si>
    <t>Informe de espacios coordinados entre el Ministerio e instancias internacionales</t>
  </si>
  <si>
    <t>Inadecuada gestión de la participación del ministerio en foros, cursos, cumbres y encuentros nacionales e internacionales</t>
  </si>
  <si>
    <t>Inoportunidad en la gestión de los requerimientos y remisión de respuesta a las solicitudes de información de las partes interesadas (sector político y cooperantes)</t>
  </si>
  <si>
    <t>Seguimiento a todos los procesos de cooperación internacional que se tienen en el ministerio, como también los compromisos adquiridos a nivel internacional o en virtud de programas o marcos de cooperación internacional</t>
  </si>
  <si>
    <t>Informe de estado de procesos de cooperación y compromisos adquiridos a nivel internacional</t>
  </si>
  <si>
    <t>Inadecuada gestión de seguimiento en el relacionamiento con cooperantes</t>
  </si>
  <si>
    <t>Soluciones habitacionales integrales e incluyentes</t>
  </si>
  <si>
    <t>Objetivo 6. Incentivar soluciones habitacionales integrales e incluyentes de acuerdo con las necesidades de los territorios</t>
  </si>
  <si>
    <t>Titular y sanear predios a nivel Nacional</t>
  </si>
  <si>
    <t>Apoyar en la gestión para la cesión a titulo gratuito</t>
  </si>
  <si>
    <t>Asesoría a los procesos de cesión a título gratuito de los bienes inmuebles fiscales urbanos a nivel nacional</t>
  </si>
  <si>
    <t>Servicios de asistencia técnica y jurídica en cesión a título gratuito de bienes fiscales</t>
  </si>
  <si>
    <t>Apoyar las gestiones operativas y administrativas para la prestación de los servicios del proceso de cesión a título gratuito</t>
  </si>
  <si>
    <t>Reporte consolidado del número de predios urbanos fiscales titulados (reporte acumulativo).</t>
  </si>
  <si>
    <t>DSH - Dirección del Sistema Habitacional </t>
  </si>
  <si>
    <t xml:space="preserve">Transferir o levantar gravámenes de un inmueble de los extintos ICT-INURBE, mediante acto administrativo, incumpliendo los requisitos legales y/o procedimentales
</t>
  </si>
  <si>
    <t xml:space="preserve">Afectación reputacional por la pérdida de la información estratégica de la entidad en el desarrollo de la misionalidad.
</t>
  </si>
  <si>
    <t>Servicios de apoyo para la consecución de información catastral</t>
  </si>
  <si>
    <t>Gestionar la consecución de la información catastral necesaria para los procesos de cesión a título gratuito</t>
  </si>
  <si>
    <t>Actas de seguimiento para la suscripción y ejecución del contrato</t>
  </si>
  <si>
    <t xml:space="preserve">Incumplimiento a las actividades planeadas dentro del Plan de Acción Institucional (PAI)
</t>
  </si>
  <si>
    <t>2. Plan Anual de Adquisiciones</t>
  </si>
  <si>
    <t>Asistir técnica y jurídicamente a entidades territoriales</t>
  </si>
  <si>
    <t>Prestar los servicios de asistencia técnica y jurídica</t>
  </si>
  <si>
    <t xml:space="preserve">Reporte consolidado de actas de asistencia técnica a entidades territoriales </t>
  </si>
  <si>
    <t xml:space="preserve">Afectación reputacional por la inadecuada asistencia por parte del MVCT.
</t>
  </si>
  <si>
    <t>Sanear y legalizar los bienes inmuebles de los extintos ICT e INURBE.</t>
  </si>
  <si>
    <t>Saneamiento y legalización de los bienes inmuebles de los extintos ICT-INURBE a nivel Nacional</t>
  </si>
  <si>
    <t>Servicios de asistencia técnica y jurídica para el saneamiento, legalización y comercialización de bienes inmuebles de los extintos ICT-INURBE</t>
  </si>
  <si>
    <t>Apoyar las gestiones operativas y administrativas para la prestación de los servicios para el saneamiento y legalización de los bienes inmuebles de los extintos ICT-INURBE</t>
  </si>
  <si>
    <t>Reportes de gestión derechos de petición en el marco de la Política Nacional de Titulación</t>
  </si>
  <si>
    <t>P13 - Servicio al Ciudadano</t>
  </si>
  <si>
    <t>C3 - Fortalecimiento de los canales de atención</t>
  </si>
  <si>
    <t>Prestar los servicios de apoyo técnico y jurídico para la gestión de todos los procesos y procedimientos que corresponden a los inmuebles sujetos a saneamiento y legalización del extinto ICT/INURBE</t>
  </si>
  <si>
    <r>
      <t xml:space="preserve">Reporte consolidado de saneamiento predial actualizado.
</t>
    </r>
    <r>
      <rPr>
        <b/>
        <sz val="10"/>
        <color theme="1"/>
        <rFont val="Arial"/>
        <family val="2"/>
      </rPr>
      <t/>
    </r>
  </si>
  <si>
    <t xml:space="preserve">Fortalecer el marco normativo en materia de vivienda </t>
  </si>
  <si>
    <t>Publicar para participación ciudadana instrumentos normativos en materia de vivienda</t>
  </si>
  <si>
    <t>Fortalecimiento de Políticas Públicas de Vivienda Urbana a Nivel Nacional</t>
  </si>
  <si>
    <t>Servicios de formulación e instrumentación de las políticas públicas de vivienda urbana</t>
  </si>
  <si>
    <t>Elaborar políticas e instrumentos normativos en materia de vivienda urbana</t>
  </si>
  <si>
    <t>Reporte de los certificados de publicación para participación ciudadana de los instrumentos normativos en materia de vivienda (incluye información sobre la expedición, o no, del instrumento).</t>
  </si>
  <si>
    <t>P12 - Mejora Normativa</t>
  </si>
  <si>
    <t>Gestionar la Política de vivienda  mediante la formulación de instrumentos normativos y la posterior ejecución de planes, programas y proyectos, sin el cumplimiento de los requisitos legales y/o procedimentales vigentes, para favorecimiento propio o de un tercero.</t>
  </si>
  <si>
    <t>Fortalecer los procesos productivos de las empresas involucradas en la cadena de valor del sector Vivienda</t>
  </si>
  <si>
    <t>Asistir técnicamente a las entidades que hacen parte del Sistema Nacional de Vivienda de Interés Social</t>
  </si>
  <si>
    <t>FORTALECIMIENTO DE LOS PROCESOS DE PRODUCCIÓN DE VIVIENDA NACIONAL</t>
  </si>
  <si>
    <t>Servicios de asistencia técnica en procesos de producción de
vivienda</t>
  </si>
  <si>
    <t>Realizar la asistencia técnica a las
entidades del SNVIS</t>
  </si>
  <si>
    <t xml:space="preserve">Instrumento contractual de capacitación </t>
  </si>
  <si>
    <t xml:space="preserve">Pérdida o deterioro de la información contenida en los archivos de gestión del proceso
</t>
  </si>
  <si>
    <t>Evidencia de las entidades técnicamente asistidas</t>
  </si>
  <si>
    <t>Gestión institucional</t>
  </si>
  <si>
    <t>Fortalecer la formulación de la política pública de vivienda mediante el desarrollo de estudios técnicos</t>
  </si>
  <si>
    <t>Elaborar estudios económicos, diagnósticos y otros documentos que sirvan de apoyo para la formulación, ejecución, seguimiento y divulgación de la política pública de vivienda urbana y el comportamiento sectorial</t>
  </si>
  <si>
    <t>Servicios de análisis económico para el seguimiento sectorial y la toma de decisiones en la política pública de vivienda urbana</t>
  </si>
  <si>
    <t>Informes, Tableros de Indicadores sectoriales nacional y regionales, proyecciones o presentaciones de coyuntura</t>
  </si>
  <si>
    <t>C4 - Transparencia y acceso a la información</t>
  </si>
  <si>
    <t>C4 - Instrumentos de Gestión de la Información</t>
  </si>
  <si>
    <t>Estudios de seguimiento de la coyuntura sectorial</t>
  </si>
  <si>
    <t xml:space="preserve">Afectación reputacional por presentar información desactualizada.
</t>
  </si>
  <si>
    <t>Documentos de análisis económico</t>
  </si>
  <si>
    <t>Promover el acceso a hogares con ingresos hasta 4 SMMLV para adquisición de vivienda nueva</t>
  </si>
  <si>
    <t>Transferir recursos a entidades publicas o  privadas para la administración y pago de  los subsidios</t>
  </si>
  <si>
    <t xml:space="preserve">Subsidio Familiar de Vivienda Nacional </t>
  </si>
  <si>
    <t>Servicio de apoyo financiero para adquisición de vivienda</t>
  </si>
  <si>
    <t xml:space="preserve">Recibo a Satisfacción de pago y cuenta de cobro de los recursos a obligar  </t>
  </si>
  <si>
    <t>DIVIS - Dirección de Inversiones en Vivienda de Interés Social </t>
  </si>
  <si>
    <t>P4 - Gestión Presupuestal y Eficiencia del Gasto</t>
  </si>
  <si>
    <t>Gestionar la política de vivienda mediante la formulación de proyectos normativos y la posterior ejecución de planes, programas y proyectos, sin el cumplimiento de los requisitos legales y/o procedimentales, para favorecimiento propio o de un tercero</t>
  </si>
  <si>
    <t>Pérdida o deterioro de la información contenida en los archivos de gestión del proceso</t>
  </si>
  <si>
    <t>Asignar el Subsidio Familiar de Vivienda (SFV) a los hogares que cumplan con los requisitos que los habilite para ser beneficiarios del programa Mi Casa Ya.</t>
  </si>
  <si>
    <t>Matriz de subsidios asignados a través del programa Mi Casa ya</t>
  </si>
  <si>
    <t>Realizar el seguimiento y divulgación del avance del programa Mi Casa Ya.</t>
  </si>
  <si>
    <t>Reporte del avance indicador y   avance financiero, de seguimiento del Programa.</t>
  </si>
  <si>
    <t>Brindar orientación durante los procesos de asignación del subsidio familiar de vivienda</t>
  </si>
  <si>
    <t>Matriz de relación de PQRs atendidas</t>
  </si>
  <si>
    <t>Inadecuada e inoportuna promoción y acompañamiento</t>
  </si>
  <si>
    <t>C6 - Implementación</t>
  </si>
  <si>
    <t>Apoyar las gestiones operativas y administrativas en los procesos de asignación del subsidio familiar de vivienda</t>
  </si>
  <si>
    <t>Facilitar a los hogares rurales el acceso a una solución de vivienda en condiciones adecuadas</t>
  </si>
  <si>
    <t xml:space="preserve">Asignar los subsidios familiares de vivienda en la modalidad de mejoramiento de vivienda rural 
</t>
  </si>
  <si>
    <t>Servicio de apoyo financiero para mejoramiento de vivienda</t>
  </si>
  <si>
    <t>Transferir recursos a entidades públicas o privadas para la administración y pago de los subsidios rurales</t>
  </si>
  <si>
    <t xml:space="preserve">Matriz de subsidios asignados en la modalidad de mejoramiento de vivienda rural </t>
  </si>
  <si>
    <t xml:space="preserve">Asignar los subsidios familiares de vivienda de interés social rural en la modalidad de vivienda nueva </t>
  </si>
  <si>
    <t>Servicio de apoyo financiero para construcción de vivienda</t>
  </si>
  <si>
    <t xml:space="preserve">Matriz de subsidios familiares de vivienda en la modalidad de vivienda nueva asignados </t>
  </si>
  <si>
    <t>Facilitar el arrendamiento social con opción de compra de vivienda</t>
  </si>
  <si>
    <t>Transferir recursos a entidades públicas o privadas para la administración y pago de los subsidios</t>
  </si>
  <si>
    <t>Servicio de apoyo financiero para arrendamiento de vivienda</t>
  </si>
  <si>
    <t xml:space="preserve">Recibo a satisfacción de pago y cuenta de cobro de los recursos a obligar  </t>
  </si>
  <si>
    <t xml:space="preserve">Asignar los subsidios familiares de vivienda en la modalidad de arrendamiento </t>
  </si>
  <si>
    <t xml:space="preserve">Matriz de subsidios asignados en la modalidad de arrendamiento para migrantes </t>
  </si>
  <si>
    <t>Facilitar la adquisición de vivienda VIS y VIP con cobertura de la tasa de interés de financiación para hogares con ingresos de hasta 8 SMMLV</t>
  </si>
  <si>
    <t>Realizar el pago de recursos a Banco de la República para el pago de coberturas otorgadas para vivienda de interés social y Prioritario</t>
  </si>
  <si>
    <t>Implementación del programa de cobertura condicionada para créditos de vivienda segunda generación nacional</t>
  </si>
  <si>
    <t>Realizar el pago de recursos a Banco de  la República para el pago de coberturas  otorgadas para vivienda de interés social  y Prioritario</t>
  </si>
  <si>
    <t>Recibo a Satisfacción del pago y cuenta de cobro del Banco de la República de las coberturas otorgadas a los créditos de vivienda de segunda generación</t>
  </si>
  <si>
    <t>Realizar seguimiento y control de los recursos destinados a subsidios familiar de vivienda</t>
  </si>
  <si>
    <t>Fortalecer la construcción de equipamientos asociados a proyectos de vivienda de interés social</t>
  </si>
  <si>
    <t>Transferir recursos a entidades públicas o  privadas para la administración y pago de  los equipamientos</t>
  </si>
  <si>
    <t>Fortalecimiento a la construcción de equipamientos en los programas de vivienda de interés prioritario y social nación</t>
  </si>
  <si>
    <t>Servicio de apoyo financiero para la construcción de  equipamientos</t>
  </si>
  <si>
    <t xml:space="preserve">Contrato de Fiducia Mercantil suscrito. </t>
  </si>
  <si>
    <t>Mejorar la calidad de vida de la población menos favorecida mediante el mejoramiento de viviendas</t>
  </si>
  <si>
    <t xml:space="preserve">Asignar los subsidios familiares de vivienda en la modalidad de mejoramiento de vivienda </t>
  </si>
  <si>
    <t xml:space="preserve">Matriz de subsidios asignados en la modalidad de mejoramiento de vivienda </t>
  </si>
  <si>
    <t>Realizar consultoría para la estructuración técnica de Mejoramientos de Vivienda en Categoría 2: mejoramientos locativos con beneficio estructural</t>
  </si>
  <si>
    <t>Informe final de entrega consultoría</t>
  </si>
  <si>
    <t xml:space="preserve">Asignar los subsidios familiares de vivienda en la modalidad de mejoramiento de vivienda urbano (Recursos donación BID)
</t>
  </si>
  <si>
    <t>Realizar la asesoría, acompañamiento técnico, revisión y seguimiento a los proyectos de vivienda urbana</t>
  </si>
  <si>
    <t>Matriz de Asistencias técnicas realizadas</t>
  </si>
  <si>
    <t xml:space="preserve">Soluciones habitacionales integrales e incluyentes
</t>
  </si>
  <si>
    <t xml:space="preserve">Fortalecer a las entidades territoriales técnica y/o financieramente en soluciones integrales para el mejoramiento del hábitat </t>
  </si>
  <si>
    <t>Firmar contrato con el agente implementador para la ejecución de los proyectos MIB y Espacio Público</t>
  </si>
  <si>
    <t>FORTALECIMIENTO EN LA IMPLEMENTACIÓN DE LINEAMIENTOS NORMATIVOS Y DE POLÍTICA PÚBLICA EN MATERIA DE DESARROLLO URBANO Y TERRITORIAL A NIVEL NACIONAL</t>
  </si>
  <si>
    <t>SERVICIOS DE APOYO FINANCIERO A LA EJECUCIÓN DE PROGRAMAS Y PROYECTOS DE DESARROLLO URBANO Y TERRITORIAL
C-4002-1400-2-0-4002017</t>
  </si>
  <si>
    <t>Proveer los servicios y recursos financieros necesarios para apoyar el desarrollo de los proyectos</t>
  </si>
  <si>
    <t xml:space="preserve">Contrato firmado con el agente implementador. </t>
  </si>
  <si>
    <t>DEUT - Dirección de Espacio Urbano y Territorial </t>
  </si>
  <si>
    <t>Incumplimiento del objeto del contrato celebrado con un operador para la ejecución de los proyectos de mejoramiento integral de barrios.</t>
  </si>
  <si>
    <t>Incumplimiento del objeto y alcance de contratos y/o convenio celebrado con un operador para la ejecución del componente de MIB del programa de Barios de Paz</t>
  </si>
  <si>
    <t>C4 - Transparencia Activa</t>
  </si>
  <si>
    <t xml:space="preserve">Conceptualizar y diseñar el programa Barrios de Paz </t>
  </si>
  <si>
    <t>Documento de   conceptualización y diseño del programa</t>
  </si>
  <si>
    <t>Brindar asistencia técnica y/o financiera a los municipios piloto en los procesos de legalización urbanística</t>
  </si>
  <si>
    <t>Informe trimestral de la asistencia técnica a los municipios piloto en materia de legalización urbanística</t>
  </si>
  <si>
    <t>Supervisar los inicios y entregas de obra de los proyectos de equipamientos en el marco de la estrategia de equipamientos públicos colectivos</t>
  </si>
  <si>
    <t>Informe de seguimiento de inicio y entrega de obra de proyectos de equipamientos</t>
  </si>
  <si>
    <t>Incumplimiento de obligaciones de contrato o convenios celebrados con la entidad supervisora de los proyectos de Vivienda</t>
  </si>
  <si>
    <t>Ordenamiento territorial alrededor del agua</t>
  </si>
  <si>
    <t xml:space="preserve">Objetivo 5.  Fortalecer las capacidades institucionales de los territorios para incluir el agua como base del ordenamiento territorial 
</t>
  </si>
  <si>
    <t>Apoyar la generación de suelo e impulsar mecanismos de financiación para el desarrollo de intervenciones territoriales</t>
  </si>
  <si>
    <t>Asesorar a los municipios y distritos en la formulación, reglamentación e implementación de instrumentos de gestión y financiación (por demanda).</t>
  </si>
  <si>
    <t>SERVICIOS DE ASISTENCIA TÉCNICA EN PLANIFICACIÓN URBANA Y ORDENAMIENTO TERRITORIAL
C-4002-1400-2-0-4002001</t>
  </si>
  <si>
    <t>Elaborar diagnósticos, proyectos y/o evaluaciones en temas de desarrollo urbano y territorial</t>
  </si>
  <si>
    <t>Informe de asesoría a los municipios</t>
  </si>
  <si>
    <t>Evaluar iniciativas presentadas por promotores de Macroproyectos de Interés Social Nacional -MISN- (por demanda).</t>
  </si>
  <si>
    <t xml:space="preserve">Informe de seguimiento a las iniciativas </t>
  </si>
  <si>
    <t>Fortalecer a las entidades territoriales en materia de Ordenamiento Territorial</t>
  </si>
  <si>
    <t>Estructurar la  estrategia de asistencia técnica a municipios priorizados en materia de ordenamiento territorial</t>
  </si>
  <si>
    <t>Documento de estructuración,  definición de acciones y seguimiento de la estrategia de asistencia técnica en materia de ordenamiento territorial</t>
  </si>
  <si>
    <t>Asistencia técnica a entidades territorial priorizados en materia de ordenamiento territorial</t>
  </si>
  <si>
    <t>SERVICIOS DE ASISTENCIA TÉCNICA EN PLANIFICACIÓN URBANA Y ORDENAMIENTO TERRITORIAL</t>
  </si>
  <si>
    <t>Brindar asistencia técnica para el desarrollo urbano y territorial
Apoyar las gestiones operativas y administrativas para la prestación de servicios de asistencia técnica en desarrollo urbano y territorial</t>
  </si>
  <si>
    <t xml:space="preserve">Informes de asistencia técnica para reportar el acompañamiento realizado </t>
  </si>
  <si>
    <t>Inoportuna ejecución de las actividades de asistencia técnica, promoción y/o acompañamiento definidas por la Dirección de Espacio Urbano y Territorial o por la Subdirección de Asistencia Técnica y Operaciones Urbanas Integrales, para la vigencia</t>
  </si>
  <si>
    <t>Inadecuada promoción y/o acompañamiento y/o asistencia técnica en función de los requerimientos de los diferentes grupos de interés realizadas por la Dirección de Espacio Urbano y Territorial o por la Subdirección de Asistencia Técnica y Operaciones Urbanas Integrales; para la vigencia</t>
  </si>
  <si>
    <t>Capacitar municipios en la elaboración del inventario de asentamientos en zonas de alto riesgo</t>
  </si>
  <si>
    <t>Informe de capacitaciones a los municipios en la elaboración Inventario de asentamientos de zonas de alto riesgo</t>
  </si>
  <si>
    <t>Objetivo 4. Promover la articulación sectorial en el marco del ordenamiento territorial y la protección del recurso hídrico</t>
  </si>
  <si>
    <t>Fortalecer el marco normativo que garantice los procesos de desarrollo urbano y territorial</t>
  </si>
  <si>
    <t>Elaborar propuestas normativas sobre desarrollo urbano y territorial</t>
  </si>
  <si>
    <t>SERVICIOS DE GESTIÓN PARA LA ELABORACIÓN DE INSTRUMENTOS PARA EL DESARROLLO URBANO Y TERRITORIAL
C-4002-1400-2-0-4002018</t>
  </si>
  <si>
    <t>Elaborar los instrumentos normativos y de política en materia de desarrollo urbano y territorial
Realizar los estudios e investigaciones para el apoyo a los procesos de desarrollo urbano y territorial</t>
  </si>
  <si>
    <t xml:space="preserve">Formato de presidencia diligenciado con la propuesta normativa </t>
  </si>
  <si>
    <t>Formular la política o instrumento normativo sin el cumplimiento de los requisitos legales para el beneficio de un tercero</t>
  </si>
  <si>
    <t xml:space="preserve"> Publicar propuestas normativas en la página web del Ministerio de Vivienda, Ciudad y Territorio</t>
  </si>
  <si>
    <t xml:space="preserve">Informe Global de Observaciones (GPD-F-02) de la publicación de las propuestas normativas. </t>
  </si>
  <si>
    <t>Realizar mesas de participación para la formulación, diseño e implementación normativa con los grupos de interés involucrados</t>
  </si>
  <si>
    <t xml:space="preserve">Informe con la relatoría de la mesas realizadas </t>
  </si>
  <si>
    <t>Apoyar el cumplimiento de las acciones de la Comisión de Ordenamiento Territorial</t>
  </si>
  <si>
    <t>Elaborar los insumos para el desarrollo de los compromisos del plan de acción de la Comisión de Ordenamiento Territorial (COT)</t>
  </si>
  <si>
    <t>Informe de seguimiento de los compromisos del plan de acción de la Comisión de Ordenamiento Territorial (COT)</t>
  </si>
  <si>
    <t>Fortalecer la Transparencia y el Acceso a la Información Pública</t>
  </si>
  <si>
    <t>Realizar un seguimiento Anual al ITA (Índice de Transparencia y Acceso a la Información Pública) en la herramienta de la PGN</t>
  </si>
  <si>
    <t>Una matriz con el seguimiento al ITA</t>
  </si>
  <si>
    <t xml:space="preserve"> </t>
  </si>
  <si>
    <t>OTIC - Oficina de Tecnologías de Información y Comunicaciones  </t>
  </si>
  <si>
    <t>P16 - Transparencia, Acceso a la Información y Lucha contra la Corrupción</t>
  </si>
  <si>
    <t>Riesgo 5. Incumplimiento en la ejecución de las actividades de gestión enmarcadas en los planes institucionales</t>
  </si>
  <si>
    <t>Socializar lineamientos vigentes de transparencia</t>
  </si>
  <si>
    <t>Publicación y/o evidencia de la divulgación a través de la intranet</t>
  </si>
  <si>
    <t>Desarrollar el Sistema de Gestión de la Seguridad de la Información</t>
  </si>
  <si>
    <t xml:space="preserve">Actualización Políticas de Seguridad digital </t>
  </si>
  <si>
    <t>Manual de políticas de seguridad digital actualizado</t>
  </si>
  <si>
    <t>P10 - Seguridad Digital</t>
  </si>
  <si>
    <t>Riesgo  4. Alteración de la Información  en los  sistemas de información que administran el proceso</t>
  </si>
  <si>
    <t>Riesgo  7. Pérdida de información digital de los repositos administrador por la OTIC</t>
  </si>
  <si>
    <t>12. Plan de Seguridad y Privacidad de la Información</t>
  </si>
  <si>
    <t>Actualización del plan de Privacidad y Seguridad de la Información</t>
  </si>
  <si>
    <t>Documento con el plan de privacidad y seguridad actualizado</t>
  </si>
  <si>
    <t>Fortalecer la Infraestructura de TI y los Servicios tecnológicos, apoyando las dependencias del MVCT, en la realización de las metas y objetivos estratégicos de la entidad</t>
  </si>
  <si>
    <t>Optimización y mejoramiento de la infraestructura tecnológica del Ministerio (ETB)</t>
  </si>
  <si>
    <t>Reporte de gestión de la dotación de infraestructura de TI al MVCT</t>
  </si>
  <si>
    <t>P9 - Gobierno Digital</t>
  </si>
  <si>
    <t>Riesgo  2. Inadecuada prestación de servicio de soporte técnico</t>
  </si>
  <si>
    <t>11. Plan de Tratamiento de Riesgos de Seguridad y Privacidad de la Información</t>
  </si>
  <si>
    <t>Brindar servicios en la gestión para el soporte  y operación  de TIC en el Ministerio</t>
  </si>
  <si>
    <t>Reporte de la gestión de los servicios de soporte y operación de TI realizados.</t>
  </si>
  <si>
    <t>Realizar actualizaciones y mantenimientos de TI</t>
  </si>
  <si>
    <t>Reporte de gestión de las  actualizaciones y mantenimientos de software</t>
  </si>
  <si>
    <t>Entregar soluciones digitales que apoyen los procesos de la entidad</t>
  </si>
  <si>
    <t>Reporte de la gestión de adquisición y desarrollo de software</t>
  </si>
  <si>
    <t>Gestionar la Arquitectura Empresarial para el Ministerio de Vivienda, Ciudad y Territorio</t>
  </si>
  <si>
    <t>Consolidar el repositorio de Arquitectura Empresarial que contenga  entre otros la información de los sistemas de información  de la entidad.</t>
  </si>
  <si>
    <t>Reporte de la estructura del repositorio.</t>
  </si>
  <si>
    <t>10. Plan Estratégico de Tecnologías de la Información y las Comunicaciones -­ PETI</t>
  </si>
  <si>
    <t xml:space="preserve"> Sensibilizar y divulgar el uso y apropiación de las TI </t>
  </si>
  <si>
    <t>Reporte de la implementación de la estrategia para uso y apropiación de TI</t>
  </si>
  <si>
    <t>inventario de las interoperabilidades identificadas de la entidad, incluyendo los servicios internos y externos.</t>
  </si>
  <si>
    <t>Catálogo de interoperabilidades</t>
  </si>
  <si>
    <t xml:space="preserve">Reducir el porcentaje de sanciones de vivienda urbana para la presente vigencia, respecto a las tutelas allegadas </t>
  </si>
  <si>
    <t>Representar judicial y extrajudicialmente al Ministerio, Fonvivienda e INURBE en los procesos en que sea parte</t>
  </si>
  <si>
    <t>Documento de inaplicabilidad de sanciones y/o correo electrónico de la coordinación de acciones constitucionales, indicando la no ocurrencia del mismo</t>
  </si>
  <si>
    <t>OAJ - Oficina Asesora Jurídica </t>
  </si>
  <si>
    <t>P11 - Defensa Jurídica</t>
  </si>
  <si>
    <t>Ejercer la defensa técnica judicial del Ministerio de Vivienda, Ciudad y Territorio y del Fondo Nacional de Vivienda de manera inadecuada con el fin de favorecer a un tercero</t>
  </si>
  <si>
    <t>Garantizar la atención oportuna de los casos por parte del comité de conciliación</t>
  </si>
  <si>
    <t xml:space="preserve">Apoyar las gestiones operativas y administrativas relacionadas con la gestión jurídica de la entidad </t>
  </si>
  <si>
    <t xml:space="preserve">Actas del comité de conciliación </t>
  </si>
  <si>
    <t xml:space="preserve">Informe de seguimiento de los planes de acción del comité de conciliación del MVCT y Fonvivienda </t>
  </si>
  <si>
    <t xml:space="preserve">omisión en la representación judicial o en los procesos judiciales, acciones populares grupo y cumplimiento </t>
  </si>
  <si>
    <t xml:space="preserve">Ejercer la vigilancia de la actividad litigiosa </t>
  </si>
  <si>
    <t xml:space="preserve">Estudios Previos y/o suscripción del contrato vigilancia judicial </t>
  </si>
  <si>
    <t xml:space="preserve">consolidado de informes de ejecución del contrato </t>
  </si>
  <si>
    <t xml:space="preserve">Fortalecer la defensa jurídica en las acciones de tutela correspondiente a la vivienda urbana </t>
  </si>
  <si>
    <t>Atender de forma articulada los requerimientos de la entidad</t>
  </si>
  <si>
    <t xml:space="preserve">cuadro comparativo de acciones de tutelas ingresadas a la entidad con fallos favorables y desfavorables </t>
  </si>
  <si>
    <t>Realizar capacitación sobre la atención de Derechos de Petición.</t>
  </si>
  <si>
    <t xml:space="preserve">diapositivas y/o actas de capacitación sobre la atención a los derechos de petición con la finalidad de disminuir el índice de causa del daño antijuridico, y fortalecer las políticas de defensa jurídica </t>
  </si>
  <si>
    <t xml:space="preserve">respuesta inadecuada  a los requerimientos judiciales </t>
  </si>
  <si>
    <t>Atender los requerimientos internos y externos en termino</t>
  </si>
  <si>
    <t xml:space="preserve">Actualizar las competencias y conocimientos del área de trabajo conforme a las dinámicas en la normatividad, la doctrina y la jurisprudencia del sector </t>
  </si>
  <si>
    <t xml:space="preserve">diapositivas y/o actas de capacitación de concepto jurídicos y normatividad relevante socializada a nivel Ministerio  </t>
  </si>
  <si>
    <t>Emitir conceptos y/o proyecto de respuesta a las reclamaciones de manera extemporánea</t>
  </si>
  <si>
    <t xml:space="preserve">Elaborar y revisar los proyectos normativos, contratos y/o convenios relacionados con el sector </t>
  </si>
  <si>
    <t xml:space="preserve">reporte del cuadro de control consulta y reclamaciones donde se evidencian los proyectos normativos revisados por la OAJ </t>
  </si>
  <si>
    <t xml:space="preserve">Atender las consultas y reclamaciones de competencia de la oficina asesora jurídica </t>
  </si>
  <si>
    <t>cuadro de control consulta y reclamaciones donde se evidencian las consultas y reclamaciones atendidas en termino  por la OAJ</t>
  </si>
  <si>
    <t xml:space="preserve">Determinar la tasa de éxito procesal de proceso judiciales y acciones constitucional con el fin de conciliar y obtener fallos favorables </t>
  </si>
  <si>
    <t>Informe presentado ante el comité de conciliación, indicando el reporte de sentencias en el semestre informado para determinar la tasa de éxito procesal de los procesos y acciones constitucionales del MVCT y FNV, ante los despachos judiciales respectivos,</t>
  </si>
  <si>
    <t xml:space="preserve">Informe de ejecución de las decisiones del comité presentado a los miembros del comité de conciliación, indicando las decisiones y el tipo de acción de los procesos y acciones constitucionales del MVCT y FNV </t>
  </si>
  <si>
    <t>Formular e implementar
el Plan Anual de
Auditorías</t>
  </si>
  <si>
    <t>Realizar evaluación, seguimiento y control en el marco del Plan Anual de Auditorías</t>
  </si>
  <si>
    <t>Realizar evaluación, seguimiento y control en el marco del Sistema de Control Interno</t>
  </si>
  <si>
    <t xml:space="preserve">Informe de evaluación, seguimiento y control del Plan Anual de Auditorías </t>
  </si>
  <si>
    <t>OCI - Oficina de Control Interno </t>
  </si>
  <si>
    <t xml:space="preserve">Incumplimiento de los reportes al Representante </t>
  </si>
  <si>
    <t>Posibilidad de que se oculte, distorsione o tergiverse situaciones observadas en el desarrollo de las diferentes auditorías y/o seguimientos realizados por el personal de la OCI, para beneficio de particulares.</t>
  </si>
  <si>
    <t>Evaluar la ejecución de Plan Anual de Auditorías de la vigencia 2022</t>
  </si>
  <si>
    <t xml:space="preserve">Informe Anual de Evaluación del Plan Anual de Auditorías 2022 </t>
  </si>
  <si>
    <t>Riesgo estratégico 2</t>
  </si>
  <si>
    <t>Presentar ante el Comité Institucional de Coordinación de Control Interno el Plan Anual de Auditoría de la vigencia 2023</t>
  </si>
  <si>
    <t xml:space="preserve">Plan Anual de Auditoría 2023 aprobado y Acta de Comité. </t>
  </si>
  <si>
    <t>Incorporar o mutar el derecho de dominio de los activos del extinto ICT - INURBE.</t>
  </si>
  <si>
    <t>Adelantar los trámites necesarios para impulsar el saneamiento o la movilización de los activos.</t>
  </si>
  <si>
    <t>Matriz de correspondencia</t>
  </si>
  <si>
    <t>SSA-Subdirección de Servicios Administrativos</t>
  </si>
  <si>
    <t>Política 5: Fortalecimiento Institucional y Simplificación de Procesos</t>
  </si>
  <si>
    <t>Perdida o deterioro de la información contenida en los archivos de gestión</t>
  </si>
  <si>
    <t>Acceso indebido a los sistemas de información por parte del proceso de Saneamiento de activos de los extintos ICT - INURBE</t>
  </si>
  <si>
    <t>Realizar el desplazamiento a los lugares necesarios con el fin de obtener la información requerida para el saneamiento o movilización del activo.</t>
  </si>
  <si>
    <t>Informe de legalización de la comisión</t>
  </si>
  <si>
    <t xml:space="preserve">Indagar sobre la situación del (los) predio(s) a fin de establecer su estado físico, geográfico, técnico y jurídico en sitio; así como conseguir la información de antecedentes, certificados y documentos necesarios para tal fin.
</t>
  </si>
  <si>
    <t xml:space="preserve">Reporte de activos fiscales intervenidos. </t>
  </si>
  <si>
    <t>Inadecuada depuración de bienes inmuebles calificados como activos</t>
  </si>
  <si>
    <t>Inadecuada supervisión en el seguimiento de la ejecución de los contratos/convenios de acuerdo a la normatividad legal vigente</t>
  </si>
  <si>
    <t>Suscribir el acto administrativo y/o la escritura pública tendientes al saneamiento, incorporación o movilización de un predio.</t>
  </si>
  <si>
    <t>Actos administrativos y/o escrituras públicas suscritas</t>
  </si>
  <si>
    <t>Pérdida de un activo, bien fiscal, para beneficiar a un tercero</t>
  </si>
  <si>
    <t>Reportar los bienes inmuebles activos que se deben incorporar al inventario del Ministerio.</t>
  </si>
  <si>
    <t>Memorando(s) dirigido(s) al grupo de recursos físicos</t>
  </si>
  <si>
    <t>Adelantar el trámite para el pago de las obligaciones tributarias, fiscales y administrativas de los bienes inmuebles activos, tendientes al saneamiento de los predios.</t>
  </si>
  <si>
    <t>Soporte del trámite adelantado para el pago de las obligaciones tributarias, fiscales y administrativas de los bienes inmuebles activos realizados</t>
  </si>
  <si>
    <t>Formular y ejecutar el plan de adquisiciones de los gastos de funcionamiento que son competencia de la SSA.</t>
  </si>
  <si>
    <t>Realizar la publicación del Plan Anual de Adquisiciones y sus modificaciones, esto último cuando aplique.</t>
  </si>
  <si>
    <t>Evidencia de la publicación del Plan Anual de Adquisiciones y sus modificaciones, esto último cuando aplique.</t>
  </si>
  <si>
    <t>Política 4: Gestión Presupuestal y Eficiencia del Gasto Público</t>
  </si>
  <si>
    <t>Seguimiento a la ejecución del plan anual de adquisiciones.</t>
  </si>
  <si>
    <t>Informes mensuales de seguimiento a la ejecución del Plan Anual de Adquisiciones.</t>
  </si>
  <si>
    <t>Fortalecer los procesos de Seguimiento y Control a la Ejecución del Recurso Financiero del Ministerio y FONVIVIENDA</t>
  </si>
  <si>
    <t>Elaborar informes de ejecución presupuestal, con el fin de realizar el Seguimiento y Control a la ejecución de los recurso asignados al Ministerio y FONVIVIENDA</t>
  </si>
  <si>
    <t xml:space="preserve">Informes de seguimiento a la ejecución presupuestal </t>
  </si>
  <si>
    <t>SFP - Subdirección de Finanzas y Presupuesto </t>
  </si>
  <si>
    <t>Emisión de Certificado de Disponibilidad Presupuestal CDP con rubro presupuestal diferente al indicado en la solicitud de éste.</t>
  </si>
  <si>
    <t>Pérdida o deterioro de la información contenida en los archivos de gestión del Proceso de Gestión Financiera</t>
  </si>
  <si>
    <t>Elaborar informes de los Estados Financieros de acuerdo con la periodicidad establecida, para ser transmitidos a la Contaduría General de la Nación</t>
  </si>
  <si>
    <t>Informes de los Estados financieros transmitidos a la CGN</t>
  </si>
  <si>
    <t>Posibilidad de Registrar de manera errada la información entregada por las áreas generadoras de los hechos económicos en los estados financieros del Ministerio y FONVIVIENDA</t>
  </si>
  <si>
    <t>Emitir erradamente o presentar extemporáneamente los estados financieros a la Contaduría General de la Nación CGN</t>
  </si>
  <si>
    <t xml:space="preserve">Reportes de PAC solicitado a Minhacienda. </t>
  </si>
  <si>
    <t>Posibilidad de emisión o utilización fraudulenta de título valor (Cheques, Acciones y Depósitos Judiciales) para beneficiar un tercero</t>
  </si>
  <si>
    <t>Pago errado y/o inoportuno de las obligaciones adquiridas por la entidad</t>
  </si>
  <si>
    <t>Implementar el plan estratégico de la comunicación interna</t>
  </si>
  <si>
    <t xml:space="preserve">Ejecutar las acciones comunicativas y evaluar su impacto a nivel interno </t>
  </si>
  <si>
    <t>Fortalecer la presencia institucional del Ministerio para responder a las necesidades de los ciudadanos</t>
  </si>
  <si>
    <t># de productos comunicacionales</t>
  </si>
  <si>
    <t>Construir la estrategia de comunicación externa e interna y Elaborar e implementar los productos comunicacionales</t>
  </si>
  <si>
    <t>Informe enunciando las campañas solicitadas y difundidas a nivel interno</t>
  </si>
  <si>
    <t>GCE - Grupo de Comunicaciones Estratégicas </t>
  </si>
  <si>
    <t>Implementar el plan estratégico de la comunicación externa</t>
  </si>
  <si>
    <t>Desarrollar la estrategia de comunicación externa y realizar seguimiento de noticias publicadas en medios de comunicación</t>
  </si>
  <si>
    <t>Informe donde se relaciona el seguimiento a las noticias positivas y negativas sobre el Ministerio, incluyendo un reporte clasificatorio de las mismas</t>
  </si>
  <si>
    <t>Reportar actividades  de rendición de cuentas a realizar en la vigencia</t>
  </si>
  <si>
    <t>Informe de espacios de rendición de cuentas relacionados con la divulgación y prensa</t>
  </si>
  <si>
    <t>C5 - Diálogo</t>
  </si>
  <si>
    <t>Divulgar información pública en diversos idiomas y lenguas de los grupos étnicos y culturales del país</t>
  </si>
  <si>
    <t>Reporte de productos comunicacionales publicados en canales institucionales, traducidos en lenguaje de grupo étnico</t>
  </si>
  <si>
    <t>C4 - Criterio diferencial de accesibilidad</t>
  </si>
  <si>
    <t xml:space="preserve">Prevenir  para evitar incurrir en faltas disciplinarias </t>
  </si>
  <si>
    <t>Realizar acciones preventivas que eviten la incursión de los servidores públicos en faltas disciplinarias.</t>
  </si>
  <si>
    <t xml:space="preserve">Servicio de gestión de calidad </t>
  </si>
  <si>
    <t>Realizar actividades dirigidas a la prevención e investigación de faltas disciplinarias</t>
  </si>
  <si>
    <t>Informe  de las actividades preventivas realizadas durante el periodo</t>
  </si>
  <si>
    <t xml:space="preserve">GCID-Grupo de Control Interno Disciplinario </t>
  </si>
  <si>
    <t>Política 2: Integridad</t>
  </si>
  <si>
    <t>Omisión en la realización de actividades de prevención de Ley Disciplinaria</t>
  </si>
  <si>
    <t>Pérdida o deterioro de la información contenida en los archivos de gestión del Grupo de Control Interno Disciplinario</t>
  </si>
  <si>
    <t>C7 - Iniciativas adicionales</t>
  </si>
  <si>
    <t xml:space="preserve">Sustanciar en la etapa de instrucción  los procesos disciplinarios que se adelanten contra funcionarios y exfuncionarios  públicos del Ministerio de Vivienda, Ciudad y Territorio </t>
  </si>
  <si>
    <t>Impulsar los procesos disciplinarios iniciados dentro de los términos de ley, emitiendo dentro de cada uno de ellos la decisión que en derecho corresponda</t>
  </si>
  <si>
    <t>Realizar actividades dirigidas a la prevención e investigación  de faltas disciplinarias</t>
  </si>
  <si>
    <t>Reporte  de  actuaciones  y decisiones procesales  adelantadas y firmadas en el periodo, tanto en  los procesos disciplinarios iniciados como en los que se encuentran en curso.  Anexo: Cuadro de actuaciones firmadas (Formato PDC-F-93) y actas de reparto.</t>
  </si>
  <si>
    <t xml:space="preserve">Pérdida o deterioro de la información contenida en los archivos de gestión del Grupo de Control Interno Disciplinario </t>
  </si>
  <si>
    <t>Inoportunidad en el trámite de la acción disciplinaria</t>
  </si>
  <si>
    <t>C3 - Normativo y procedimental</t>
  </si>
  <si>
    <t>Facilitar en los Gerentes Públicos la integración y adaptación al MVCT y a su cultura organizacional</t>
  </si>
  <si>
    <t>Realizar jornadas de inducción dirigidas a nuevos gerentes públicos en MVCT con la ESAP</t>
  </si>
  <si>
    <t xml:space="preserve">Reporte de las inducciones realizadas </t>
  </si>
  <si>
    <t>GTH - Grupo de Talento Humano </t>
  </si>
  <si>
    <t>P1 - Gestión Estratégica del Talento Humano</t>
  </si>
  <si>
    <t>Incumplimiento de las actividades de los planes y programas para el desarrollo del talento Humano de la entidad dentro de la Planeación Estratégica de GTH</t>
  </si>
  <si>
    <t>6. Plan Institucional de Capacitación</t>
  </si>
  <si>
    <t xml:space="preserve">Realizar jornadas de inducción directamente en la entidad dirigida a gerentes públicos del Ministerio </t>
  </si>
  <si>
    <t xml:space="preserve">Realizar jornadas de reinducción a los servidores públicos </t>
  </si>
  <si>
    <t xml:space="preserve">Reporte de las reinducciones realizadas </t>
  </si>
  <si>
    <t xml:space="preserve">
Monitorear y optimizar la provisión del empleo y movilidad</t>
  </si>
  <si>
    <t xml:space="preserve">Registrar y analizar las vacantes y los tiempos de cubrimiento especialmente de los gerentes públicos </t>
  </si>
  <si>
    <t>Reporte con el mecanismo para identificar vacantes</t>
  </si>
  <si>
    <t>3. Plan Anual de Vacantes</t>
  </si>
  <si>
    <t xml:space="preserve">Llevar registros apropiados del número de gerentes públicos que hay en la entidad así como de su movilidad </t>
  </si>
  <si>
    <t>Reporte con el mecanismo que registra gerentes públicos</t>
  </si>
  <si>
    <t>5. Plan Estratégico de Talento Humano</t>
  </si>
  <si>
    <t>Contar con información confiable sobre los Servidores que dados sus conocimientos y habilidades, potencialmente puedan ser reubicados en otras dependencias, encargarse en otro empleo o se les pueda comisionar para desempeñar cargos de libre nombramiento y remoción.</t>
  </si>
  <si>
    <t xml:space="preserve">Reporte con el análisis con expectativas de movilidad </t>
  </si>
  <si>
    <t xml:space="preserve">
Gestionar acciones que promuevan el cambio cultural con los enfoques de transparencia e integridad  </t>
  </si>
  <si>
    <t>Socializar al interior del MVCT los canales de consulta y orientación para el manejo de conflictos de interés.</t>
  </si>
  <si>
    <t>Reporte de socialización y resultados de la implementación de los canales de consulta y orientación para el manejo de conflictos de interés .</t>
  </si>
  <si>
    <t>P2 - Integridad</t>
  </si>
  <si>
    <t>Realizar sesiones de sensibilización o capacitación para divulgar las situaciones sobre conflictos de interés que puede enfrentar un servidor público y las herramientas para tramitarlos</t>
  </si>
  <si>
    <t>Reporte de las sesiones realizadas sobre conflicto de interés</t>
  </si>
  <si>
    <t xml:space="preserve">Ejecutar actividades del código de integridad </t>
  </si>
  <si>
    <t>Reporte de actividades del código de integridad</t>
  </si>
  <si>
    <t xml:space="preserve">Ejecutar actividades referentes a la declaración de conflictos de interés </t>
  </si>
  <si>
    <t>Reporte de actividades referentes a la declaración de conflictos de interés</t>
  </si>
  <si>
    <t>Ejecutar actividades para que alta dirección  desarrolle el Curso Virtual de Integridad, transparencia y lucha contra la corrupción.</t>
  </si>
  <si>
    <t xml:space="preserve">Reporte de actividades con el número de Gerentes Públicos certificados </t>
  </si>
  <si>
    <t xml:space="preserve">Fortalecer las competencias laborales, conocimientos y aptitudes de los servidores </t>
  </si>
  <si>
    <t xml:space="preserve">Realizar sesiones de formación a los funcionarios, en las necesidades de capacitación  </t>
  </si>
  <si>
    <t>Reporte de las sesiones de formación realizadas</t>
  </si>
  <si>
    <t xml:space="preserve">Ejecutar el programa de pasantes </t>
  </si>
  <si>
    <t xml:space="preserve">Reportes de ejecución del programa </t>
  </si>
  <si>
    <t xml:space="preserve">Realizar la evaluación del desempeño </t>
  </si>
  <si>
    <t>Reporte con los resultados de la evaluación</t>
  </si>
  <si>
    <t>Realizar Jornadas de capacitación en Seguridad Digital</t>
  </si>
  <si>
    <t xml:space="preserve">Mejorar el ambiente laboral </t>
  </si>
  <si>
    <t xml:space="preserve">Realizar la intervención institucional para mejorar el ambiente laboral </t>
  </si>
  <si>
    <t>Reporte de actividades de intervención institucional para mejorar el ambiente laboral</t>
  </si>
  <si>
    <t>Formular, implementar y evaluar los planes de talento humano definidos en el Decreto 612 de 2018</t>
  </si>
  <si>
    <t>Evaluar la ejecución del plan estratégico de talento humano y de los planes definidos en el Decreto 612 de 2018</t>
  </si>
  <si>
    <t xml:space="preserve">Documento de autoevaluación
Reporte final con el análisis del trabajo del Plan Estratégico de Talen Humano y   de los planes 612 de 2018 </t>
  </si>
  <si>
    <t xml:space="preserve">
Implementar el 93% del Plan y cronograma de SGSST para la vigencia 2023</t>
  </si>
  <si>
    <t>Realizar la Auditoría del SGSST  correspondiente  a la vigencia y  generar la revisión pertinente por la alta dirección.</t>
  </si>
  <si>
    <t xml:space="preserve">Acta de socialización  o correo remisorio e informe de auditoria. </t>
  </si>
  <si>
    <t>Incumplimiento de los requisitos del Sistema de Gestión de Seguridad y Salud en el trabajo</t>
  </si>
  <si>
    <t>8. Plan de Trabajo Anual en Seguridad y Salud en el Trabajo</t>
  </si>
  <si>
    <t>Evaluar, diagnosticar  y diseñar  el SGSST y establecer  las actividades y estrategias  para la  vigencia 2023 conforme los estándares mínimos del SGSST.</t>
  </si>
  <si>
    <t xml:space="preserve">Evaluación ARL , Autoevaluación de SST, plan y cronograma de trabajo del SGSST 2023. </t>
  </si>
  <si>
    <t>Actualizar mensualmente la normatividad e indicadores Inherente al SGSST .</t>
  </si>
  <si>
    <t>Matriz en Excel de indicadores y normatividad</t>
  </si>
  <si>
    <t xml:space="preserve">Realizar el seguimiento y verificación de las Condiciones de Salud de la población trabajadora del Ministerio. </t>
  </si>
  <si>
    <t xml:space="preserve">Base de datos en Excel de colaboradores  en seguimiento   </t>
  </si>
  <si>
    <t xml:space="preserve">Realizar la Intervención,  prevención  y promoción de los subprograma que hacen parte del enfoque ( riesgo psicosocial, biomecánico, entorno saludable y riesgo cardiovascular y demás que se requieran conforme a los diagnósticos de condiciones de salud). </t>
  </si>
  <si>
    <t>Documento  pdf con las evidencias trabajadas durante el trimestre (pueden ser registro fotográfico, pantallazos de publicaciones, reuniones virtuales o listas de asistencias).</t>
  </si>
  <si>
    <t>Realizar la actualización documental de los PVE del sistema, conforme los riesgos identificados teniendo en cuenta el diagnostico de condiciones de salud de la entidad.</t>
  </si>
  <si>
    <t xml:space="preserve">Documento en PDF actualizado </t>
  </si>
  <si>
    <t>Realizar intervenciones y actividades para  la prevención y promoción de la  Higiene y la Seguridad en el Trabajo.</t>
  </si>
  <si>
    <t>Documento  pdf con las evidencias trabajadas durante el trimestre</t>
  </si>
  <si>
    <t xml:space="preserve">Actualizar los programas de Higiene y Seguridad Industrial (Orden y Aseo, Seguridad Vial) </t>
  </si>
  <si>
    <t>Documento pdf del programa actualizado</t>
  </si>
  <si>
    <t>Actualizar las matrices de peligros de las diferentes  sedes  del Ministerio, así como las Inspecciones locativas y planeadas inherentes a los requerimientos del SGSST</t>
  </si>
  <si>
    <t xml:space="preserve">Base de datos en Excel correspondiente. </t>
  </si>
  <si>
    <t xml:space="preserve">Intervenir en la Prevención y promoción en actuación en situación de emergencia, conformación y preparación  de la  brigadas de emergencia. </t>
  </si>
  <si>
    <t>Realizar simulacros correspondientes a la prevención de situaciones de emergencia.</t>
  </si>
  <si>
    <t>Documento PDF con la evidencia correspondiente.</t>
  </si>
  <si>
    <t>Actualizar documentación de emergencia.</t>
  </si>
  <si>
    <t>Documento  pdf del plan de emergencias</t>
  </si>
  <si>
    <t>Formular e implementar el plan de previsión de recursos humanos definido en el Decreto 612 de 2018</t>
  </si>
  <si>
    <t>Ejecutar el plan de previsión de recursos humanos</t>
  </si>
  <si>
    <t>Reporte del balance y disponibilidad del recurso humano.</t>
  </si>
  <si>
    <t>Nombramientos de personal del MVCT sin el cumplimiento de los requisitos exigidos para el cargo para favorecer un tercero.</t>
  </si>
  <si>
    <t>4. Plan de Previsión de Recursos Humanos</t>
  </si>
  <si>
    <t>Formular e implementar el plan de vacantes definido en el Decreto 612 de 2018</t>
  </si>
  <si>
    <t>Liderar la gestión para efectuar los trámites de nombramiento, posesión, prórrogas, derogatorias, autorización de uso de listas por parte de la Comisión Nacional del Servicio Civil,.</t>
  </si>
  <si>
    <t>Documento con la gestión realizada</t>
  </si>
  <si>
    <t>Insuficiencia de recursos necesarios para realizar las actividades encomendadas en materia de planta de personal.</t>
  </si>
  <si>
    <t xml:space="preserve">Formular e implementar el Plan de Bienestar e Incentivos definidos en el  Decreto 1083 de 2015 y en el Decreto 612 del 2018  </t>
  </si>
  <si>
    <t xml:space="preserve">Realizar actividades que permitan el equilibrio psicosocial en los servidores. </t>
  </si>
  <si>
    <t>Documento de las actividades realizadas  relacionadas con equilibrio psicosocial</t>
  </si>
  <si>
    <t>7. Plan de Incentivos Institucionales</t>
  </si>
  <si>
    <t>Realizar actividades que fomenten la salud mental de los servidores.</t>
  </si>
  <si>
    <t>Documento de las actividades realizadas para fomentar la salud mental</t>
  </si>
  <si>
    <t>Realizar actividades que fomenten la inclusión y diversidad en el Ministerio.</t>
  </si>
  <si>
    <t>Documento de las actividades realizadas que fomentan la inclusión y la diversidad</t>
  </si>
  <si>
    <t>Realizar actividades que permitan establecer alianzas con otras entidades para compartir buenas prácticas institucionales.</t>
  </si>
  <si>
    <t>Documento de las actividades realizadas donde se comparten buenas prácticas institucionales</t>
  </si>
  <si>
    <t>Realizar actividades que permitan desarrollar una cultura de bienestar digital.</t>
  </si>
  <si>
    <t>Documento de las actividades realizadas para el desarrollo de una cultura de bienestar digital</t>
  </si>
  <si>
    <t xml:space="preserve">Formular e implementar los planes de talento humano definidos en el Decreto 612 del 2018 </t>
  </si>
  <si>
    <t>Ejecutar cursos definidos en el Plan Institucional de Capacitación - PIC 2023</t>
  </si>
  <si>
    <t>Informe de ejecución del PIC</t>
  </si>
  <si>
    <t>Evaluar Plan Institucional de Capacitación</t>
  </si>
  <si>
    <t>Informe de Evaluación del PIC</t>
  </si>
  <si>
    <t>Generar capacidades en los actores de la compra pública dentro de la entidad</t>
  </si>
  <si>
    <t xml:space="preserve">Retroalimentar a las dependencias el desarrollo de la gestión contractual en busca de oportunidades de mejora.
</t>
  </si>
  <si>
    <t>Servicio de Gestión de Calidad</t>
  </si>
  <si>
    <t>Apoyar las gestiones transversales de la entidad para la toma de decisión administrativas y de alto nivel</t>
  </si>
  <si>
    <t xml:space="preserve">Informe de gestión contractual </t>
  </si>
  <si>
    <t>GC - Grupo de Contratos  </t>
  </si>
  <si>
    <t>Capacitar a los funcionarios y contratistas respecto al proceso de contratación pública</t>
  </si>
  <si>
    <t xml:space="preserve">Evidencias de las actividades de capacitación a la entidad </t>
  </si>
  <si>
    <t>Favorecimiento a un oferente o contratista en la adjudicación de un proceso de contratación, omitiendo la normatividad legal vigente que aplique para la modalidad de contratación seleccionada.</t>
  </si>
  <si>
    <t>Inadecuada supervisión en el seguimiento de la ejecución de los contratos/convenios de acuerdo con la normatividad legal vigente</t>
  </si>
  <si>
    <t>Identificar de manera temprana las necesidades de intervención de la infraestructura en las Sedes del MVCT, para garantizar el correcto funcionamiento de la misma.</t>
  </si>
  <si>
    <t>Realizar el análisis del estado actual general de la infraestructura de las sedes del MVCT.</t>
  </si>
  <si>
    <t>Informe técnico del estado general de las sedes del MVCT, en el cual se identifiquen las necesidades de las mismas.</t>
  </si>
  <si>
    <t>GRF - Grupo de Recursos Físicos </t>
  </si>
  <si>
    <t>Inoportunidad en el suministro de los bienes solicitados por las dependencias, administrados por el Proceso de Gestión de Recursos Físicos</t>
  </si>
  <si>
    <t>Asegurar el adecuado funcionamiento de la infraestructura del Ministerio a través de la ejecución del Plan de Mantenimiento del MVCT.</t>
  </si>
  <si>
    <t xml:space="preserve">Formular e implementar el programa anual de mantenimiento de la infraestructura física de las sedes del  MVCT. </t>
  </si>
  <si>
    <t>Programa anual de mantenimiento  de la infraestructura</t>
  </si>
  <si>
    <t>Informe trimestral del avance del programa anual de mantenimiento  de la infraestructura</t>
  </si>
  <si>
    <t>Adelantar las gestiones operativas y administrativas necesarias para el cumplimiento del programa de mantenimiento preventivo de los equipos del Ministerio.</t>
  </si>
  <si>
    <t xml:space="preserve">Informe de los mantenimientos preventivos de los equipos y sus evidencias. </t>
  </si>
  <si>
    <t>Atender los diferentes requerimientos generados por las diferentes dependencias del Ministerio de Vivienda, Ciudad y Territorio que se encuentren a cargo de la Coordinación del Grupo de Recursos Físicos.</t>
  </si>
  <si>
    <t>Realizar las gestiones operativas y administrativas necesarias para el trámite de los diferentes requerimientos generados por las dependencias del Ministerio</t>
  </si>
  <si>
    <t>Reporte del trámite a los requerimientos en Excel con sus evidencias.</t>
  </si>
  <si>
    <t>Actualización de instrumentos  archivísticos</t>
  </si>
  <si>
    <t>Realizar el seguimiento a la convalidación de las nuevas tablas de retención documental</t>
  </si>
  <si>
    <t>Informe de avance sobre la convalidación de las TRD ante el AGN</t>
  </si>
  <si>
    <t>GAUA-Grupo de Atención al Usuario y Archivo</t>
  </si>
  <si>
    <t>Política 14: Gestión Documental</t>
  </si>
  <si>
    <t>Incumplimiento de la ejecución de las actividades planificadas en el Plan de Acción Institucional - PAI</t>
  </si>
  <si>
    <t>Organización inadecuada de los archivos durante su ciclo vital: gestión y central.</t>
  </si>
  <si>
    <t>Revisar los instrumentos archivísticos para la identificación de actualizaciones</t>
  </si>
  <si>
    <t xml:space="preserve">
Instrumentos archivísticos actualizados
</t>
  </si>
  <si>
    <t>Realizar el seguimiento a las condiciones medioambientales para la conservación archivística del MVCT</t>
  </si>
  <si>
    <t>Informe de control de las condiciones medioambientales del archivo central</t>
  </si>
  <si>
    <t>Reportar Información Gestionada Y relacionada</t>
  </si>
  <si>
    <t>Realizar el informe de PQRSDF que contenga oportunidades de mejora, sugerencias de la ciudadanía, enfocadas a la participación de la gestión pública y las observaciones presentadas por las veedurías para facilitar el acceso a la información y la mejora continua.</t>
  </si>
  <si>
    <t>Informe de PQRSDF</t>
  </si>
  <si>
    <t>Política 10: Servicio al Ciudadano</t>
  </si>
  <si>
    <t>C3 - Estructura administrativa y Direccionamiento estratégico</t>
  </si>
  <si>
    <t>Realizar las labores de archivo y preservación de documentos</t>
  </si>
  <si>
    <t>Reporte de las estadísticas de información tramitada y gestionada</t>
  </si>
  <si>
    <t>Fortalecer la atención al ciudadano</t>
  </si>
  <si>
    <t>Realizar la validación de los datos de acuerdo con la muestra aleatoria de las respuestas a las peticiones tramitadas en el área de servicio al ciudadano y Revisar los estándares del contenido y oportunidad de las respuestas a las solicitudes de acceso a información pública.</t>
  </si>
  <si>
    <t>Informe de las respuestas a las peticiones tramitadas en el área de servicio al ciudadano</t>
  </si>
  <si>
    <t>Trámite inadecuado para la respuesta a los requerimientos de competencia del MVCT</t>
  </si>
  <si>
    <t>Implementar la política de servicio al ciudadano</t>
  </si>
  <si>
    <t>Reporte de las estadísticas de atención al ciudadano</t>
  </si>
  <si>
    <t>Socializar el protocolo para la atención y servicio al ciudadano.</t>
  </si>
  <si>
    <t>Campaña de socialización realizada con la última versión del Protocolo, para el Ministerio de Vivienda, Ciudad y Territorio.</t>
  </si>
  <si>
    <t>Ordenamiento Territorial alrededor del agua</t>
  </si>
  <si>
    <t>Fortalecer la formulación de la política pública de materia de APSB, mediante el desarrollo de instrumentos técnicos</t>
  </si>
  <si>
    <t xml:space="preserve">Brindar apoyo técnico en la estructuración del documento denominado "propuesta técnica para derogación a la Resolución 0661 de 2019, por la cual se establecen requisitos de presentación y viabilización de proyectos del sector APSB. </t>
  </si>
  <si>
    <t>Documento Técnico con Propuestas remitido a la DPR
(Dirección de Política y Regulación)</t>
  </si>
  <si>
    <t>DIDE - Dirección de Infraestructura y Desarrollo Empresarial</t>
  </si>
  <si>
    <t>Mejora normativa</t>
  </si>
  <si>
    <t>1. Incumplimiento a las actividades planeadas dentro del Plan Estratégico Institucional y el Plan de Acción Institucional (PAI)</t>
  </si>
  <si>
    <t>Inadecuada  e inoportuna Promoción y/o asistencia técnica en la gestión a la política de agua potable y saneamiento básico.</t>
  </si>
  <si>
    <t>Realizar el proyecto normativo por medio del cual se propone derogar las Resoluciones No. 494 de 2012, 169 de 2013 y 528 de 2018, sobre los lineamientos para la implementación del PCI</t>
  </si>
  <si>
    <t xml:space="preserve">Documento con propuesta normativa remitida a la DPR </t>
  </si>
  <si>
    <t>Realizar documento propuesta para expedición de la resolución de lineamientos sobre la implementación de los Planes Departamentales en el Manejo Empresarial de los Servicios de Agua y Saneamiento Básico - PDA.</t>
  </si>
  <si>
    <t xml:space="preserve">Documento con propuesta de resolución remitido a la DPR </t>
  </si>
  <si>
    <t xml:space="preserve">Gestionar la publicación y socialización de la guía metodológica para la implementación del programa de Conexiones de Agua Potable y Saneamiento Básico, que permitirá dinamizar los indicadores de acceso y cobertura para poblaciones vulnerables no conectadas. </t>
  </si>
  <si>
    <t>Informe de gestión de Publicación de Guía metodológica del programa de Conexiones de Agua Potable y Saneamiento Básico con su respectiva evidencia de publicación.</t>
  </si>
  <si>
    <t>Participación ciudadana en la gestión pública</t>
  </si>
  <si>
    <t>Informe con el consolidado de evidencias de socialización de la Guía.</t>
  </si>
  <si>
    <t xml:space="preserve">Gestionar la optimización del alcantarillado del municipio de Hacarí, como actividad asignada al ministerio en el CONPES 3739. </t>
  </si>
  <si>
    <t>Informe semestral de gestión</t>
  </si>
  <si>
    <t>Política Gestión Presupuestal y Eficiencia del Gasto Público</t>
  </si>
  <si>
    <t xml:space="preserve">Inadecuada  e inoportuna Promoción y/o asistencia técnica en la gestión a la política de agua potable y saneamiento básico.
</t>
  </si>
  <si>
    <t>Acceso al agua y saneamiento como derecho</t>
  </si>
  <si>
    <t>Objetivo 1. Ampliar la cobertura de soluciones adecuadas de agua potable y saneamiento básico</t>
  </si>
  <si>
    <t>Facilitar la implementación de la política pública en materia de APSB, mediante la viabilización de proyectos de inversión en concordancia con la normativa aplicable.</t>
  </si>
  <si>
    <t xml:space="preserve">Viabilizar y emitir conceptos técnicos a proyectos estratégicos presentados por las regiones y entidades interesadas; con énfasis en soluciones de acceso y prestación de la ruralidad, zonas marginales y municipios de 5 y 6 categoría. </t>
  </si>
  <si>
    <t xml:space="preserve">Viabilidades y Conceptos técnicos expedidos </t>
  </si>
  <si>
    <t xml:space="preserve">Realizar la revisión y evaluación de proyectos de inversión del sector APSB radicados en el mecanismo de viabilización por municipios, organizaciones comunitarias, prestadores, entre otros. </t>
  </si>
  <si>
    <t>Oficios y/o listas de chequeo con la revisión del cumplimiento de los requisitos del mecanismo de viabilización a los proyectos.</t>
  </si>
  <si>
    <t xml:space="preserve">Emitir conceptos técnicos sectoriales a proyectos de Agua potable y Saneamiento básico, presentados por las regiones y entidades interesadas, que requieran asistencia y apoyo técnico de nuestra entidad. </t>
  </si>
  <si>
    <t xml:space="preserve">Conceptos técnicos expedidos </t>
  </si>
  <si>
    <t>Mejorar los estándares de la gestión institucional</t>
  </si>
  <si>
    <t>Realizar la actualización de contenidos en temas de la Dirección de Programas en la página web del Ministerio.</t>
  </si>
  <si>
    <t>Reporte de actualización de contenidos en sitio web de la Dirección de Programas enviado a la Oficina TIC y Grupo Comunicaciones Estratégicas</t>
  </si>
  <si>
    <t>Fortalecimiento
Organizacional y
Simplificación de
Procesos</t>
  </si>
  <si>
    <t>Realizar jornada de capacitación al grupo GAUA sobre la oferta de servicios institucionales de la dependencia</t>
  </si>
  <si>
    <t>Listas de asistencia y presentación</t>
  </si>
  <si>
    <t xml:space="preserve">Transparencia, Acceso
a la Información y lucha
contra la Corrupción
</t>
  </si>
  <si>
    <t>Monitorear el Mapa de Riesgos relacionados con la Dirección de Programas del proceso Gestión a la Política de Agua Potable y Saneamiento Básico.</t>
  </si>
  <si>
    <t>Informe de monitoreo al mapa de riesgos formato DET-F-11</t>
  </si>
  <si>
    <t xml:space="preserve">Seguimiento y
Evaluación Institucional
</t>
  </si>
  <si>
    <t xml:space="preserve">Analizar el comportamiento de avance de los indicadores del Plan Nacional de Desarrollo reportados en SINERGIA, o la plataforma que disponga el DNP. </t>
  </si>
  <si>
    <t>Informe de indicadores SINERGIA</t>
  </si>
  <si>
    <t>Realizar capacitación a los contratistas y funcionarios de la dirección en temas relacionadas con el soborno y/o actos de corrupción en General</t>
  </si>
  <si>
    <t xml:space="preserve">Mejorar la provisión, calidad y/o continuidad de los servicios de acueducto y alcantarillado </t>
  </si>
  <si>
    <t>Apoyar financieramente la construcción para la optimización del sistema de alcantarillado
(Mocoa)</t>
  </si>
  <si>
    <t>APOYO FINANCIERO PARA LA IMPLEMENTACIÓN DEL PLAN MAESTRO DE ALCANTARILLADO DEL MUNICIPIO DE MOCOA</t>
  </si>
  <si>
    <t>Servicios de apoyo financiero para la ejecución de proyectos de acueductos y alcantarillado</t>
  </si>
  <si>
    <t>Apoyar financieramente la construcción para la optimización del sistema de alcantarillado</t>
  </si>
  <si>
    <t>Informes de gestión</t>
  </si>
  <si>
    <t>Apoyar las gestiones operativas y administrativas para la prestación de los servicios requeridos
(Mocoa)</t>
  </si>
  <si>
    <t>Servicio de asistencia técnica para la estructuración, formulación y ejecución de planes y proyectos de agua potable y saneamiento básico</t>
  </si>
  <si>
    <t>Apoyar las gestiones operativas y administrativas para la prestación de los servicios requeridos</t>
  </si>
  <si>
    <t xml:space="preserve">Asignar apoyo financiero a los proyectos viabilizados de acueducto, en el marco de la normatividad vigente y acorde con las líneas de inversión priorizadas en el PND 2022-2026. </t>
  </si>
  <si>
    <r>
      <t xml:space="preserve">Conceptos de viabilidad expedidos y comunicados a las entidades para proyectos de </t>
    </r>
    <r>
      <rPr>
        <u/>
        <sz val="10"/>
        <rFont val="Arial"/>
        <family val="2"/>
      </rPr>
      <t>acueducto</t>
    </r>
  </si>
  <si>
    <t xml:space="preserve">Asignar apoyo financiero a los proyectos viabilizados de alcantarillado, en el marco de la normatividad vigente  y acorde con las líneas de inversión priorizadas en el PND 2022-2026. </t>
  </si>
  <si>
    <r>
      <t xml:space="preserve">Conceptos de viabilidad expedidos y comunicados a las entidades para proyectos de </t>
    </r>
    <r>
      <rPr>
        <u/>
        <sz val="10"/>
        <rFont val="Arial"/>
        <family val="2"/>
      </rPr>
      <t xml:space="preserve">alcantarillado </t>
    </r>
  </si>
  <si>
    <t xml:space="preserve">Apoyar iniciativas de recuperación, adecuación y construcción de soluciones colectivas de abastecimiento de agua potable y saneamiento básico, que garanticen el acceso de los pueblos indígenas de la Guajira; a través de la implementación del programa Wüin üles. </t>
  </si>
  <si>
    <t>APOYO FINANCIERO PARA FACILITAR EL ACCESO A LOS SERVICIOS DE AGUA POTABLE Y MANEJO DE AGUAS RESIDUALES A NIVEL NACIONAL</t>
  </si>
  <si>
    <t>Asignar el apoyo financiero a los proyectos viabilizados de acueducto y alcantarillado en el área urbana, en el marco de la normatividad vigente.</t>
  </si>
  <si>
    <t xml:space="preserve">Financiar los eventos de gestión del riesgo que afecten el abastecimiento y suministro de los servicios de acueducto, alcantarillado y aseo en el territorio nacional. </t>
  </si>
  <si>
    <t>Realizar seguimiento a los proyectos de acueducto y alcantarillado del área urbana apoyados financieramente</t>
  </si>
  <si>
    <t xml:space="preserve">Apoyar técnica y financieramente la solución integral de abastecimiento de agua potable de Santa Marta; mediante la viabilización de proyectos de inversión que presente el distrito de Santa Marta.  </t>
  </si>
  <si>
    <t>Servicios de apoyo financiero para la ejecución de proyectos de acueductos y de manejo de aguas residuales</t>
  </si>
  <si>
    <t>Asignar apoyo financiero y de soporte técnico a proyectos de acueducto y alcantarillado en el área Rural, en el marco de la normatividad vigente</t>
  </si>
  <si>
    <t xml:space="preserve">Apoyar técnica y financieramente los proyectos con enfoque diferencial y comunitario que sean presentados ante el Ministerio por las organizaciones rurales y municipios de 5 y 6 categoría. </t>
  </si>
  <si>
    <t>Realizar seguimiento a los proyectos de acueducto y alcantarillado del área rural apoyados financieramente</t>
  </si>
  <si>
    <t>Apoyar iniciativas locales de inversión para facilitar el acceso a los servicios de agua potable y manejo de aguas residuales en proyectos para municipios de categoría 4, 5 y 6 (&lt;3.000 millones)</t>
  </si>
  <si>
    <t>Apoyar iniciativas locales de inversión para facilitar el acceso a los servicios de agua potable y manejo de aguas residuales en proyectos para municipios de categoría 4, 5 y 6</t>
  </si>
  <si>
    <t xml:space="preserve">Apoyar iniciativas locales de inversión para facilitar el acceso a los servicios de agua potable y manejo de aguas residuales en proyectos para municipios categoría 1 - 3.  </t>
  </si>
  <si>
    <t xml:space="preserve">Apoyar técnica y financieramente la construcción de plantas de tratamientos de aguas residuales que sean priorizadas dentro de la política de mejoramiento del hábitat establecida en el PND.  </t>
  </si>
  <si>
    <t xml:space="preserve">Apoyar el cierre financiero de reformulaciones de proyectos en ejecución, de acuerdo con los lineamientos y políticas de inversión establecidos para el Viceministerio. </t>
  </si>
  <si>
    <t xml:space="preserve">Apoyar técnicamente el crédito CAF Buenaventura para cumplir con los compromisos comunitarios, y avanzar en la cobertura de los servicios de acueducto, alcantarillado y aseo. </t>
  </si>
  <si>
    <t xml:space="preserve">Asignar el apoyo financiero a los proyectos viabilizados de acueducto y alcantarillado, en el marco de la normatividad vigente. (Pacífico Cali) </t>
  </si>
  <si>
    <t>APOYO FINANCIERO AL PLAN DE INVERSIONES EN INFRAESTRUCTURA PARA FORTALECER LA PRESTACIÓN DE LOS SERVICIOS DE ACUEDUCTO Y ALCANTARILLADO EN EL MUNICIPIO DE SANTIAGO DE CALI</t>
  </si>
  <si>
    <t>Asignar el apoyo financiero a los proyectos viabilizados de acueducto y alcantarillado, en el marco de la normatividad vigente.</t>
  </si>
  <si>
    <t>Realizar seguimiento a los proyectos de acueducto y alcantarillado apoyados financieramente  (Pacífico Cali)</t>
  </si>
  <si>
    <t>Realizar seguimiento a los proyectos de acueducto y alcantarillado apoyados financieramente</t>
  </si>
  <si>
    <t xml:space="preserve">Informes de gestión </t>
  </si>
  <si>
    <t>Apoyar financieramente el proyecto de inversión para el mejoramiento del sistema de acueducto y alcantarillado (Preinversión e inversión) (Guajira BID)</t>
  </si>
  <si>
    <t>IMPLEMENTACIÓN DEL PROGRAMA DE AGUA POTABLE Y ALCANTARILLADO DEL DEPARTAMENTO DE LA GUAJIRA</t>
  </si>
  <si>
    <t xml:space="preserve">Servicios de apoyo financiero para la ejecución de proyectos de acueductos y alcantarillado </t>
  </si>
  <si>
    <t>Apoyar financieramente el proyecto de inversión para el mejoramiento del sistema de acueducto y alcantarillado</t>
  </si>
  <si>
    <t>Informes de gestión .</t>
  </si>
  <si>
    <t>Apoyar las gestiones operativas y administrativas para la prestación de los servicios requeridos (Guajira BID)</t>
  </si>
  <si>
    <t>Servicio de Asistencia técnica para la formulación, implementación y seguimiento de planes, programas y proyectos de agua potable y saneamiento básico</t>
  </si>
  <si>
    <t>Fortalecer la estructuración y desarrollo de proyectos del sector de agua potable y saneamiento básico a nivel nacional, financiados con recursos de la Nación</t>
  </si>
  <si>
    <t>Prestar asistencia técnica a los formuladores de proyectos de APSB que lo requieran, para presentar proyectos ante el mecanismo de viabilización de proyectos.</t>
  </si>
  <si>
    <t>Reporte consolidado de asistencias técnicas desarrolladas</t>
  </si>
  <si>
    <t>Realizar asistencia Administrativa, técnica, jurídica y financiera para la revisión, evaluación y seguimiento a los planes, programas y proyectos de saneamiento básico presentados al Ministerio (Mocoa)     (Consolidado Semestre PAI)</t>
  </si>
  <si>
    <t>Realizar asistencia Administrativa, técnica, jurídica y financiera para la revisión, evaluación y seguimiento a los planes, programas y proyectos de saneamiento básico presentados al Ministerio</t>
  </si>
  <si>
    <t>Realizar asistencia administrativa, técnica, jurídica y financiera para la revisión, evaluación y seguimiento a los planes, programas y proyectos( de agua potable y saneamiento básico  (Guajira) (Consolidado Semestre PAI)</t>
  </si>
  <si>
    <t>Realizar asistencia administrativa, técnica, jurídica y financiera para la revisión, evaluación y seguimiento a los planes, programas y proyectos de agua potable y saneamiento básico</t>
  </si>
  <si>
    <t>Apoyar técnicamente la implementación de nuevas conexiones Intradomiciliarias</t>
  </si>
  <si>
    <t xml:space="preserve">Apoyar financieramente la construcción de nuevas conexiones intradomiciliarias. </t>
  </si>
  <si>
    <t>Servicios de apoyo financiero para proyectos de conexiones intradomiciliarias y/o agua y saneamiento en casa</t>
  </si>
  <si>
    <t>Asignar el apoyo financiero a los proyectos de conexiones intradomiciliarias viabilizados conforme a la normatividad</t>
  </si>
  <si>
    <t>Reporte consolidado de 8000 Conexiones intradomiciliarias apoyadas financieramente.</t>
  </si>
  <si>
    <t>Realizar seguimiento a los proyectos de conexiones intradomiciliarias apoyados financieramente por el Ministerio.</t>
  </si>
  <si>
    <t>Soluciones Habitacionales Integrales e Incluyentes</t>
  </si>
  <si>
    <t>Impulsar la inclusión y participación para la generación de viviendas rurales dignas</t>
  </si>
  <si>
    <t>Elaborar instrumentos normativos que permitan dar aplicación al diseño de la política pública de vivienda rural e impulsar mejoras en su ejecución</t>
  </si>
  <si>
    <t>Fortalecimiento a la formulación e implementación de la política de vivienda rural - nacional.</t>
  </si>
  <si>
    <t>Documentos normativos</t>
  </si>
  <si>
    <t>Diseñar la política pública de vivienda rural e impulsar mejoras en su ejecución</t>
  </si>
  <si>
    <t>Reporte de documentos normativos</t>
  </si>
  <si>
    <t>DVR - Dirección de Vivienda Rural </t>
  </si>
  <si>
    <t>Realizar un estudio, a través de una consultoría, sobre Sistemas Constructivos y Materiales Alternativos en las diferentes regiones del país.</t>
  </si>
  <si>
    <t>Estudio sobre Sistemas Constructivos y Materiales Alternativos en las diferentes regiones del país.</t>
  </si>
  <si>
    <t>Prestar asistencia técnica a los actores involucrados en el desarrollo del programa de viviendas nuevas, mejoramientos, cumplimiento de compromisos del gobierno nacional, atención a sentencias de restitución de tierras y atención a los Espacios Territoriales de Capacitación y Reincorporación</t>
  </si>
  <si>
    <t>Servicio de asistencia técnica para la formulación e implementación de la política de vivienda rural</t>
  </si>
  <si>
    <t>Realizar asistencia técnica a los actores involucrados en las políticas, planes, programas y proyectos de vivienda rural</t>
  </si>
  <si>
    <t>Documento con la Metodología General Ajustada - MGA de vivienda nueva</t>
  </si>
  <si>
    <t xml:space="preserve">Documento con la Metodología General Ajustada - MGA de vivienda en modalidad de mejoramiento </t>
  </si>
  <si>
    <t>Informe de asistencias técnicas realizadas en el periodo en el marco de los programas y proyectos de vivienda rural</t>
  </si>
  <si>
    <t xml:space="preserve">Inadecuada  e inoportuna promoción y/o acompañamiento </t>
  </si>
  <si>
    <t>Apoyar las gestiones administrativas y operativas para el seguimiento de la implementación de la política de vivienda rural</t>
  </si>
  <si>
    <t>Matriz de relación de asistencias técnicas realizadas en el periodo en el marco de los programas y proyectos de vivienda rural</t>
  </si>
  <si>
    <t>Realizar acompañamiento social y seguimiento en la ejecución de los proyectos de vivienda rural, en el marco de los programas de vivienda nueva, mejoramientos, cumplimiento de compromisos del gobierno nacional, atención a sentencias de restitución de tierras y atención a los Espacios Territoriales de Capacitación y Reincorporación</t>
  </si>
  <si>
    <t>Matriz de relación de espacios de participación ciudadana, institucional y comunitaria realizados en  el marco de los programas y proyectos de vivienda rural</t>
  </si>
  <si>
    <t>Informe de seguimiento al acompañamiento social en el marco de los programas y proyectos de vivienda rural</t>
  </si>
  <si>
    <t>Participar en los Comités fiduciario, técnico y financiero del programa de promoción de vivienda rural</t>
  </si>
  <si>
    <t>Matriz que relacione el objetivo y  los resultados de las sesiones del comité en las que participó la DVR</t>
  </si>
  <si>
    <t>Lograr equidad en la asignación de recursos y mejorar las oportunidades para el acceso a vivienda rural</t>
  </si>
  <si>
    <t>Implementar la metodologías de focalización territorial y poblacional en los programas y proyectos de vivienda de interés social rural.</t>
  </si>
  <si>
    <t>Realizar un análisis de focalización de las inversiones y establecer los lineamientos técnicos y tipologías de vivienda</t>
  </si>
  <si>
    <t>Informe de la focalización territorial y poblacional de los programas de vivienda nueva y mejorada</t>
  </si>
  <si>
    <t>Informe del seguimiento a los Convenios con las Entidades Territoriales, supervisados por la Dirección</t>
  </si>
  <si>
    <t>Incumplimiento de obligaciones de contrato  o convenios celebrados con la entidad supervisora de los proyectos de Vivienda</t>
  </si>
  <si>
    <t>Documento que contenga la metodología  para el reporte del monitoreo y  seguimiento de los lineamientos de acompañamiento y gestión social.</t>
  </si>
  <si>
    <t>Cartilla pedagógica  que contenga información sobre vivienda saludable, sostenible y segura para las comunidades.</t>
  </si>
  <si>
    <t>Informe de Avance de Atención a Victimas</t>
  </si>
  <si>
    <t>Informe de Avance de Compromisos del Gobierno Nacional con Comunidades étnicas y campesinas (SFVR y Asistencias Técnicas)</t>
  </si>
  <si>
    <t>Elaborar metodologías que permitan realizar el seguimiento y evaluación de los programas y proyectos de vivienda de interés social rural que se desarrollen a escala territorial.</t>
  </si>
  <si>
    <t xml:space="preserve">Informes de Seguimiento de la Política de Vivienda Rural </t>
  </si>
  <si>
    <t>Ajustar y/o formular la política pública y el marco normativo de APSB  que contribuya al cumplimiento de las metas del sector encaminado al cierre de brechas urbano-rurales y socioeconómicas.</t>
  </si>
  <si>
    <t>Formular diagnósticos y documentos de análisis sectorial que contribuyan al cumplimiento de los objetivos y metas en el marco de la política de APSB</t>
  </si>
  <si>
    <t>4003-1400-7  Desarrollo y mejoramiento del sector de agua potable y saneamiento básico a nivel  nacional</t>
  </si>
  <si>
    <t>4003029 - Adquisición de bienes y servicios - servicios de gestión para la instrumentación técnica y normativa en agua potable y saneamiento básico - desarrollo y mejoramiento del sector de agua potable y saneamiento básico a nivel  nacional</t>
  </si>
  <si>
    <t>Realizar estudios y consultorías sectoriales</t>
  </si>
  <si>
    <t>Marco conceptual documento de Política "Gestión integral del riesgo para la resiliencia climática sectorial en la prestación de los servicios públicos de acueducto, alcantarillado y aseo"</t>
  </si>
  <si>
    <t>DPR - Dirección de Política y Regulación </t>
  </si>
  <si>
    <t>Incumplimiento a las actividades planeadas dentro del Plan de Acción Institucional (PAI)</t>
  </si>
  <si>
    <t>Marco conceptual documento de Política "Gestión comunitaria del Agua"</t>
  </si>
  <si>
    <t xml:space="preserve">Informe consolidado de estudios y consultorías sectoriales </t>
  </si>
  <si>
    <t>Proponer y o ajustar propuestas normativas y de reglamentación técnica que contribuyan al cumplimiento de los objetivos y metas en el marco de la política de APSB</t>
  </si>
  <si>
    <t>4003004 Adquisición de bienes y servicios - servicio de educación informal en regulación de agua potable y saneamiento básico - desarrollo y mejoramiento del sector de agua potable y saneamiento básico a nivel  nacional</t>
  </si>
  <si>
    <t>Desarrollar los espacios de concertación y socialización de los lineamientos en agua potable y saneamiento básico</t>
  </si>
  <si>
    <t xml:space="preserve">Informe  de avance y socialización de propuestas normativas del sector con participación ciudadana </t>
  </si>
  <si>
    <t>Proyectar las propuestas de instrumentos normativos para el sector</t>
  </si>
  <si>
    <t>Manuales de buenas prácticas actualizados (Títulos RAS)</t>
  </si>
  <si>
    <t>Reducir las brechas en acceso al agua y saneamiento básico a través del apoyo en la implementación de  esquemas diferenciales en suelo urbano  y zonas rurales, basados en principios de gestión local y comunitaria e inclusión social.</t>
  </si>
  <si>
    <t>Crear el programa enfocado al cierre de brechas</t>
  </si>
  <si>
    <t xml:space="preserve">Propuesta del proyecto de inversión </t>
  </si>
  <si>
    <t>Resolución de creación del programa enfocado al cierre de brechas</t>
  </si>
  <si>
    <t>Fortalecer a los entes territoriales y a las organizaciones comunitarias de agua en la formulación y estructuración de proyectos APSB</t>
  </si>
  <si>
    <t xml:space="preserve">Proyectos tipo estructurados </t>
  </si>
  <si>
    <t>Realizar acciones necesarias para avanzar en la puesta en marcha del programa de agua potable para la Guajira que beneficiará a las comunidades indígenas Wayúu</t>
  </si>
  <si>
    <t xml:space="preserve">Informe de estrategia de trabajo conjunto con las comunidades Wayúu para la creación de la ruta de sostenibilidad de agua potable en La Guajira </t>
  </si>
  <si>
    <t>Informe de convenios para rehabilitación de sistemas de agua en la Guajira</t>
  </si>
  <si>
    <t>Fortalecer la gestión a la política de agua potable y saneamiento básico</t>
  </si>
  <si>
    <t xml:space="preserve">Brindar la asistencia técnica requerida por los grupos de valor en el marco de los planes, programas y proyectos de agua potable y saneamiento básico a cargo de la Dirección de Política y Regulación  DPR </t>
  </si>
  <si>
    <t>4003043 - adquisición de bienes y servicios - servicio de asistencia técnica para la formulación, implementación y seguimiento de planes, programas y proyectos de agua potable y saneamiento básico - desarrollo y mejoramiento del sector de agua potable y saneamiento</t>
  </si>
  <si>
    <t>Realizar asistencia técnica, revisión, evaluación y seguimiento a los planes, programas y proyectos de agua potable y saneamiento básico presentados al Ministerio</t>
  </si>
  <si>
    <t xml:space="preserve">Informe ejecutivo de la asistencia técnica brindada con base en la oferta institucional a cargo de la Dirección de Política y Regulación 
(Registradas en SINAS)  </t>
  </si>
  <si>
    <t xml:space="preserve">Realizar seguimiento a las mesas de articulación interinstitucional y de cooperación internacional en el marco de los planes y programas de agua potable y saneamiento básico a cargo de la DPR. </t>
  </si>
  <si>
    <t xml:space="preserve">Matriz de seguimiento de cooperación internacional, mesas interinstitucionales y Junta RAS.
</t>
  </si>
  <si>
    <t>Aumentar los municipios con uso adecuado de los recursos de SGP contribuyendo con la mejora en la calidad, cobertura y continuidad de la prestación de los servicios de APSB</t>
  </si>
  <si>
    <t>Fortalecimiento de la actividad de monitoreo a los recursos del SGP-APSB y la asistencia técnica de las entidades territoriales a nivel nacional</t>
  </si>
  <si>
    <t>Servicio de apoyo a la estrategia de monitoreo, seguimiento y control a los recursos del Sistema General de Participaciones SGP - Agua Potable y Saneamiento Básico.</t>
  </si>
  <si>
    <t>Realizar monitoreo a los recursos del SGP-APSB de las entidades territoriales.</t>
  </si>
  <si>
    <t>Informe Anual de Monitoreo vigencia 2022  con anexo departamental (Acorde a la normatividad vigente)</t>
  </si>
  <si>
    <t>Informes de Monitoreo Preventivo Vigencia 2023 (Acorde a la normatividad vigente)</t>
  </si>
  <si>
    <t>4003-1400-9 Fortalecimiento de la actividad de monitoreo a los recursos del SGP-APSB y la asistencia técnica de las entidades territoriales a nivel nacional</t>
  </si>
  <si>
    <t>4003037- Servicio de apoyo a la estrategia de monitoreo, seguimiento y control a los recursos del Sistema General de Participaciones SGP - Agua Potable y Saneamiento Básico.</t>
  </si>
  <si>
    <t>Formular, expedir y revisar los instrumentos técnicos y normativos relacionados con el monitoreo de los recursos del SGP-APSB.</t>
  </si>
  <si>
    <t>Documento técnico y jurídico de soporte de las propuestas normativas relacionados con el uso y monitoreo de los recursos del SGP</t>
  </si>
  <si>
    <t>Levantar información técnica y jurídica necesaria para la formulación de los instrumentos normativos.</t>
  </si>
  <si>
    <t>F4003-1400-9 Fortalecimiento de la actividad de monitoreo a los recursos del SGP-APSB y la asistencia técnica de las entidades territoriales a nivel nacional</t>
  </si>
  <si>
    <t>4003036 - Servicio asistencia técnica en el monitoreo a los recursos Sistema General de Participaciones SGP - Agua Potable y Saneamiento Básico.</t>
  </si>
  <si>
    <t>Brindar acompañamiento a las Entidades Territoriales en el monitoreo a los recursos SGP-APSB.</t>
  </si>
  <si>
    <t>Informe ejecutivo de gestión realizado en el marco del manejo y uso de los recursos del SGP APSB</t>
  </si>
  <si>
    <t>Articular y fortalecer las políticas de agua y saneamiento básico con las políticas ambientales, de calidad del agua, gestión del riesgo, cambio climático y saneamiento de vertimientos.</t>
  </si>
  <si>
    <t>Coordinar la articulación institucional para el fortalecimiento en la prestación del servicio de acueducto y el aprovisionamiento de agua en zonas urbanas y rurales, vistos desde el enfoque de calidad del agua</t>
  </si>
  <si>
    <t xml:space="preserve">Matriz depurada del Índice de Riesgo de Calidad del Agua - IRCA mensual, anual y municipal de la zona urbana y rural de cada uno de los municipios del país para el sector de Agua Potable y Saneamiento Básico – APSB para la vigencia 2022. </t>
  </si>
  <si>
    <t xml:space="preserve">Documento técnico y jurídico de soporte a la propuesta normativa de modificación del Decreto 1575 </t>
  </si>
  <si>
    <t>Contribuir con la mitigación de los gases efecto invernadero y la adaptación al cambio climático desde el sector de APSB</t>
  </si>
  <si>
    <t xml:space="preserve">Proyecto piloto formulado: Adaptación al cambio climático en las cuencas o fuentes abastecedoras </t>
  </si>
  <si>
    <t>Documento de Conceptualización del Sistema de Monitoreo, Reporte y Verificación (MRV) sectorial  y diseño de estrategia para la captura de la información proveniente de los prestadores de servicios públicos AAA, en trabajo conjunto con Vicevivienda y SSPD respectivamente.</t>
  </si>
  <si>
    <t>Propuestas presentadas al Fondo Verde del Clima para la gestión de recursos, en el marco de la implementación de la NAMA de Residuos Sólidos Municipales.</t>
  </si>
  <si>
    <t>Marco metodológico para armonizar la adaptación al cambio climático y la gestión del riesgo de desastres que afectan la prestación de los servicios de APSB</t>
  </si>
  <si>
    <t xml:space="preserve">Fortalecer la gestión ambiental en el marco de la prestación de los servicios públicos de agua y saneamiento básico a los PDA, las entidades territoriales y las empresas de servicios públicos de acueducto de alcantarillado y aseo </t>
  </si>
  <si>
    <t xml:space="preserve">Matriz con los indicadores básicos de ejecución de los planes ambientales de los PDA
</t>
  </si>
  <si>
    <t>4003-1400-7   Desarrollo y mejoramiento del sector de agua potable y saneamiento básico a nivel  nacional</t>
  </si>
  <si>
    <t>Elaborar instrumentos de divulgación de los servicios que brinda el Viceministerio</t>
  </si>
  <si>
    <t>Guía actualizada para los lineamientos de formulación y seguimiento de los Planes Ambientales de los PDA</t>
  </si>
  <si>
    <t xml:space="preserve">Análisis técnico de la implementación de los Planes Ambientales  2008 - 2022 Pilotos (Sucre - Cesar)
</t>
  </si>
  <si>
    <t>Fomentar la gestión del Riesgo sectorial y la resiliencia climática sobre la prestación de los servicios públicos de acueducto, alcantarillado y aseo</t>
  </si>
  <si>
    <t>Documento de lineamientos para realizar el inventario de los sistemas de agua potable y saneamiento básico e Identificación de las amenazas que afectan la prestación de estos servicios</t>
  </si>
  <si>
    <t>Documento de lineamientos para la estructuración de 5 pilotos en el marco de los planes de gestión del riesgo a prestadores AAA entregados a los PDA para su implementación.</t>
  </si>
  <si>
    <t>Documento de lineamientos para la construcción de un repositorio de soluciones para reducción del riesgo en el sector de APSB  basados en la naturaleza.</t>
  </si>
  <si>
    <t>Documento de lineamientos para la actualización de los planes de gestión del riesgo de los PDA.</t>
  </si>
  <si>
    <t>Informe de comunidades indígenas asistidas en la estructuración de los Planes de Emergencia y Contingencia, de acuerdo a lo definido en la Mesa Permanente de Concertación (MPC).</t>
  </si>
  <si>
    <t>Fortalecer las acciones encaminadas para el tratamiento de aguas residuales municipales en el país.</t>
  </si>
  <si>
    <t>Documento de actualización del estado del saneamiento y las necesidades de inversión en 10 municipios de las cuencas priorizadas.</t>
  </si>
  <si>
    <t xml:space="preserve">4003-1400-14 Apoyo financiero para facilitar el acceso a los servicios de agua potable y manejo de aguas residuales a nivel Nacional </t>
  </si>
  <si>
    <t>4003040-04 - Transferencias de capital - servicio de apoyo financiero en tratamiento de aguas residuales - saneamiento de vertimientos en cuencas priorizadas del territorio  nacional</t>
  </si>
  <si>
    <t>Asignar el apoyo financiero a los proyectos viabilizados para la gestión del tratamiento de aguas residuales</t>
  </si>
  <si>
    <t xml:space="preserve">Informe de seguimiento y supervisión KFW - Planta de tratamiento de agua residual proyecto Los Cámbulos en la ciudad de Manizales. </t>
  </si>
  <si>
    <t>4003040-02-Adquisición de bienes y servicios - servicio de apoyo técnico para el tratamiento de aguas residuales - saneamiento de vertimientos en cuencas priorizadas del territorio  nacional</t>
  </si>
  <si>
    <t xml:space="preserve">Realizar seguimiento los proyectos apoyados financieramente	</t>
  </si>
  <si>
    <t>Informe de acciones y seguimiento de estructuración de Sistemas de tratamientos de aguas residuales (Duitama, Neiva, Bucaramanga (Girón), Cúcuta (Patios-San Cayetano-Villa del Rosario)</t>
  </si>
  <si>
    <t xml:space="preserve">Estructuración del proyecto de sistema de tratamiento de aguas residuales no convencionales en un municipio menor a 50.000 habitantes
</t>
  </si>
  <si>
    <t>Gestión de residuos sólidos, aprovechamiento y economía circular para la mitigación y adaptación al cambio climático</t>
  </si>
  <si>
    <t>Objetivo 2. Fortalecer la infraestructura y la gestión integral de residuos sólidos para optimizar su disposición final</t>
  </si>
  <si>
    <t>Fortalecer la prestación del servicio público de aseo articulado con la economía circular y la mitigación de impactos en la generación de gases efecto invernadero.</t>
  </si>
  <si>
    <t>Articular con las entidades del sector las estrategias de economía circular y de mitigación de impactos en la generación de gases efecto invernadero.</t>
  </si>
  <si>
    <t xml:space="preserve">Documento de propuesta de estrategia de residuos sólidos para implementar buenas prácticas asociadas con la reducción de emisiones GEI en los rellenos sanitarios , en línea con la NAMA </t>
  </si>
  <si>
    <t>Base de datos del parámetro de vida útil de rellenos sanitarios en coordinación con SSPD prestadores, alcaldías y autoridades ambientales.</t>
  </si>
  <si>
    <t xml:space="preserve">Matriz de seguimiento de rellenos sanitarios en condición critica </t>
  </si>
  <si>
    <t xml:space="preserve">Promover la formulación  y el seguimiento de los proyectos enfocados al servicio público de aseo </t>
  </si>
  <si>
    <t xml:space="preserve"> 4003-1400-8 Ampliación y mejoramiento de gestión integral de residuos sólidos en el territorio  </t>
  </si>
  <si>
    <t>4003033-04 - Transferencias de capital - servicios de apoyo financiero para la ejecución de proyectos de gestión integral de residuos sólidos - ampliación y mejoramiento de gestión integral de residuos sólidos en el territorio  nacional</t>
  </si>
  <si>
    <t>Asignar el apoyo financiero a los proyectos viabilizados para la gestión integral de residuos sólidos</t>
  </si>
  <si>
    <t xml:space="preserve">Informes de supervisión a los proyectos  apoyados financieramente por el MVCT </t>
  </si>
  <si>
    <t>4003033-02 - Adquisición de bienes y servicios - servicios de apoyo financiero para la ejecución de proyectos de gestión integral de residuos sólidos - ampliación y mejoramiento de gestión integral de residuos sólidos en el territorio  nacional</t>
  </si>
  <si>
    <t>Realizar seguimiento a los proyectos apoyados financieramente.</t>
  </si>
  <si>
    <t>Objetivo 3. Formalizar y dignificar la actividad de reciclaje en el marco de la prestación del servicio público de aseo</t>
  </si>
  <si>
    <t>Fortalecer el proceso de formalización y dignificación de la actividad del reciclaje en el marco del servicio público de aseo.</t>
  </si>
  <si>
    <t>Documento técnico y jurídico de soporte de la propuesta normativa de modificación del Decreto 596 de 2016</t>
  </si>
  <si>
    <t xml:space="preserve">Actas de mesas técnicas con las organizaciones de recicladores de oficio. </t>
  </si>
  <si>
    <t>Fortalecer en el marco de las políticas del MIPG las capacidades técnicas y la gestión del conocimiento del sector, así como realizar el seguimiento y monitoreo a los proyectos de inversión a cargo de la DPR</t>
  </si>
  <si>
    <t>Realizar seguimiento a la ejecución de los proyectos de inversión en SPI a cargo de la DPR
(Gestiones operativas y administrativas para la prestación de los servicios del Viceministerio)</t>
  </si>
  <si>
    <t>Apoyar las gestiones operativas y administrativas para la prestación de los servicios del Viceministerio</t>
  </si>
  <si>
    <t xml:space="preserve">Reporte SPI - Informes ejecutivos de los proyectos de inversión a cargo de la DPR </t>
  </si>
  <si>
    <t xml:space="preserve">Apoyar las gestiones administrativas y operativas para realizar acompañamiento a las Entidades territoriales en monitoreo a los recursos SGP-APS. </t>
  </si>
  <si>
    <t xml:space="preserve">Fortalecer la gestión de la Información  del sector APSB </t>
  </si>
  <si>
    <t xml:space="preserve">Informe de gestión de la actualización realizada a los sistemas de información SINAS y SIASAR </t>
  </si>
  <si>
    <t>Promocionar la oferta institucional de la DPR para fortalecer la gestión e interacción de la ciudadanía con el Estado</t>
  </si>
  <si>
    <t>Reporte de la jornada de socialización de la oferta institucional de la DPR en el MVCT (GAUA)</t>
  </si>
  <si>
    <t>Realizar la divulgación en los temas relacionados con agua potable y saneamiento básico</t>
  </si>
  <si>
    <t>Informe de participación en espacios de promoción de la política del sector de APSB 
(Espacios de participación ciudadana, de rendición de cuentas, de promoción de la oferta institucional, Congreso rural, Acodal, Andesco, Ferias de atención al ciudadano, etc. )</t>
  </si>
  <si>
    <t>Componente</t>
  </si>
  <si>
    <t>Subcomponente</t>
  </si>
  <si>
    <t>1. Plan Institucional de Archivos de la Entidad ­PINAR</t>
  </si>
  <si>
    <r>
      <t>Dependencia</t>
    </r>
    <r>
      <rPr>
        <sz val="10"/>
        <color rgb="FF000000"/>
        <rFont val="Arial"/>
        <family val="2"/>
      </rPr>
      <t> </t>
    </r>
  </si>
  <si>
    <r>
      <t>DSH - Dirección del Sistema Habitacional</t>
    </r>
    <r>
      <rPr>
        <sz val="10"/>
        <color theme="1"/>
        <rFont val="Arial"/>
        <family val="2"/>
      </rPr>
      <t> </t>
    </r>
  </si>
  <si>
    <r>
      <t>DIVIS - Dirección de Inversiones en Vivienda de Interés Social</t>
    </r>
    <r>
      <rPr>
        <sz val="10"/>
        <color rgb="FF000000"/>
        <rFont val="Arial"/>
        <family val="2"/>
      </rPr>
      <t> </t>
    </r>
  </si>
  <si>
    <r>
      <t>DVR - Dirección de Vivienda Rural</t>
    </r>
    <r>
      <rPr>
        <sz val="10"/>
        <color theme="1"/>
        <rFont val="Arial"/>
        <family val="2"/>
      </rPr>
      <t> </t>
    </r>
  </si>
  <si>
    <r>
      <t>DEUT - Dirección de Espacio Urbano y Territorial</t>
    </r>
    <r>
      <rPr>
        <sz val="10"/>
        <color rgb="FF000000"/>
        <rFont val="Arial"/>
        <family val="2"/>
      </rPr>
      <t> </t>
    </r>
  </si>
  <si>
    <t>P5 - Compras y Contratación Pública</t>
  </si>
  <si>
    <r>
      <t>DIDE - Dirección de Infraestructura y Desarrollo Empresarial</t>
    </r>
    <r>
      <rPr>
        <sz val="10"/>
        <color theme="1"/>
        <rFont val="Arial"/>
        <family val="2"/>
      </rPr>
      <t> </t>
    </r>
  </si>
  <si>
    <r>
      <t>DPR - Dirección de Política y Regulación</t>
    </r>
    <r>
      <rPr>
        <sz val="10"/>
        <color rgb="FF000000"/>
        <rFont val="Arial"/>
        <family val="2"/>
      </rPr>
      <t> </t>
    </r>
  </si>
  <si>
    <t>C4 - Transparencia y acceso a la información.</t>
  </si>
  <si>
    <r>
      <t>OTIC - Oficina de Tecnologías de Información y Comunicaciones </t>
    </r>
    <r>
      <rPr>
        <sz val="10"/>
        <color theme="1"/>
        <rFont val="Arial"/>
        <family val="2"/>
      </rPr>
      <t> </t>
    </r>
  </si>
  <si>
    <r>
      <t>OAP - Oficina Asesora de Planeación </t>
    </r>
    <r>
      <rPr>
        <sz val="10"/>
        <color rgb="FF000000"/>
        <rFont val="Arial"/>
        <family val="2"/>
      </rPr>
      <t> </t>
    </r>
  </si>
  <si>
    <r>
      <t>OAJ - Oficina Asesora Jurídica</t>
    </r>
    <r>
      <rPr>
        <sz val="10"/>
        <color theme="1"/>
        <rFont val="Arial"/>
        <family val="2"/>
      </rPr>
      <t> </t>
    </r>
  </si>
  <si>
    <r>
      <t>OCI - Oficina de Control Interno</t>
    </r>
    <r>
      <rPr>
        <sz val="10"/>
        <color rgb="FF000000"/>
        <rFont val="Arial"/>
        <family val="2"/>
      </rPr>
      <t> </t>
    </r>
  </si>
  <si>
    <r>
      <t>SSA - Subdirección de Servicios Administrativos</t>
    </r>
    <r>
      <rPr>
        <sz val="10"/>
        <color theme="1"/>
        <rFont val="Arial"/>
        <family val="2"/>
      </rPr>
      <t> </t>
    </r>
  </si>
  <si>
    <t>C5 - Responsabilidad</t>
  </si>
  <si>
    <r>
      <t>SFP - Subdirección de Finanzas y Presupuesto</t>
    </r>
    <r>
      <rPr>
        <sz val="10"/>
        <color rgb="FF000000"/>
        <rFont val="Arial"/>
        <family val="2"/>
      </rPr>
      <t> </t>
    </r>
  </si>
  <si>
    <t>C6 - Diagnóstico</t>
  </si>
  <si>
    <r>
      <t>GCE - Grupo de Comunicaciones Estratégicas</t>
    </r>
    <r>
      <rPr>
        <sz val="10"/>
        <color theme="1"/>
        <rFont val="Arial"/>
        <family val="2"/>
      </rPr>
      <t> </t>
    </r>
  </si>
  <si>
    <r>
      <t>GCID - Grupo de Control Interno Disciplinario </t>
    </r>
    <r>
      <rPr>
        <sz val="10"/>
        <color rgb="FF000000"/>
        <rFont val="Arial"/>
        <family val="2"/>
      </rPr>
      <t> </t>
    </r>
  </si>
  <si>
    <t>P15 - Gestión Documental</t>
  </si>
  <si>
    <r>
      <t>GTH - Grupo de Talento Humano</t>
    </r>
    <r>
      <rPr>
        <sz val="10"/>
        <color theme="1"/>
        <rFont val="Arial"/>
        <family val="2"/>
      </rPr>
      <t> </t>
    </r>
  </si>
  <si>
    <r>
      <t>GC - Grupo de Contratos </t>
    </r>
    <r>
      <rPr>
        <sz val="10"/>
        <color rgb="FF000000"/>
        <rFont val="Arial"/>
        <family val="2"/>
      </rPr>
      <t> </t>
    </r>
  </si>
  <si>
    <r>
      <t>GRF - Grupo de Recursos Físicos</t>
    </r>
    <r>
      <rPr>
        <sz val="10"/>
        <color theme="1"/>
        <rFont val="Arial"/>
        <family val="2"/>
      </rPr>
      <t> </t>
    </r>
  </si>
  <si>
    <r>
      <t>GAUA - Grupo de Atención al Usuario y Archivo</t>
    </r>
    <r>
      <rPr>
        <sz val="10"/>
        <color rgb="FF000000"/>
        <rFont val="Arial"/>
        <family val="2"/>
      </rPr>
      <t> </t>
    </r>
  </si>
  <si>
    <t>Entidad</t>
  </si>
  <si>
    <t>Objetivo Estratégico Sector</t>
  </si>
  <si>
    <t>PND</t>
  </si>
  <si>
    <t>ODS</t>
  </si>
  <si>
    <t>Dimensión MIPG</t>
  </si>
  <si>
    <t>Proceso SIG Entidad</t>
  </si>
  <si>
    <t>Indicador</t>
  </si>
  <si>
    <t>Fórmula del Indicador</t>
  </si>
  <si>
    <t>Periodicidad</t>
  </si>
  <si>
    <t>Tipología</t>
  </si>
  <si>
    <t>Unidad de Medida</t>
  </si>
  <si>
    <t>Línea Base</t>
  </si>
  <si>
    <t>Metas</t>
  </si>
  <si>
    <t>Meta del Cuatrienio</t>
  </si>
  <si>
    <t>Dependencia 
Responsable</t>
  </si>
  <si>
    <t>Pacto</t>
  </si>
  <si>
    <t>Línea</t>
  </si>
  <si>
    <t xml:space="preserve">Objetivo </t>
  </si>
  <si>
    <t xml:space="preserve">Principal </t>
  </si>
  <si>
    <t>Secundario</t>
  </si>
  <si>
    <t>Año 1</t>
  </si>
  <si>
    <t>Año 2</t>
  </si>
  <si>
    <t>Año 3</t>
  </si>
  <si>
    <t>Año 4</t>
  </si>
  <si>
    <r>
      <rPr>
        <b/>
        <sz val="12"/>
        <rFont val="Arial"/>
        <family val="2"/>
      </rPr>
      <t>FORMATO:</t>
    </r>
    <r>
      <rPr>
        <sz val="12"/>
        <rFont val="Arial"/>
        <family val="2"/>
      </rPr>
      <t xml:space="preserve"> PLAN DE ACCIÓN INSTITUCIONAL  
</t>
    </r>
    <r>
      <rPr>
        <b/>
        <sz val="12"/>
        <rFont val="Arial"/>
        <family val="2"/>
      </rPr>
      <t xml:space="preserve">PROCESO: </t>
    </r>
    <r>
      <rPr>
        <sz val="12"/>
        <rFont val="Arial"/>
        <family val="2"/>
      </rPr>
      <t>DIRECCIONAMIENTO ESTRATÉGICO</t>
    </r>
  </si>
  <si>
    <t>Versión: 7.0</t>
  </si>
  <si>
    <t>Fecha:19/10/2020</t>
  </si>
  <si>
    <t>Código:  DET-F-05</t>
  </si>
  <si>
    <t>Opción 2 Componentes del PAAC</t>
  </si>
  <si>
    <t>Opción 3. Subcomponente de PAAC</t>
  </si>
  <si>
    <t>MVCT</t>
  </si>
  <si>
    <t>Objetivo 7. Fortalecer el desempeño institucional a través de la gestión de los recursos, el conocimiento y la innovación para satisfacer las necesidades de los grupos de valor.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</si>
</sst>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 #,##0.00_-;\-&quot;$&quot;\ * #,##0.00_-;_-&quot;$&quot;\ * &quot;-&quot;??_-;_-@_-"/>
    <numFmt numFmtId="43" formatCode="_-* #,##0.00_-;\-* #,##0.00_-;_-* &quot;-&quot;??_-;_-@_-"/>
    <numFmt numFmtId="164" formatCode="_-[$$-409]* #,##0.00_ ;_-[$$-409]* \-#,##0.00\ ;_-[$$-409]* &quot;-&quot;??_ ;_-@_ "/>
    <numFmt numFmtId="165" formatCode="_-&quot;$&quot;\ * #,##0_-;\-&quot;$&quot;\ * #,##0_-;_-&quot;$&quot;\ * &quot;-&quot;??_-;_-@_-"/>
    <numFmt numFmtId="166" formatCode="m/d;@"/>
    <numFmt numFmtId="167" formatCode="_-* #,##0_-;\-* #,##0_-;_-* \-??_-;_-@_-"/>
    <numFmt numFmtId="168" formatCode="_-* #,##0.00_-;\-* #,##0.00_-;_-* &quot;-&quot;_-;_-@_-"/>
    <numFmt numFmtId="169" formatCode="0.0%"/>
  </numFmts>
  <fonts count="21" x14ac:knownFonts="1">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b/>
      <sz val="10"/>
      <color theme="0"/>
      <name val="Arial"/>
      <family val="2"/>
    </font>
    <font>
      <sz val="10"/>
      <color theme="1"/>
      <name val="Arial"/>
      <family val="2"/>
    </font>
    <font>
      <b/>
      <sz val="12"/>
      <color theme="0"/>
      <name val="Calibri"/>
      <family val="2"/>
      <scheme val="minor"/>
    </font>
    <font>
      <sz val="10"/>
      <color rgb="FF333333"/>
      <name val="Work Sans"/>
    </font>
    <font>
      <b/>
      <sz val="10"/>
      <color rgb="FF000000"/>
      <name val="Arial"/>
      <family val="2"/>
    </font>
    <font>
      <sz val="10"/>
      <color rgb="FF000000"/>
      <name val="Arial"/>
      <family val="2"/>
    </font>
    <font>
      <b/>
      <sz val="10"/>
      <color theme="1"/>
      <name val="Arial"/>
      <family val="2"/>
    </font>
    <font>
      <sz val="8"/>
      <name val="Calibri"/>
      <family val="2"/>
      <scheme val="minor"/>
    </font>
    <font>
      <sz val="11"/>
      <color theme="1"/>
      <name val="Calibri"/>
      <family val="2"/>
      <scheme val="minor"/>
    </font>
    <font>
      <b/>
      <sz val="10"/>
      <name val="Arial"/>
      <family val="2"/>
    </font>
    <font>
      <u/>
      <sz val="10"/>
      <name val="Arial"/>
      <family val="2"/>
    </font>
    <font>
      <sz val="10"/>
      <name val="Arial"/>
    </font>
    <font>
      <b/>
      <sz val="11"/>
      <color theme="0"/>
      <name val="Arial"/>
      <family val="2"/>
    </font>
    <font>
      <sz val="12"/>
      <name val="Arial"/>
      <family val="2"/>
    </font>
    <font>
      <b/>
      <sz val="12"/>
      <name val="Arial"/>
      <family val="2"/>
    </font>
    <font>
      <sz val="12"/>
      <name val="Verdana"/>
      <family val="2"/>
    </font>
    <font>
      <sz val="11"/>
      <color theme="1"/>
      <name val="Arial"/>
      <family val="2"/>
    </font>
  </fonts>
  <fills count="14">
    <fill>
      <patternFill patternType="none"/>
    </fill>
    <fill>
      <patternFill patternType="gray125"/>
    </fill>
    <fill>
      <patternFill patternType="solid">
        <fgColor theme="9"/>
        <bgColor indexed="64"/>
      </patternFill>
    </fill>
    <fill>
      <patternFill patternType="solid">
        <fgColor rgb="FFFFFFFF"/>
        <bgColor indexed="64"/>
      </patternFill>
    </fill>
    <fill>
      <patternFill patternType="solid">
        <fgColor rgb="FFEAEFF7"/>
        <bgColor indexed="64"/>
      </patternFill>
    </fill>
    <fill>
      <patternFill patternType="solid">
        <fgColor theme="8" tint="0.39997558519241921"/>
        <bgColor theme="0"/>
      </patternFill>
    </fill>
    <fill>
      <patternFill patternType="solid">
        <fgColor indexed="65"/>
        <bgColor theme="0"/>
      </patternFill>
    </fill>
    <fill>
      <patternFill patternType="solid">
        <fgColor rgb="FFFFFFFF"/>
        <bgColor theme="0"/>
      </patternFill>
    </fill>
    <fill>
      <patternFill patternType="solid">
        <fgColor theme="0"/>
        <bgColor theme="0"/>
      </patternFill>
    </fill>
    <fill>
      <patternFill patternType="solid">
        <fgColor rgb="FFFFFF00"/>
        <bgColor theme="0"/>
      </patternFill>
    </fill>
    <fill>
      <patternFill patternType="solid">
        <fgColor theme="0"/>
        <bgColor indexed="64"/>
      </patternFill>
    </fill>
    <fill>
      <patternFill patternType="solid">
        <fgColor theme="0"/>
        <bgColor rgb="FFF2F2F2"/>
      </patternFill>
    </fill>
    <fill>
      <patternFill patternType="solid">
        <fgColor theme="0"/>
        <bgColor rgb="FFD9D9D9"/>
      </patternFill>
    </fill>
    <fill>
      <patternFill patternType="solid">
        <fgColor theme="3" tint="-0.249977111117893"/>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5B9BD5"/>
      </left>
      <right style="medium">
        <color rgb="FF5B9BD5"/>
      </right>
      <top style="medium">
        <color rgb="FF5B9BD5"/>
      </top>
      <bottom style="thick">
        <color rgb="FF5B9BD5"/>
      </bottom>
      <diagonal/>
    </border>
    <border>
      <left style="medium">
        <color rgb="FF5B9BD5"/>
      </left>
      <right style="medium">
        <color rgb="FF5B9BD5"/>
      </right>
      <top/>
      <bottom style="medium">
        <color rgb="FF5B9BD5"/>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hair">
        <color rgb="FF000000"/>
      </left>
      <right style="hair">
        <color rgb="FF000000"/>
      </right>
      <top/>
      <bottom style="hair">
        <color rgb="FF00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hair">
        <color rgb="FF000000"/>
      </right>
      <top style="hair">
        <color rgb="FF000000"/>
      </top>
      <bottom style="hair">
        <color rgb="FF000000"/>
      </bottom>
      <diagonal/>
    </border>
    <border>
      <left/>
      <right style="hair">
        <color rgb="FF000000"/>
      </right>
      <top/>
      <bottom style="hair">
        <color rgb="FF000000"/>
      </bottom>
      <diagonal/>
    </border>
    <border>
      <left/>
      <right style="thin">
        <color rgb="FF000000"/>
      </right>
      <top/>
      <bottom style="thin">
        <color rgb="FF000000"/>
      </bottom>
      <diagonal/>
    </border>
  </borders>
  <cellStyleXfs count="12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41" fontId="12" fillId="0" borderId="0" applyFont="0" applyFill="0" applyBorder="0" applyAlignment="0" applyProtection="0"/>
  </cellStyleXfs>
  <cellXfs count="247">
    <xf numFmtId="0" fontId="0" fillId="0" borderId="0" xfId="0"/>
    <xf numFmtId="0" fontId="6" fillId="2" borderId="11" xfId="0" applyFont="1" applyFill="1" applyBorder="1" applyAlignment="1">
      <alignment horizontal="center" wrapText="1"/>
    </xf>
    <xf numFmtId="0" fontId="6" fillId="2" borderId="12" xfId="0" applyFont="1" applyFill="1" applyBorder="1" applyAlignment="1">
      <alignment horizontal="center" wrapText="1"/>
    </xf>
    <xf numFmtId="0" fontId="0" fillId="0" borderId="14" xfId="0" applyBorder="1" applyAlignment="1">
      <alignment wrapText="1"/>
    </xf>
    <xf numFmtId="0" fontId="0" fillId="0" borderId="13" xfId="0" applyBorder="1" applyAlignment="1">
      <alignment wrapText="1"/>
    </xf>
    <xf numFmtId="0" fontId="0" fillId="0" borderId="15" xfId="0" applyBorder="1" applyAlignment="1">
      <alignment wrapText="1"/>
    </xf>
    <xf numFmtId="0" fontId="0" fillId="0" borderId="16" xfId="0" applyBorder="1" applyAlignment="1">
      <alignment wrapText="1"/>
    </xf>
    <xf numFmtId="0" fontId="7" fillId="0" borderId="0" xfId="0" applyFont="1" applyAlignment="1">
      <alignment horizontal="left" vertical="center" wrapText="1"/>
    </xf>
    <xf numFmtId="0" fontId="8" fillId="3" borderId="17" xfId="0" applyFont="1" applyFill="1" applyBorder="1" applyAlignment="1">
      <alignment horizontal="center" vertical="center" wrapText="1"/>
    </xf>
    <xf numFmtId="0" fontId="8" fillId="4" borderId="18" xfId="0" applyFont="1" applyFill="1" applyBorder="1" applyAlignment="1">
      <alignment horizontal="justify" vertical="center" wrapText="1"/>
    </xf>
    <xf numFmtId="0" fontId="10" fillId="0" borderId="18" xfId="0" applyFont="1" applyBorder="1" applyAlignment="1">
      <alignment horizontal="justify" vertical="center" wrapText="1"/>
    </xf>
    <xf numFmtId="0" fontId="10"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textRotation="90" wrapText="1"/>
    </xf>
    <xf numFmtId="0" fontId="3" fillId="8" borderId="1" xfId="0" applyFont="1" applyFill="1" applyBorder="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165" fontId="10" fillId="5" borderId="1" xfId="119" applyNumberFormat="1" applyFont="1" applyFill="1" applyBorder="1" applyAlignment="1">
      <alignment horizontal="center" vertical="center" wrapText="1"/>
    </xf>
    <xf numFmtId="165" fontId="5" fillId="0" borderId="0" xfId="119" applyNumberFormat="1" applyFont="1" applyFill="1" applyAlignment="1">
      <alignment vertical="center" wrapText="1"/>
    </xf>
    <xf numFmtId="0" fontId="15" fillId="6" borderId="2" xfId="0" applyFont="1" applyFill="1" applyBorder="1" applyAlignment="1">
      <alignment horizontal="left" vertical="center" wrapText="1"/>
    </xf>
    <xf numFmtId="9" fontId="15" fillId="6" borderId="2" xfId="0" applyNumberFormat="1" applyFont="1" applyFill="1" applyBorder="1" applyAlignment="1">
      <alignment horizontal="center" vertical="center" wrapText="1"/>
    </xf>
    <xf numFmtId="165" fontId="15" fillId="6" borderId="8" xfId="119" applyNumberFormat="1"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1" xfId="0" applyFont="1" applyFill="1" applyBorder="1" applyAlignment="1">
      <alignment horizontal="justify" vertical="center" wrapText="1"/>
    </xf>
    <xf numFmtId="0" fontId="15" fillId="8" borderId="1" xfId="0" applyFont="1" applyFill="1" applyBorder="1" applyAlignment="1">
      <alignment horizontal="left" vertical="center" wrapText="1"/>
    </xf>
    <xf numFmtId="0" fontId="15" fillId="6" borderId="1"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1" xfId="0" applyFont="1" applyFill="1" applyBorder="1" applyAlignment="1">
      <alignment horizontal="left" vertical="center" wrapText="1"/>
    </xf>
    <xf numFmtId="0" fontId="15" fillId="6" borderId="1" xfId="0" applyFont="1" applyFill="1" applyBorder="1" applyAlignment="1">
      <alignment vertical="center" wrapText="1"/>
    </xf>
    <xf numFmtId="0" fontId="15" fillId="0" borderId="0" xfId="0" applyFont="1" applyAlignment="1">
      <alignment horizontal="left" vertical="center" wrapText="1"/>
    </xf>
    <xf numFmtId="0" fontId="15" fillId="6" borderId="10" xfId="0" applyFont="1" applyFill="1" applyBorder="1" applyAlignment="1">
      <alignment horizontal="left" vertical="center" wrapText="1"/>
    </xf>
    <xf numFmtId="0" fontId="15" fillId="6" borderId="8" xfId="0" applyFont="1" applyFill="1" applyBorder="1" applyAlignment="1">
      <alignment horizontal="center" vertical="center" wrapText="1"/>
    </xf>
    <xf numFmtId="165" fontId="15" fillId="6" borderId="1" xfId="119" applyNumberFormat="1" applyFont="1" applyFill="1" applyBorder="1" applyAlignment="1">
      <alignment horizontal="left" vertical="center" wrapText="1"/>
    </xf>
    <xf numFmtId="9" fontId="15" fillId="6" borderId="1" xfId="0" applyNumberFormat="1" applyFont="1" applyFill="1" applyBorder="1" applyAlignment="1">
      <alignment horizontal="center" vertical="center" wrapText="1"/>
    </xf>
    <xf numFmtId="165" fontId="15" fillId="6" borderId="1" xfId="119" applyNumberFormat="1" applyFont="1" applyFill="1" applyBorder="1" applyAlignment="1">
      <alignment vertical="center" wrapText="1"/>
    </xf>
    <xf numFmtId="9" fontId="15" fillId="6" borderId="8" xfId="0" applyNumberFormat="1" applyFont="1" applyFill="1" applyBorder="1" applyAlignment="1">
      <alignment horizontal="center" vertical="center" wrapText="1"/>
    </xf>
    <xf numFmtId="0" fontId="15" fillId="0" borderId="0" xfId="0" applyFont="1" applyAlignment="1">
      <alignment vertical="center" wrapText="1"/>
    </xf>
    <xf numFmtId="9" fontId="15" fillId="6" borderId="1" xfId="120" applyFont="1" applyFill="1" applyBorder="1" applyAlignment="1">
      <alignment horizontal="center" vertical="center" wrapText="1"/>
    </xf>
    <xf numFmtId="165" fontId="15" fillId="6" borderId="1" xfId="119" applyNumberFormat="1" applyFont="1" applyFill="1" applyBorder="1" applyAlignment="1">
      <alignment horizontal="right" vertical="center" wrapText="1" readingOrder="1"/>
    </xf>
    <xf numFmtId="0" fontId="15" fillId="7" borderId="20" xfId="0" applyFont="1" applyFill="1" applyBorder="1" applyAlignment="1">
      <alignment horizontal="left" vertical="center" wrapText="1"/>
    </xf>
    <xf numFmtId="9" fontId="15" fillId="7" borderId="20" xfId="0" applyNumberFormat="1" applyFont="1" applyFill="1" applyBorder="1" applyAlignment="1">
      <alignment horizontal="center" vertical="center" wrapText="1"/>
    </xf>
    <xf numFmtId="0" fontId="15" fillId="6" borderId="20" xfId="0" applyFont="1" applyFill="1" applyBorder="1" applyAlignment="1">
      <alignment horizontal="left" vertical="center" wrapText="1"/>
    </xf>
    <xf numFmtId="165" fontId="15" fillId="6" borderId="20" xfId="119" applyNumberFormat="1" applyFont="1" applyFill="1" applyBorder="1" applyAlignment="1">
      <alignment vertical="center" wrapText="1"/>
    </xf>
    <xf numFmtId="0" fontId="15" fillId="6" borderId="20" xfId="0" applyFont="1" applyFill="1" applyBorder="1" applyAlignment="1">
      <alignment vertical="center" wrapText="1"/>
    </xf>
    <xf numFmtId="0" fontId="15" fillId="8" borderId="20" xfId="0" applyFont="1" applyFill="1" applyBorder="1" applyAlignment="1">
      <alignment horizontal="left" vertical="center" wrapText="1"/>
    </xf>
    <xf numFmtId="0" fontId="15" fillId="7" borderId="20"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1" xfId="0" applyFont="1" applyFill="1" applyBorder="1" applyAlignment="1">
      <alignment horizontal="left" vertical="center" wrapText="1"/>
    </xf>
    <xf numFmtId="0" fontId="15" fillId="7" borderId="1" xfId="0" applyFont="1" applyFill="1" applyBorder="1" applyAlignment="1">
      <alignment vertical="center" wrapText="1"/>
    </xf>
    <xf numFmtId="10" fontId="15" fillId="7" borderId="20" xfId="0" applyNumberFormat="1" applyFont="1" applyFill="1" applyBorder="1" applyAlignment="1">
      <alignment horizontal="center" vertical="center" wrapText="1"/>
    </xf>
    <xf numFmtId="0" fontId="15" fillId="7" borderId="19" xfId="0" applyFont="1" applyFill="1" applyBorder="1" applyAlignment="1">
      <alignment horizontal="left" vertical="center" wrapText="1"/>
    </xf>
    <xf numFmtId="0" fontId="15" fillId="6" borderId="0" xfId="0" applyFont="1" applyFill="1" applyAlignment="1">
      <alignment horizontal="left" vertical="center" wrapText="1"/>
    </xf>
    <xf numFmtId="165" fontId="15" fillId="8" borderId="1" xfId="119"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1" xfId="0" applyFont="1" applyFill="1" applyBorder="1" applyAlignment="1">
      <alignment wrapText="1"/>
    </xf>
    <xf numFmtId="0" fontId="15" fillId="0" borderId="0" xfId="0" applyFont="1" applyAlignment="1">
      <alignment horizontal="center" vertical="center" wrapText="1"/>
    </xf>
    <xf numFmtId="165" fontId="15" fillId="8" borderId="1" xfId="119" applyNumberFormat="1" applyFont="1" applyFill="1" applyBorder="1" applyAlignment="1">
      <alignment vertical="center" wrapText="1"/>
    </xf>
    <xf numFmtId="0" fontId="15" fillId="8" borderId="2" xfId="0" applyFont="1" applyFill="1" applyBorder="1" applyAlignment="1">
      <alignment horizontal="left" vertical="center" wrapText="1"/>
    </xf>
    <xf numFmtId="0" fontId="15" fillId="6" borderId="0" xfId="0" applyFont="1" applyFill="1" applyAlignment="1">
      <alignment horizontal="center" vertical="center" wrapText="1"/>
    </xf>
    <xf numFmtId="9" fontId="15" fillId="8" borderId="1" xfId="12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1" xfId="0" applyFont="1" applyFill="1" applyBorder="1" applyAlignment="1">
      <alignment vertical="center" wrapText="1"/>
    </xf>
    <xf numFmtId="0" fontId="15" fillId="8" borderId="0" xfId="0" applyFont="1" applyFill="1" applyAlignment="1">
      <alignment horizontal="center" vertical="center" wrapText="1"/>
    </xf>
    <xf numFmtId="0" fontId="15" fillId="6" borderId="2" xfId="0" applyFont="1" applyFill="1" applyBorder="1" applyAlignment="1">
      <alignment horizontal="center" vertical="center"/>
    </xf>
    <xf numFmtId="165" fontId="15" fillId="6" borderId="0" xfId="119" applyNumberFormat="1" applyFont="1" applyFill="1" applyAlignment="1">
      <alignment horizontal="justify" vertical="center"/>
    </xf>
    <xf numFmtId="9" fontId="15" fillId="8"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165" fontId="15" fillId="6" borderId="8" xfId="119" applyNumberFormat="1" applyFont="1" applyFill="1" applyBorder="1" applyAlignment="1">
      <alignment vertical="center" wrapText="1"/>
    </xf>
    <xf numFmtId="0" fontId="15" fillId="6" borderId="8" xfId="0" applyFont="1" applyFill="1" applyBorder="1" applyAlignment="1">
      <alignment vertical="center" wrapText="1"/>
    </xf>
    <xf numFmtId="169" fontId="15" fillId="6" borderId="1" xfId="0" applyNumberFormat="1" applyFont="1" applyFill="1" applyBorder="1" applyAlignment="1">
      <alignment horizontal="center" vertical="center" wrapText="1"/>
    </xf>
    <xf numFmtId="166" fontId="15" fillId="8" borderId="1" xfId="0" applyNumberFormat="1" applyFont="1" applyFill="1" applyBorder="1" applyAlignment="1">
      <alignment horizontal="left" vertical="center" wrapText="1"/>
    </xf>
    <xf numFmtId="0" fontId="15" fillId="8" borderId="1" xfId="121" applyFont="1" applyFill="1" applyBorder="1" applyAlignment="1">
      <alignment horizontal="left" vertical="center" wrapText="1"/>
    </xf>
    <xf numFmtId="165" fontId="15" fillId="6" borderId="1" xfId="119" applyNumberFormat="1" applyFont="1" applyFill="1" applyBorder="1" applyAlignment="1">
      <alignment vertical="center"/>
    </xf>
    <xf numFmtId="164" fontId="15" fillId="6" borderId="2" xfId="0" applyNumberFormat="1" applyFont="1" applyFill="1" applyBorder="1" applyAlignment="1">
      <alignment horizontal="left" vertical="center" wrapText="1"/>
    </xf>
    <xf numFmtId="164" fontId="15" fillId="8" borderId="2" xfId="0" applyNumberFormat="1" applyFont="1" applyFill="1" applyBorder="1" applyAlignment="1">
      <alignment horizontal="left" vertical="center" wrapText="1"/>
    </xf>
    <xf numFmtId="0" fontId="15" fillId="6" borderId="3" xfId="0" applyFont="1" applyFill="1" applyBorder="1" applyAlignment="1">
      <alignment horizontal="center" vertical="center" wrapText="1"/>
    </xf>
    <xf numFmtId="0" fontId="15" fillId="8" borderId="0" xfId="0" applyFont="1" applyFill="1" applyAlignment="1">
      <alignment horizontal="left" vertical="center" wrapText="1"/>
    </xf>
    <xf numFmtId="0" fontId="15" fillId="6" borderId="22" xfId="0" applyFont="1" applyFill="1" applyBorder="1" applyAlignment="1">
      <alignment horizontal="left" vertical="center" wrapText="1"/>
    </xf>
    <xf numFmtId="0" fontId="15" fillId="10" borderId="2" xfId="0" applyFont="1" applyFill="1" applyBorder="1" applyAlignment="1">
      <alignment horizontal="left" vertical="center" wrapText="1"/>
    </xf>
    <xf numFmtId="9" fontId="15" fillId="10" borderId="1" xfId="120" applyFont="1" applyFill="1" applyBorder="1" applyAlignment="1" applyProtection="1">
      <alignment horizontal="center" vertical="center" wrapText="1"/>
    </xf>
    <xf numFmtId="0" fontId="15" fillId="1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10"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0" borderId="0" xfId="0" applyFont="1"/>
    <xf numFmtId="9" fontId="15" fillId="12" borderId="1" xfId="120" applyFont="1" applyFill="1" applyBorder="1" applyAlignment="1" applyProtection="1">
      <alignment horizontal="center" vertical="center" wrapText="1"/>
    </xf>
    <xf numFmtId="9" fontId="15" fillId="10" borderId="1" xfId="120" applyFont="1" applyFill="1" applyBorder="1" applyAlignment="1">
      <alignment horizontal="center" vertical="center" wrapText="1"/>
    </xf>
    <xf numFmtId="167" fontId="15" fillId="10" borderId="1" xfId="118" applyNumberFormat="1" applyFont="1" applyFill="1" applyBorder="1" applyAlignment="1" applyProtection="1">
      <alignment horizontal="left" vertical="center" wrapText="1"/>
    </xf>
    <xf numFmtId="0" fontId="15" fillId="12" borderId="1" xfId="0" applyFont="1" applyFill="1" applyBorder="1" applyAlignment="1">
      <alignment horizontal="center" vertical="center" wrapText="1"/>
    </xf>
    <xf numFmtId="0" fontId="15" fillId="11" borderId="1" xfId="0" applyFont="1" applyFill="1" applyBorder="1" applyAlignment="1">
      <alignment horizontal="left" vertical="center" wrapText="1"/>
    </xf>
    <xf numFmtId="14" fontId="15" fillId="10" borderId="1" xfId="118" applyNumberFormat="1" applyFont="1" applyFill="1" applyBorder="1" applyAlignment="1" applyProtection="1">
      <alignment horizontal="left" vertical="center" wrapText="1"/>
    </xf>
    <xf numFmtId="9" fontId="15" fillId="11" borderId="1" xfId="120" applyFont="1" applyFill="1" applyBorder="1" applyAlignment="1" applyProtection="1">
      <alignment horizontal="center" vertical="center" wrapText="1"/>
    </xf>
    <xf numFmtId="9" fontId="15" fillId="11" borderId="1" xfId="120" applyFont="1" applyFill="1" applyBorder="1" applyAlignment="1">
      <alignment horizontal="center" vertical="center" wrapText="1"/>
    </xf>
    <xf numFmtId="165" fontId="15" fillId="11" borderId="1" xfId="119" applyNumberFormat="1" applyFont="1" applyFill="1" applyBorder="1" applyAlignment="1">
      <alignment horizontal="left" vertical="center" wrapText="1" indent="1"/>
    </xf>
    <xf numFmtId="0" fontId="15" fillId="10" borderId="1" xfId="0" applyFont="1" applyFill="1" applyBorder="1" applyAlignment="1">
      <alignment vertical="center" wrapText="1"/>
    </xf>
    <xf numFmtId="0" fontId="15" fillId="0" borderId="2" xfId="0" applyFont="1" applyBorder="1" applyAlignment="1">
      <alignment horizontal="left" vertical="center" wrapText="1"/>
    </xf>
    <xf numFmtId="0" fontId="15" fillId="10" borderId="1" xfId="118" applyNumberFormat="1" applyFont="1" applyFill="1" applyBorder="1" applyAlignment="1" applyProtection="1">
      <alignment horizontal="left" vertical="center" wrapText="1"/>
    </xf>
    <xf numFmtId="0" fontId="15" fillId="0" borderId="8" xfId="0" applyFont="1" applyBorder="1" applyAlignment="1">
      <alignment horizontal="left" vertical="center" wrapText="1"/>
    </xf>
    <xf numFmtId="0" fontId="15" fillId="12" borderId="1" xfId="118" applyNumberFormat="1" applyFont="1" applyFill="1" applyBorder="1" applyAlignment="1" applyProtection="1">
      <alignment horizontal="left" vertical="center" wrapText="1"/>
    </xf>
    <xf numFmtId="3" fontId="15" fillId="0" borderId="1" xfId="0" applyNumberFormat="1" applyFont="1" applyBorder="1" applyAlignment="1">
      <alignment horizontal="center" vertical="center" wrapText="1"/>
    </xf>
    <xf numFmtId="9" fontId="15" fillId="0" borderId="1" xfId="120" applyFont="1" applyFill="1" applyBorder="1" applyAlignment="1" applyProtection="1">
      <alignment vertical="center" wrapText="1"/>
    </xf>
    <xf numFmtId="9" fontId="15" fillId="0" borderId="1" xfId="120" applyFont="1" applyFill="1" applyBorder="1" applyAlignment="1">
      <alignment horizontal="center" vertical="center" wrapText="1"/>
    </xf>
    <xf numFmtId="165" fontId="15" fillId="0" borderId="1" xfId="119" applyNumberFormat="1" applyFont="1" applyBorder="1" applyAlignment="1">
      <alignment horizontal="justify" vertical="center" wrapText="1"/>
    </xf>
    <xf numFmtId="0" fontId="15" fillId="0" borderId="1" xfId="0" applyFont="1" applyBorder="1" applyAlignment="1">
      <alignment horizontal="justify" vertical="center" wrapText="1"/>
    </xf>
    <xf numFmtId="9" fontId="15" fillId="0" borderId="2" xfId="120" applyFont="1" applyFill="1" applyBorder="1" applyAlignment="1">
      <alignment horizontal="center" vertical="center" wrapText="1"/>
    </xf>
    <xf numFmtId="9" fontId="15" fillId="0" borderId="8" xfId="120" applyFont="1" applyFill="1" applyBorder="1" applyAlignment="1">
      <alignment horizontal="center" vertical="center" wrapText="1"/>
    </xf>
    <xf numFmtId="165" fontId="15" fillId="0" borderId="2" xfId="119" applyNumberFormat="1" applyFont="1" applyBorder="1" applyAlignment="1">
      <alignment horizontal="justify" vertical="center" wrapText="1"/>
    </xf>
    <xf numFmtId="0" fontId="15" fillId="0" borderId="2" xfId="0" applyFont="1" applyBorder="1" applyAlignment="1">
      <alignment horizontal="justify" vertical="center" wrapText="1"/>
    </xf>
    <xf numFmtId="0" fontId="15" fillId="0" borderId="2" xfId="0" applyFont="1" applyBorder="1" applyAlignment="1">
      <alignment horizontal="center" vertical="center" wrapText="1"/>
    </xf>
    <xf numFmtId="9" fontId="15" fillId="10" borderId="1" xfId="0" applyNumberFormat="1" applyFont="1" applyFill="1" applyBorder="1" applyAlignment="1">
      <alignment horizontal="center" vertical="center" wrapText="1"/>
    </xf>
    <xf numFmtId="165" fontId="15" fillId="10" borderId="1" xfId="119" applyNumberFormat="1" applyFont="1" applyFill="1" applyBorder="1" applyAlignment="1">
      <alignment horizontal="left" vertical="center" wrapText="1"/>
    </xf>
    <xf numFmtId="165" fontId="15" fillId="10" borderId="1" xfId="119" applyNumberFormat="1" applyFont="1" applyFill="1" applyBorder="1" applyAlignment="1">
      <alignment horizontal="right" vertical="center" wrapText="1"/>
    </xf>
    <xf numFmtId="0" fontId="15" fillId="10" borderId="1" xfId="0" applyFont="1" applyFill="1" applyBorder="1" applyAlignment="1">
      <alignment horizontal="center" vertical="top" wrapText="1"/>
    </xf>
    <xf numFmtId="0" fontId="15" fillId="10" borderId="1" xfId="0" applyFont="1" applyFill="1" applyBorder="1" applyAlignment="1">
      <alignment horizontal="justify" vertical="center" wrapText="1"/>
    </xf>
    <xf numFmtId="165" fontId="15" fillId="10" borderId="1" xfId="119" applyNumberFormat="1" applyFont="1" applyFill="1" applyBorder="1" applyAlignment="1">
      <alignment vertical="center" wrapText="1"/>
    </xf>
    <xf numFmtId="0" fontId="15" fillId="10" borderId="1" xfId="0" applyFont="1" applyFill="1" applyBorder="1" applyAlignment="1">
      <alignment vertical="top" wrapText="1"/>
    </xf>
    <xf numFmtId="168" fontId="15" fillId="10" borderId="1" xfId="122" applyNumberFormat="1" applyFont="1" applyFill="1" applyBorder="1" applyAlignment="1">
      <alignment horizontal="center" vertical="center" wrapText="1"/>
    </xf>
    <xf numFmtId="9" fontId="15" fillId="10" borderId="1" xfId="0" applyNumberFormat="1" applyFont="1" applyFill="1" applyBorder="1" applyAlignment="1">
      <alignment horizontal="left" vertical="center" wrapText="1"/>
    </xf>
    <xf numFmtId="165" fontId="15" fillId="8" borderId="2" xfId="119" applyNumberFormat="1" applyFont="1" applyFill="1" applyBorder="1" applyAlignment="1">
      <alignment horizontal="center" vertical="center" wrapText="1"/>
    </xf>
    <xf numFmtId="0" fontId="15" fillId="10" borderId="2" xfId="0" applyFont="1" applyFill="1" applyBorder="1" applyAlignment="1">
      <alignment vertical="center" wrapText="1"/>
    </xf>
    <xf numFmtId="0" fontId="15" fillId="10" borderId="2"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20" fillId="0" borderId="0" xfId="0" applyFont="1" applyAlignment="1">
      <alignment wrapText="1"/>
    </xf>
    <xf numFmtId="0" fontId="15" fillId="6" borderId="4" xfId="0" applyFont="1" applyFill="1" applyBorder="1" applyAlignment="1">
      <alignment horizontal="left" vertical="center" wrapText="1"/>
    </xf>
    <xf numFmtId="0" fontId="15" fillId="6" borderId="6" xfId="0" applyFont="1" applyFill="1" applyBorder="1" applyAlignment="1">
      <alignment horizontal="left" vertical="center" wrapText="1"/>
    </xf>
    <xf numFmtId="0" fontId="15" fillId="6" borderId="6" xfId="0" applyFont="1" applyFill="1" applyBorder="1" applyAlignment="1">
      <alignment vertical="center" wrapText="1"/>
    </xf>
    <xf numFmtId="0" fontId="15" fillId="6" borderId="27" xfId="0" applyFont="1" applyFill="1" applyBorder="1" applyAlignment="1">
      <alignment vertical="center" wrapText="1"/>
    </xf>
    <xf numFmtId="0" fontId="15" fillId="6" borderId="28" xfId="0" applyFont="1" applyFill="1" applyBorder="1" applyAlignment="1">
      <alignment vertical="center" wrapText="1"/>
    </xf>
    <xf numFmtId="0" fontId="15" fillId="6" borderId="4" xfId="0" applyFont="1" applyFill="1" applyBorder="1" applyAlignment="1">
      <alignment vertical="center" wrapText="1"/>
    </xf>
    <xf numFmtId="0" fontId="15" fillId="6" borderId="4" xfId="0" applyFont="1" applyFill="1" applyBorder="1" applyAlignment="1">
      <alignment horizontal="center" vertical="center" wrapText="1"/>
    </xf>
    <xf numFmtId="0" fontId="15" fillId="8" borderId="4" xfId="0" applyFont="1" applyFill="1" applyBorder="1" applyAlignment="1">
      <alignment vertical="center" wrapText="1"/>
    </xf>
    <xf numFmtId="0" fontId="15" fillId="8" borderId="6" xfId="0" applyFont="1" applyFill="1" applyBorder="1" applyAlignment="1">
      <alignment vertical="center" wrapText="1"/>
    </xf>
    <xf numFmtId="9" fontId="15" fillId="0" borderId="4" xfId="120" applyFont="1" applyFill="1" applyBorder="1" applyAlignment="1" applyProtection="1">
      <alignment vertical="center" wrapText="1"/>
    </xf>
    <xf numFmtId="0" fontId="15" fillId="0" borderId="24" xfId="0" applyFont="1" applyBorder="1" applyAlignment="1">
      <alignment vertical="center" wrapText="1"/>
    </xf>
    <xf numFmtId="0" fontId="15" fillId="0" borderId="4" xfId="0" applyFont="1" applyBorder="1" applyAlignment="1">
      <alignment vertical="center" wrapText="1"/>
    </xf>
    <xf numFmtId="0" fontId="15" fillId="6" borderId="24" xfId="0" applyFont="1" applyFill="1" applyBorder="1" applyAlignment="1">
      <alignment horizontal="left" vertical="center" wrapText="1"/>
    </xf>
    <xf numFmtId="0" fontId="15" fillId="6" borderId="19" xfId="0" applyFont="1" applyFill="1" applyBorder="1" applyAlignment="1">
      <alignment horizontal="left" vertical="center" wrapText="1"/>
    </xf>
    <xf numFmtId="9" fontId="15" fillId="6" borderId="6" xfId="0" applyNumberFormat="1" applyFont="1" applyFill="1" applyBorder="1" applyAlignment="1">
      <alignment horizontal="left" vertical="center" wrapText="1"/>
    </xf>
    <xf numFmtId="0" fontId="15" fillId="8" borderId="4" xfId="0" applyFont="1" applyFill="1" applyBorder="1" applyAlignment="1">
      <alignment horizontal="left" vertical="center" wrapText="1"/>
    </xf>
    <xf numFmtId="0" fontId="15" fillId="7" borderId="28" xfId="0" applyFont="1" applyFill="1" applyBorder="1" applyAlignment="1">
      <alignment vertical="center" wrapText="1"/>
    </xf>
    <xf numFmtId="0" fontId="15" fillId="7" borderId="29" xfId="0" applyFont="1" applyFill="1" applyBorder="1" applyAlignment="1">
      <alignment vertical="center" wrapText="1"/>
    </xf>
    <xf numFmtId="0" fontId="15" fillId="6" borderId="32" xfId="0" applyFont="1" applyFill="1" applyBorder="1" applyAlignment="1">
      <alignment vertical="center" wrapText="1"/>
    </xf>
    <xf numFmtId="0" fontId="15" fillId="6" borderId="29" xfId="0" applyFont="1" applyFill="1" applyBorder="1" applyAlignment="1">
      <alignment vertical="center" wrapText="1"/>
    </xf>
    <xf numFmtId="0" fontId="15" fillId="6" borderId="19" xfId="0" applyFont="1" applyFill="1" applyBorder="1" applyAlignment="1">
      <alignment vertical="center" wrapText="1"/>
    </xf>
    <xf numFmtId="0" fontId="15" fillId="6" borderId="24" xfId="0" applyFont="1" applyFill="1" applyBorder="1" applyAlignment="1">
      <alignment horizontal="center" vertical="center" wrapText="1"/>
    </xf>
    <xf numFmtId="0" fontId="15" fillId="8" borderId="24" xfId="0" applyFont="1" applyFill="1" applyBorder="1" applyAlignment="1">
      <alignment vertical="center" wrapText="1"/>
    </xf>
    <xf numFmtId="0" fontId="15" fillId="6" borderId="24" xfId="0" applyFont="1" applyFill="1" applyBorder="1" applyAlignment="1">
      <alignment vertical="center" wrapText="1"/>
    </xf>
    <xf numFmtId="9" fontId="15" fillId="0" borderId="19" xfId="120" applyFont="1" applyFill="1" applyBorder="1" applyAlignment="1" applyProtection="1">
      <alignment vertical="center" wrapText="1"/>
    </xf>
    <xf numFmtId="0" fontId="15" fillId="0" borderId="19" xfId="0" applyFont="1" applyBorder="1" applyAlignment="1">
      <alignment vertical="center" wrapText="1"/>
    </xf>
    <xf numFmtId="0" fontId="15" fillId="10" borderId="24" xfId="0" applyFont="1" applyFill="1" applyBorder="1" applyAlignment="1">
      <alignment vertical="center" wrapText="1"/>
    </xf>
    <xf numFmtId="9" fontId="15" fillId="0" borderId="24" xfId="120" applyFont="1" applyFill="1" applyBorder="1" applyAlignment="1" applyProtection="1">
      <alignment vertical="center" wrapText="1"/>
    </xf>
    <xf numFmtId="0" fontId="19" fillId="0" borderId="6" xfId="117" applyFont="1" applyBorder="1" applyAlignment="1">
      <alignment horizontal="center" vertical="center"/>
    </xf>
    <xf numFmtId="0" fontId="19" fillId="0" borderId="1" xfId="117" applyFont="1" applyBorder="1" applyAlignment="1">
      <alignment horizontal="center" vertical="center"/>
    </xf>
    <xf numFmtId="0" fontId="17" fillId="10" borderId="1" xfId="0" applyFont="1" applyFill="1" applyBorder="1" applyAlignment="1">
      <alignment horizontal="center" vertical="center" wrapText="1"/>
    </xf>
    <xf numFmtId="0" fontId="17" fillId="10" borderId="0" xfId="0" applyFont="1" applyFill="1" applyAlignment="1">
      <alignment horizontal="center" vertical="center" wrapText="1"/>
    </xf>
    <xf numFmtId="0" fontId="4" fillId="13" borderId="1"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0" xfId="0" applyFont="1" applyFill="1" applyAlignment="1">
      <alignment horizontal="center" vertical="center" wrapText="1"/>
    </xf>
    <xf numFmtId="0" fontId="3" fillId="10" borderId="25"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15" fillId="6" borderId="2"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1" xfId="0" applyFont="1" applyFill="1" applyBorder="1" applyAlignment="1">
      <alignment vertical="center" wrapText="1"/>
    </xf>
    <xf numFmtId="9" fontId="15" fillId="6"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left" vertical="center" wrapText="1"/>
    </xf>
    <xf numFmtId="0" fontId="13" fillId="5" borderId="7" xfId="0" applyFont="1" applyFill="1" applyBorder="1" applyAlignment="1">
      <alignment vertical="center" wrapText="1"/>
    </xf>
    <xf numFmtId="0" fontId="13" fillId="5" borderId="7" xfId="0" applyFont="1" applyFill="1" applyBorder="1" applyAlignment="1">
      <alignment horizontal="center" vertical="center" wrapText="1"/>
    </xf>
    <xf numFmtId="0" fontId="15" fillId="9" borderId="8" xfId="0" applyFont="1" applyFill="1" applyBorder="1" applyAlignment="1">
      <alignment horizontal="left" vertical="center" wrapText="1"/>
    </xf>
    <xf numFmtId="9" fontId="15" fillId="6" borderId="2" xfId="0" applyNumberFormat="1"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8" xfId="0" applyFont="1" applyFill="1" applyBorder="1" applyAlignment="1">
      <alignment horizontal="left" vertical="center" wrapText="1"/>
    </xf>
    <xf numFmtId="0" fontId="10" fillId="5" borderId="8" xfId="0" applyFont="1" applyFill="1" applyBorder="1" applyAlignment="1">
      <alignment vertical="center" wrapText="1"/>
    </xf>
    <xf numFmtId="0" fontId="13" fillId="5" borderId="2"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6" fillId="13" borderId="7" xfId="0" applyFont="1" applyFill="1" applyBorder="1" applyAlignment="1">
      <alignment horizontal="center" vertical="center" wrapText="1"/>
    </xf>
    <xf numFmtId="0" fontId="16" fillId="13" borderId="9" xfId="0" applyFont="1" applyFill="1" applyBorder="1" applyAlignment="1">
      <alignment horizontal="center" vertical="center" wrapText="1"/>
    </xf>
    <xf numFmtId="0" fontId="16" fillId="13" borderId="26" xfId="0" applyFont="1" applyFill="1" applyBorder="1" applyAlignment="1">
      <alignment horizontal="center" vertical="center" wrapText="1"/>
    </xf>
    <xf numFmtId="0" fontId="16" fillId="13" borderId="19"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15" fillId="6" borderId="4" xfId="0" applyFont="1" applyFill="1" applyBorder="1" applyAlignment="1">
      <alignment horizontal="left" vertical="center" wrapText="1"/>
    </xf>
    <xf numFmtId="0" fontId="15" fillId="6" borderId="24" xfId="0" applyFont="1" applyFill="1" applyBorder="1" applyAlignment="1">
      <alignment horizontal="left" vertical="center" wrapText="1"/>
    </xf>
    <xf numFmtId="0" fontId="15" fillId="6" borderId="19"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15" fillId="9" borderId="1" xfId="0" applyFont="1" applyFill="1" applyBorder="1" applyAlignment="1">
      <alignment horizontal="left" vertical="center" wrapText="1"/>
    </xf>
    <xf numFmtId="0" fontId="15" fillId="6" borderId="6" xfId="0" applyFont="1" applyFill="1" applyBorder="1" applyAlignment="1">
      <alignment horizontal="left" vertical="center" wrapText="1"/>
    </xf>
    <xf numFmtId="9" fontId="15" fillId="6" borderId="4" xfId="0" applyNumberFormat="1" applyFont="1" applyFill="1" applyBorder="1" applyAlignment="1">
      <alignment horizontal="left" vertical="center" wrapText="1"/>
    </xf>
    <xf numFmtId="9" fontId="15" fillId="6" borderId="24" xfId="0" applyNumberFormat="1" applyFont="1" applyFill="1" applyBorder="1" applyAlignment="1">
      <alignment horizontal="left" vertical="center" wrapText="1"/>
    </xf>
    <xf numFmtId="9" fontId="15" fillId="6" borderId="10" xfId="0" applyNumberFormat="1" applyFont="1" applyFill="1" applyBorder="1" applyAlignment="1">
      <alignment horizontal="center" vertical="center" wrapText="1"/>
    </xf>
    <xf numFmtId="9" fontId="15" fillId="6" borderId="8" xfId="0" applyNumberFormat="1" applyFont="1" applyFill="1" applyBorder="1" applyAlignment="1">
      <alignment horizontal="center" vertical="center" wrapText="1"/>
    </xf>
    <xf numFmtId="0" fontId="15" fillId="7" borderId="28" xfId="0" applyFont="1" applyFill="1" applyBorder="1" applyAlignment="1">
      <alignment horizontal="left" vertical="center" wrapText="1"/>
    </xf>
    <xf numFmtId="0" fontId="15" fillId="7" borderId="29" xfId="0" applyFont="1" applyFill="1" applyBorder="1" applyAlignment="1">
      <alignment horizontal="left" vertical="center" wrapText="1"/>
    </xf>
    <xf numFmtId="0" fontId="15" fillId="7" borderId="27" xfId="0" applyFont="1" applyFill="1" applyBorder="1" applyAlignment="1">
      <alignment horizontal="left" vertical="center" wrapText="1"/>
    </xf>
    <xf numFmtId="9" fontId="15" fillId="6" borderId="2" xfId="120" applyFont="1" applyFill="1" applyBorder="1" applyAlignment="1">
      <alignment horizontal="center" vertical="center" wrapText="1"/>
    </xf>
    <xf numFmtId="9" fontId="15" fillId="6" borderId="8" xfId="120" applyFont="1" applyFill="1" applyBorder="1" applyAlignment="1">
      <alignment horizontal="center" vertical="center" wrapText="1"/>
    </xf>
    <xf numFmtId="0" fontId="15" fillId="8" borderId="4" xfId="0" applyFont="1" applyFill="1" applyBorder="1" applyAlignment="1">
      <alignment horizontal="left" vertical="center" wrapText="1"/>
    </xf>
    <xf numFmtId="0" fontId="15" fillId="8" borderId="19" xfId="0" applyFont="1" applyFill="1" applyBorder="1" applyAlignment="1">
      <alignment horizontal="left" vertical="center" wrapText="1"/>
    </xf>
    <xf numFmtId="0" fontId="15" fillId="8" borderId="24" xfId="0" applyFont="1" applyFill="1" applyBorder="1" applyAlignment="1">
      <alignment horizontal="left" vertical="center" wrapText="1"/>
    </xf>
    <xf numFmtId="0" fontId="15" fillId="6" borderId="31" xfId="0" applyFont="1" applyFill="1" applyBorder="1" applyAlignment="1">
      <alignment horizontal="left" vertical="center" wrapText="1"/>
    </xf>
    <xf numFmtId="0" fontId="15" fillId="6" borderId="30" xfId="0" applyFont="1" applyFill="1" applyBorder="1" applyAlignment="1">
      <alignment horizontal="left" vertical="center" wrapText="1"/>
    </xf>
    <xf numFmtId="0" fontId="15" fillId="11" borderId="2" xfId="0" applyFont="1" applyFill="1" applyBorder="1" applyAlignment="1">
      <alignment horizontal="center" vertical="center" wrapText="1"/>
    </xf>
    <xf numFmtId="0" fontId="15" fillId="11" borderId="8" xfId="0" applyFont="1" applyFill="1" applyBorder="1" applyAlignment="1">
      <alignment horizontal="center" vertical="center" wrapText="1"/>
    </xf>
    <xf numFmtId="0" fontId="15" fillId="11" borderId="2" xfId="0" applyFont="1" applyFill="1" applyBorder="1" applyAlignment="1">
      <alignment horizontal="left" vertical="center" wrapText="1"/>
    </xf>
    <xf numFmtId="0" fontId="15" fillId="11" borderId="8" xfId="0" applyFont="1" applyFill="1" applyBorder="1" applyAlignment="1">
      <alignment horizontal="left" vertical="center" wrapText="1"/>
    </xf>
    <xf numFmtId="0" fontId="15" fillId="10" borderId="4" xfId="0" applyFont="1" applyFill="1" applyBorder="1" applyAlignment="1">
      <alignment horizontal="left" vertical="center" wrapText="1"/>
    </xf>
    <xf numFmtId="0" fontId="15" fillId="10" borderId="24" xfId="0" applyFont="1" applyFill="1" applyBorder="1" applyAlignment="1">
      <alignment horizontal="left" vertical="center" wrapText="1"/>
    </xf>
    <xf numFmtId="0" fontId="15" fillId="10" borderId="19" xfId="0" applyFont="1" applyFill="1" applyBorder="1" applyAlignment="1">
      <alignment horizontal="left" vertical="center" wrapText="1"/>
    </xf>
    <xf numFmtId="9" fontId="15" fillId="12" borderId="2" xfId="120" applyFont="1" applyFill="1" applyBorder="1" applyAlignment="1" applyProtection="1">
      <alignment horizontal="center" vertical="center" wrapText="1"/>
    </xf>
    <xf numFmtId="9" fontId="15" fillId="12" borderId="8" xfId="120" applyFont="1" applyFill="1" applyBorder="1" applyAlignment="1" applyProtection="1">
      <alignment horizontal="center" vertical="center" wrapText="1"/>
    </xf>
    <xf numFmtId="0" fontId="15" fillId="10" borderId="2" xfId="0" applyFont="1" applyFill="1" applyBorder="1" applyAlignment="1">
      <alignment horizontal="left" vertical="center" wrapText="1"/>
    </xf>
    <xf numFmtId="0" fontId="15" fillId="10" borderId="8" xfId="0" applyFont="1" applyFill="1" applyBorder="1" applyAlignment="1">
      <alignment horizontal="left" vertical="center" wrapText="1"/>
    </xf>
    <xf numFmtId="0" fontId="15" fillId="0" borderId="4" xfId="0" applyFont="1" applyBorder="1" applyAlignment="1">
      <alignment horizontal="left" vertical="center" wrapText="1"/>
    </xf>
    <xf numFmtId="0" fontId="15" fillId="0" borderId="24" xfId="0" applyFont="1" applyBorder="1" applyAlignment="1">
      <alignment horizontal="left" vertical="center" wrapText="1"/>
    </xf>
    <xf numFmtId="0" fontId="15" fillId="0" borderId="19" xfId="0" applyFont="1" applyBorder="1" applyAlignment="1">
      <alignment horizontal="left" vertical="center" wrapText="1"/>
    </xf>
    <xf numFmtId="9" fontId="15" fillId="0" borderId="2" xfId="120" applyFont="1" applyFill="1" applyBorder="1" applyAlignment="1">
      <alignment horizontal="center" vertical="center" wrapText="1"/>
    </xf>
    <xf numFmtId="9" fontId="15" fillId="0" borderId="10" xfId="120" applyFont="1" applyFill="1" applyBorder="1" applyAlignment="1">
      <alignment horizontal="center" vertical="center" wrapText="1"/>
    </xf>
    <xf numFmtId="9" fontId="15" fillId="0" borderId="1" xfId="120" applyFont="1" applyFill="1" applyBorder="1" applyAlignment="1">
      <alignment horizontal="center" vertical="center" wrapText="1"/>
    </xf>
    <xf numFmtId="9" fontId="15" fillId="0" borderId="8" xfId="12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10" xfId="0" applyFont="1" applyBorder="1" applyAlignment="1">
      <alignment horizontal="left" vertical="center" wrapText="1"/>
    </xf>
    <xf numFmtId="0" fontId="15" fillId="0" borderId="1" xfId="0" applyFont="1" applyBorder="1" applyAlignment="1">
      <alignment horizontal="left" vertical="center" wrapText="1"/>
    </xf>
    <xf numFmtId="0" fontId="15" fillId="0" borderId="8" xfId="0" applyFont="1" applyBorder="1" applyAlignment="1">
      <alignment horizontal="left" vertical="center" wrapText="1"/>
    </xf>
    <xf numFmtId="0" fontId="15" fillId="0" borderId="1" xfId="0" applyFont="1" applyBorder="1" applyAlignment="1">
      <alignment horizontal="center" vertical="center" wrapText="1"/>
    </xf>
    <xf numFmtId="0" fontId="15" fillId="11" borderId="4" xfId="0" applyFont="1" applyFill="1" applyBorder="1" applyAlignment="1">
      <alignment horizontal="left" vertical="center" wrapText="1"/>
    </xf>
    <xf numFmtId="0" fontId="15" fillId="11" borderId="24" xfId="0" applyFont="1" applyFill="1" applyBorder="1" applyAlignment="1">
      <alignment horizontal="left" vertical="center" wrapText="1"/>
    </xf>
    <xf numFmtId="0" fontId="15" fillId="11" borderId="19" xfId="0" applyFont="1" applyFill="1" applyBorder="1" applyAlignment="1">
      <alignment horizontal="left" vertical="center" wrapText="1"/>
    </xf>
    <xf numFmtId="9" fontId="15" fillId="11" borderId="1" xfId="120" applyFont="1" applyFill="1" applyBorder="1" applyAlignment="1" applyProtection="1">
      <alignment horizontal="center" vertical="center" wrapText="1"/>
    </xf>
    <xf numFmtId="0" fontId="15" fillId="10" borderId="1" xfId="0" applyFont="1" applyFill="1" applyBorder="1" applyAlignment="1">
      <alignment horizontal="left" vertical="center" wrapText="1"/>
    </xf>
    <xf numFmtId="0" fontId="15" fillId="10" borderId="6" xfId="0" applyFont="1" applyFill="1" applyBorder="1" applyAlignment="1">
      <alignment horizontal="left" vertical="center" wrapText="1"/>
    </xf>
    <xf numFmtId="9" fontId="15" fillId="10" borderId="1" xfId="0" applyNumberFormat="1" applyFont="1" applyFill="1" applyBorder="1" applyAlignment="1">
      <alignment horizontal="center" vertical="center" wrapText="1"/>
    </xf>
    <xf numFmtId="0" fontId="15" fillId="10" borderId="1" xfId="0" applyFont="1" applyFill="1" applyBorder="1" applyAlignment="1">
      <alignment horizontal="center" vertical="center" wrapText="1"/>
    </xf>
    <xf numFmtId="9" fontId="15" fillId="10" borderId="2" xfId="0" applyNumberFormat="1" applyFont="1" applyFill="1" applyBorder="1" applyAlignment="1">
      <alignment horizontal="center" vertical="center" wrapText="1"/>
    </xf>
    <xf numFmtId="9" fontId="15" fillId="10" borderId="8" xfId="0" applyNumberFormat="1" applyFont="1" applyFill="1" applyBorder="1" applyAlignment="1">
      <alignment horizontal="center" vertical="center" wrapText="1"/>
    </xf>
    <xf numFmtId="0" fontId="0" fillId="0" borderId="13" xfId="0" applyBorder="1" applyAlignment="1">
      <alignment horizontal="left" vertical="center" wrapText="1"/>
    </xf>
  </cellXfs>
  <cellStyles count="123">
    <cellStyle name="Hipervínculo" xfId="65" builtinId="8" hidden="1"/>
    <cellStyle name="Hipervínculo" xfId="7" builtinId="8" hidden="1"/>
    <cellStyle name="Hipervínculo" xfId="21" builtinId="8" hidden="1"/>
    <cellStyle name="Hipervínculo" xfId="11" builtinId="8" hidden="1"/>
    <cellStyle name="Hipervínculo" xfId="9" builtinId="8" hidden="1"/>
    <cellStyle name="Hipervínculo" xfId="105" builtinId="8" hidden="1"/>
    <cellStyle name="Hipervínculo" xfId="85" builtinId="8" hidden="1"/>
    <cellStyle name="Hipervínculo" xfId="115" builtinId="8" hidden="1"/>
    <cellStyle name="Hipervínculo" xfId="59" builtinId="8" hidden="1"/>
    <cellStyle name="Hipervínculo" xfId="43" builtinId="8" hidden="1"/>
    <cellStyle name="Hipervínculo" xfId="67" builtinId="8" hidden="1"/>
    <cellStyle name="Hipervínculo" xfId="17" builtinId="8" hidden="1"/>
    <cellStyle name="Hipervínculo" xfId="75" builtinId="8" hidden="1"/>
    <cellStyle name="Hipervínculo" xfId="23" builtinId="8" hidden="1"/>
    <cellStyle name="Hipervínculo" xfId="15" builtinId="8" hidden="1"/>
    <cellStyle name="Hipervínculo" xfId="49" builtinId="8" hidden="1"/>
    <cellStyle name="Hipervínculo" xfId="55" builtinId="8" hidden="1"/>
    <cellStyle name="Hipervínculo" xfId="35" builtinId="8" hidden="1"/>
    <cellStyle name="Hipervínculo" xfId="33" builtinId="8" hidden="1"/>
    <cellStyle name="Hipervínculo" xfId="37" builtinId="8" hidden="1"/>
    <cellStyle name="Hipervínculo" xfId="89" builtinId="8" hidden="1"/>
    <cellStyle name="Hipervínculo" xfId="71" builtinId="8" hidden="1"/>
    <cellStyle name="Hipervínculo" xfId="29" builtinId="8" hidden="1"/>
    <cellStyle name="Hipervínculo" xfId="57" builtinId="8" hidden="1"/>
    <cellStyle name="Hipervínculo" xfId="113" builtinId="8" hidden="1"/>
    <cellStyle name="Hipervínculo" xfId="13" builtinId="8" hidden="1"/>
    <cellStyle name="Hipervínculo" xfId="103" builtinId="8" hidden="1"/>
    <cellStyle name="Hipervínculo" xfId="5" builtinId="8" hidden="1"/>
    <cellStyle name="Hipervínculo" xfId="53" builtinId="8" hidden="1"/>
    <cellStyle name="Hipervínculo" xfId="73" builtinId="8" hidden="1"/>
    <cellStyle name="Hipervínculo" xfId="77" builtinId="8" hidden="1"/>
    <cellStyle name="Hipervínculo" xfId="63" builtinId="8" hidden="1"/>
    <cellStyle name="Hipervínculo" xfId="91" builtinId="8" hidden="1"/>
    <cellStyle name="Hipervínculo" xfId="39" builtinId="8" hidden="1"/>
    <cellStyle name="Hipervínculo" xfId="3" builtinId="8" hidden="1"/>
    <cellStyle name="Hipervínculo" xfId="79" builtinId="8" hidden="1"/>
    <cellStyle name="Hipervínculo" xfId="27" builtinId="8" hidden="1"/>
    <cellStyle name="Hipervínculo" xfId="107" builtinId="8" hidden="1"/>
    <cellStyle name="Hipervínculo" xfId="109" builtinId="8" hidden="1"/>
    <cellStyle name="Hipervínculo" xfId="87" builtinId="8" hidden="1"/>
    <cellStyle name="Hipervínculo" xfId="47" builtinId="8" hidden="1"/>
    <cellStyle name="Hipervínculo" xfId="83" builtinId="8" hidden="1"/>
    <cellStyle name="Hipervínculo" xfId="45" builtinId="8" hidden="1"/>
    <cellStyle name="Hipervínculo" xfId="19" builtinId="8" hidden="1"/>
    <cellStyle name="Hipervínculo" xfId="93" builtinId="8" hidden="1"/>
    <cellStyle name="Hipervínculo" xfId="61" builtinId="8" hidden="1"/>
    <cellStyle name="Hipervínculo" xfId="101" builtinId="8" hidden="1"/>
    <cellStyle name="Hipervínculo" xfId="1" builtinId="8" hidden="1"/>
    <cellStyle name="Hipervínculo" xfId="97" builtinId="8" hidden="1"/>
    <cellStyle name="Hipervínculo" xfId="31" builtinId="8" hidden="1"/>
    <cellStyle name="Hipervínculo" xfId="25" builtinId="8" hidden="1"/>
    <cellStyle name="Hipervínculo" xfId="81" builtinId="8" hidden="1"/>
    <cellStyle name="Hipervínculo" xfId="69" builtinId="8" hidden="1"/>
    <cellStyle name="Hipervínculo" xfId="41" builtinId="8" hidden="1"/>
    <cellStyle name="Hipervínculo" xfId="95" builtinId="8" hidden="1"/>
    <cellStyle name="Hipervínculo" xfId="99" builtinId="8" hidden="1"/>
    <cellStyle name="Hipervínculo" xfId="111" builtinId="8" hidden="1"/>
    <cellStyle name="Hipervínculo" xfId="51" builtinId="8" hidden="1"/>
    <cellStyle name="Hipervínculo visitado" xfId="110" builtinId="9" hidden="1"/>
    <cellStyle name="Hipervínculo visitado" xfId="58" builtinId="9" hidden="1"/>
    <cellStyle name="Hipervínculo visitado" xfId="44" builtinId="9" hidden="1"/>
    <cellStyle name="Hipervínculo visitado" xfId="42" builtinId="9" hidden="1"/>
    <cellStyle name="Hipervínculo visitado" xfId="32" builtinId="9" hidden="1"/>
    <cellStyle name="Hipervínculo visitado" xfId="34" builtinId="9" hidden="1"/>
    <cellStyle name="Hipervínculo visitado" xfId="74" builtinId="9" hidden="1"/>
    <cellStyle name="Hipervínculo visitado" xfId="36" builtinId="9" hidden="1"/>
    <cellStyle name="Hipervínculo visitado" xfId="26" builtinId="9" hidden="1"/>
    <cellStyle name="Hipervínculo visitado" xfId="20" builtinId="9" hidden="1"/>
    <cellStyle name="Hipervínculo visitado" xfId="98" builtinId="9" hidden="1"/>
    <cellStyle name="Hipervínculo visitado" xfId="80" builtinId="9" hidden="1"/>
    <cellStyle name="Hipervínculo visitado" xfId="82" builtinId="9" hidden="1"/>
    <cellStyle name="Hipervínculo visitado" xfId="56" builtinId="9" hidden="1"/>
    <cellStyle name="Hipervínculo visitado" xfId="30" builtinId="9" hidden="1"/>
    <cellStyle name="Hipervínculo visitado" xfId="76" builtinId="9" hidden="1"/>
    <cellStyle name="Hipervínculo visitado" xfId="96" builtinId="9" hidden="1"/>
    <cellStyle name="Hipervínculo visitado" xfId="50" builtinId="9" hidden="1"/>
    <cellStyle name="Hipervínculo visitado" xfId="4" builtinId="9" hidden="1"/>
    <cellStyle name="Hipervínculo visitado" xfId="2" builtinId="9" hidden="1"/>
    <cellStyle name="Hipervínculo visitado" xfId="68" builtinId="9" hidden="1"/>
    <cellStyle name="Hipervínculo visitado" xfId="22" builtinId="9" hidden="1"/>
    <cellStyle name="Hipervínculo visitado" xfId="10" builtinId="9" hidden="1"/>
    <cellStyle name="Hipervínculo visitado" xfId="24" builtinId="9" hidden="1"/>
    <cellStyle name="Hipervínculo visitado" xfId="106" builtinId="9" hidden="1"/>
    <cellStyle name="Hipervínculo visitado" xfId="8" builtinId="9" hidden="1"/>
    <cellStyle name="Hipervínculo visitado" xfId="40" builtinId="9" hidden="1"/>
    <cellStyle name="Hipervínculo visitado" xfId="14" builtinId="9" hidden="1"/>
    <cellStyle name="Hipervínculo visitado" xfId="84" builtinId="9" hidden="1"/>
    <cellStyle name="Hipervínculo visitado" xfId="60" builtinId="9" hidden="1"/>
    <cellStyle name="Hipervínculo visitado" xfId="12" builtinId="9" hidden="1"/>
    <cellStyle name="Hipervínculo visitado" xfId="28" builtinId="9" hidden="1"/>
    <cellStyle name="Hipervínculo visitado" xfId="78" builtinId="9" hidden="1"/>
    <cellStyle name="Hipervínculo visitado" xfId="114" builtinId="9" hidden="1"/>
    <cellStyle name="Hipervínculo visitado" xfId="116" builtinId="9" hidden="1"/>
    <cellStyle name="Hipervínculo visitado" xfId="102" builtinId="9" hidden="1"/>
    <cellStyle name="Hipervínculo visitado" xfId="112" builtinId="9" hidden="1"/>
    <cellStyle name="Hipervínculo visitado" xfId="104" builtinId="9" hidden="1"/>
    <cellStyle name="Hipervínculo visitado" xfId="46" builtinId="9" hidden="1"/>
    <cellStyle name="Hipervínculo visitado" xfId="108" builtinId="9" hidden="1"/>
    <cellStyle name="Hipervínculo visitado" xfId="70" builtinId="9" hidden="1"/>
    <cellStyle name="Hipervínculo visitado" xfId="94" builtinId="9" hidden="1"/>
    <cellStyle name="Hipervínculo visitado" xfId="86" builtinId="9" hidden="1"/>
    <cellStyle name="Hipervínculo visitado" xfId="18" builtinId="9" hidden="1"/>
    <cellStyle name="Hipervínculo visitado" xfId="6" builtinId="9" hidden="1"/>
    <cellStyle name="Hipervínculo visitado" xfId="52" builtinId="9" hidden="1"/>
    <cellStyle name="Hipervínculo visitado" xfId="54" builtinId="9" hidden="1"/>
    <cellStyle name="Hipervínculo visitado" xfId="66" builtinId="9" hidden="1"/>
    <cellStyle name="Hipervínculo visitado" xfId="92" builtinId="9" hidden="1"/>
    <cellStyle name="Hipervínculo visitado" xfId="100" builtinId="9" hidden="1"/>
    <cellStyle name="Hipervínculo visitado" xfId="48" builtinId="9" hidden="1"/>
    <cellStyle name="Hipervínculo visitado" xfId="16" builtinId="9" hidden="1"/>
    <cellStyle name="Hipervínculo visitado" xfId="72" builtinId="9" hidden="1"/>
    <cellStyle name="Hipervínculo visitado" xfId="90" builtinId="9" hidden="1"/>
    <cellStyle name="Hipervínculo visitado" xfId="64" builtinId="9" hidden="1"/>
    <cellStyle name="Hipervínculo visitado" xfId="62" builtinId="9" hidden="1"/>
    <cellStyle name="Hipervínculo visitado" xfId="88" builtinId="9" hidden="1"/>
    <cellStyle name="Hipervínculo visitado" xfId="38" builtinId="9" hidden="1"/>
    <cellStyle name="Millares" xfId="118" builtinId="3"/>
    <cellStyle name="Millares [0]" xfId="122" builtinId="6"/>
    <cellStyle name="Moneda" xfId="119" builtinId="4"/>
    <cellStyle name="Normal" xfId="0" builtinId="0"/>
    <cellStyle name="Normal 2" xfId="117" xr:uid="{00000000-0005-0000-0000-000075000000}"/>
    <cellStyle name="Normal 2 2" xfId="121" xr:uid="{576C284F-40BA-4820-99E8-83BC65B213D1}"/>
    <cellStyle name="Porcentaje" xfId="12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48</xdr:col>
      <xdr:colOff>0</xdr:colOff>
      <xdr:row>44</xdr:row>
      <xdr:rowOff>0</xdr:rowOff>
    </xdr:from>
    <xdr:to>
      <xdr:col>48</xdr:col>
      <xdr:colOff>304800</xdr:colOff>
      <xdr:row>51</xdr:row>
      <xdr:rowOff>681718</xdr:rowOff>
    </xdr:to>
    <xdr:sp macro="" textlink="">
      <xdr:nvSpPr>
        <xdr:cNvPr id="10" name="AutoShape 1" descr="Finalizar la sesión - Iconos gratis de flechas">
          <a:extLst>
            <a:ext uri="{FF2B5EF4-FFF2-40B4-BE49-F238E27FC236}">
              <a16:creationId xmlns:a16="http://schemas.microsoft.com/office/drawing/2014/main" id="{A9CC5E94-7C13-4211-91D7-4A51DB97B033}"/>
            </a:ext>
          </a:extLst>
        </xdr:cNvPr>
        <xdr:cNvSpPr>
          <a:spLocks noChangeAspect="1" noChangeArrowheads="1"/>
        </xdr:cNvSpPr>
      </xdr:nvSpPr>
      <xdr:spPr bwMode="auto">
        <a:xfrm>
          <a:off x="27860625" y="7077075"/>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45</xdr:col>
      <xdr:colOff>0</xdr:colOff>
      <xdr:row>49</xdr:row>
      <xdr:rowOff>0</xdr:rowOff>
    </xdr:from>
    <xdr:ext cx="304800" cy="295956"/>
    <xdr:sp macro="" textlink="">
      <xdr:nvSpPr>
        <xdr:cNvPr id="12" name="AutoShape 2" descr="Finalizar la sesión - Iconos gratis de flechas">
          <a:extLst>
            <a:ext uri="{FF2B5EF4-FFF2-40B4-BE49-F238E27FC236}">
              <a16:creationId xmlns:a16="http://schemas.microsoft.com/office/drawing/2014/main" id="{E540606B-542C-4BFE-84C8-771B70FA85DE}"/>
            </a:ext>
          </a:extLst>
        </xdr:cNvPr>
        <xdr:cNvSpPr>
          <a:spLocks noChangeAspect="1" noChangeArrowheads="1"/>
        </xdr:cNvSpPr>
      </xdr:nvSpPr>
      <xdr:spPr bwMode="auto">
        <a:xfrm>
          <a:off x="22869525" y="12001500"/>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45</xdr:col>
      <xdr:colOff>0</xdr:colOff>
      <xdr:row>49</xdr:row>
      <xdr:rowOff>0</xdr:rowOff>
    </xdr:from>
    <xdr:ext cx="304800" cy="295956"/>
    <xdr:sp macro="" textlink="">
      <xdr:nvSpPr>
        <xdr:cNvPr id="13" name="AutoShape 2" descr="Finalizar la sesión - Iconos gratis de flechas">
          <a:extLst>
            <a:ext uri="{FF2B5EF4-FFF2-40B4-BE49-F238E27FC236}">
              <a16:creationId xmlns:a16="http://schemas.microsoft.com/office/drawing/2014/main" id="{6D6077C5-1E75-4943-9AA0-416EE183F1CB}"/>
            </a:ext>
          </a:extLst>
        </xdr:cNvPr>
        <xdr:cNvSpPr>
          <a:spLocks noChangeAspect="1" noChangeArrowheads="1"/>
        </xdr:cNvSpPr>
      </xdr:nvSpPr>
      <xdr:spPr bwMode="auto">
        <a:xfrm>
          <a:off x="22869525" y="12001500"/>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45</xdr:col>
      <xdr:colOff>0</xdr:colOff>
      <xdr:row>48</xdr:row>
      <xdr:rowOff>0</xdr:rowOff>
    </xdr:from>
    <xdr:ext cx="304800" cy="295956"/>
    <xdr:sp macro="" textlink="">
      <xdr:nvSpPr>
        <xdr:cNvPr id="14" name="AutoShape 2" descr="Finalizar la sesión - Iconos gratis de flechas">
          <a:extLst>
            <a:ext uri="{FF2B5EF4-FFF2-40B4-BE49-F238E27FC236}">
              <a16:creationId xmlns:a16="http://schemas.microsoft.com/office/drawing/2014/main" id="{3B174D46-5830-4C1A-A31B-C0555042FDCE}"/>
            </a:ext>
          </a:extLst>
        </xdr:cNvPr>
        <xdr:cNvSpPr>
          <a:spLocks noChangeAspect="1" noChangeArrowheads="1"/>
        </xdr:cNvSpPr>
      </xdr:nvSpPr>
      <xdr:spPr bwMode="auto">
        <a:xfrm>
          <a:off x="22869525" y="11439525"/>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45</xdr:col>
      <xdr:colOff>0</xdr:colOff>
      <xdr:row>47</xdr:row>
      <xdr:rowOff>0</xdr:rowOff>
    </xdr:from>
    <xdr:ext cx="304800" cy="295956"/>
    <xdr:sp macro="" textlink="">
      <xdr:nvSpPr>
        <xdr:cNvPr id="15" name="AutoShape 2" descr="Finalizar la sesión - Iconos gratis de flechas">
          <a:extLst>
            <a:ext uri="{FF2B5EF4-FFF2-40B4-BE49-F238E27FC236}">
              <a16:creationId xmlns:a16="http://schemas.microsoft.com/office/drawing/2014/main" id="{0E48D26E-960F-4230-8483-9C4C4775199F}"/>
            </a:ext>
          </a:extLst>
        </xdr:cNvPr>
        <xdr:cNvSpPr>
          <a:spLocks noChangeAspect="1" noChangeArrowheads="1"/>
        </xdr:cNvSpPr>
      </xdr:nvSpPr>
      <xdr:spPr bwMode="auto">
        <a:xfrm>
          <a:off x="22869525" y="10344150"/>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45</xdr:col>
      <xdr:colOff>0</xdr:colOff>
      <xdr:row>45</xdr:row>
      <xdr:rowOff>0</xdr:rowOff>
    </xdr:from>
    <xdr:ext cx="304800" cy="295956"/>
    <xdr:sp macro="" textlink="">
      <xdr:nvSpPr>
        <xdr:cNvPr id="16" name="AutoShape 2" descr="Finalizar la sesión - Iconos gratis de flechas">
          <a:extLst>
            <a:ext uri="{FF2B5EF4-FFF2-40B4-BE49-F238E27FC236}">
              <a16:creationId xmlns:a16="http://schemas.microsoft.com/office/drawing/2014/main" id="{74048AB9-A63C-4FCF-9830-3FB9E11F97DF}"/>
            </a:ext>
          </a:extLst>
        </xdr:cNvPr>
        <xdr:cNvSpPr>
          <a:spLocks noChangeAspect="1" noChangeArrowheads="1"/>
        </xdr:cNvSpPr>
      </xdr:nvSpPr>
      <xdr:spPr bwMode="auto">
        <a:xfrm>
          <a:off x="22869525" y="8496300"/>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45</xdr:col>
      <xdr:colOff>0</xdr:colOff>
      <xdr:row>46</xdr:row>
      <xdr:rowOff>0</xdr:rowOff>
    </xdr:from>
    <xdr:ext cx="304800" cy="295956"/>
    <xdr:sp macro="" textlink="">
      <xdr:nvSpPr>
        <xdr:cNvPr id="17" name="AutoShape 2" descr="Finalizar la sesión - Iconos gratis de flechas">
          <a:extLst>
            <a:ext uri="{FF2B5EF4-FFF2-40B4-BE49-F238E27FC236}">
              <a16:creationId xmlns:a16="http://schemas.microsoft.com/office/drawing/2014/main" id="{2219CE99-D83A-4A47-A354-A361B866A3FC}"/>
            </a:ext>
          </a:extLst>
        </xdr:cNvPr>
        <xdr:cNvSpPr>
          <a:spLocks noChangeAspect="1" noChangeArrowheads="1"/>
        </xdr:cNvSpPr>
      </xdr:nvSpPr>
      <xdr:spPr bwMode="auto">
        <a:xfrm>
          <a:off x="22869525" y="9420225"/>
          <a:ext cx="304800" cy="2959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293913</xdr:colOff>
      <xdr:row>0</xdr:row>
      <xdr:rowOff>206829</xdr:rowOff>
    </xdr:from>
    <xdr:to>
      <xdr:col>2</xdr:col>
      <xdr:colOff>1141910</xdr:colOff>
      <xdr:row>2</xdr:row>
      <xdr:rowOff>192677</xdr:rowOff>
    </xdr:to>
    <xdr:pic>
      <xdr:nvPicPr>
        <xdr:cNvPr id="3" name="Imagen 2" descr="Inicio">
          <a:extLst>
            <a:ext uri="{FF2B5EF4-FFF2-40B4-BE49-F238E27FC236}">
              <a16:creationId xmlns:a16="http://schemas.microsoft.com/office/drawing/2014/main" id="{499563C0-666F-EE7E-4B64-686A33668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913" y="206829"/>
          <a:ext cx="4864826" cy="791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viviendagovco.sharepoint.com/Users/mpetit/AppData/Local/Microsoft/Windows/INetCache/Content.Outlook/JDU1KL57/Copia%20de%20FORMATO%20CAPTURA%20INFORMACI&#211;N%20PLANEACI&#211;N%20ESTRAT&#201;GICA%202020%202.0%20(0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2 (2)"/>
      <sheetName val="RESUMEN_FORMATO"/>
      <sheetName val="Ele_Entidad"/>
      <sheetName val="Ele_Dep_MVCT"/>
      <sheetName val="PES_FNA_NUEVO"/>
      <sheetName val="PES_FNA_AJUSTE"/>
      <sheetName val="PES_CRA_NUEVO"/>
      <sheetName val="PES_CRA_AJUSTE"/>
      <sheetName val="PES_SECTOR_AJUSTE"/>
      <sheetName val="PES_SECTOR_NUEVO"/>
      <sheetName val="PEI_MVCT_AJUSTE"/>
      <sheetName val="PEI_MVCT_NUEVO"/>
      <sheetName val="REPOSITORIO_PEI_PRELIMINAR"/>
      <sheetName val="FORMATO PAI"/>
      <sheetName val="PROYECTOS"/>
      <sheetName val="LISTA_PROYECTOS"/>
      <sheetName val="DEP_PROYECTOS"/>
      <sheetName val="PRODUCTO_Act"/>
      <sheetName val="Objeto_Prod"/>
      <sheetName val="Proyecto_Objetivo"/>
      <sheetName val="REPOSITORIO_PAI_PRELIMINAR"/>
      <sheetName val="BASE_GRÁFICO"/>
      <sheetName val="PES 2019-2022"/>
      <sheetName val="Plan Estratégico Institucional"/>
      <sheetName val="LISTAS"/>
      <sheetName val="ListasProyecto"/>
      <sheetName val="Proyecto_Presupuesto"/>
      <sheetName val="Procesos_Ries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31">
          <cell r="C31" t="str">
            <v>DM - Despacho del Ministro</v>
          </cell>
        </row>
        <row r="32">
          <cell r="C32" t="str">
            <v xml:space="preserve">OAP - Oficina Asesora de Planeación </v>
          </cell>
        </row>
        <row r="33">
          <cell r="C33" t="str">
            <v>GGRP - Grupo Gestión de Recursos y Presupuesto</v>
          </cell>
        </row>
        <row r="34">
          <cell r="C34" t="str">
            <v>GSPND - Grupo de Seguimiento al Plan Nacional de Desarrollo</v>
          </cell>
        </row>
        <row r="35">
          <cell r="C35" t="str">
            <v>GSPI - Grupo de Seguimiento a Proyectos de Inversión</v>
          </cell>
        </row>
        <row r="36">
          <cell r="C36" t="str">
            <v>OAJ - Oficina Asesora Jurídica</v>
          </cell>
        </row>
        <row r="37">
          <cell r="C37" t="str">
            <v>GC - Grupo de Conceptos</v>
          </cell>
        </row>
        <row r="38">
          <cell r="C38" t="str">
            <v>GPJ - Grupo de procesos Judiciales</v>
          </cell>
        </row>
        <row r="39">
          <cell r="C39" t="str">
            <v xml:space="preserve">GAC - Grupo de Acciones Constitucionales </v>
          </cell>
        </row>
        <row r="40">
          <cell r="C40" t="str">
            <v>GSC - Grupo de Seguimiento y Control</v>
          </cell>
        </row>
        <row r="41">
          <cell r="C41" t="str">
            <v>OTIC - Oficina de tecnologías de la Información y Comunicaciones</v>
          </cell>
        </row>
        <row r="42">
          <cell r="C42" t="str">
            <v>OCI - Oficina de Control Interno</v>
          </cell>
        </row>
        <row r="43">
          <cell r="C43" t="str">
            <v>GCE - Grupo de Comunicaciones Estratégicas</v>
          </cell>
        </row>
        <row r="44">
          <cell r="C44" t="str">
            <v>DVV - Despacho del Viceministro de Vivienda</v>
          </cell>
        </row>
        <row r="45">
          <cell r="C45" t="str">
            <v>DSH - Dirección del Sistema Habitacional</v>
          </cell>
        </row>
        <row r="46">
          <cell r="C46" t="str">
            <v>GTSP - Grupo de Titulación y Saneamiento Predial</v>
          </cell>
        </row>
        <row r="47">
          <cell r="C47" t="str">
            <v>DIVIS - Dirección de Inversiones en Vivienda de Interés Social</v>
          </cell>
        </row>
        <row r="48">
          <cell r="C48" t="str">
            <v>SSFV - Subdirección del Subsidio Familiar de Vivienda</v>
          </cell>
        </row>
        <row r="49">
          <cell r="C49" t="str">
            <v>SPAT - Subdirección de Promoción y Apoyo Técnico</v>
          </cell>
        </row>
        <row r="50">
          <cell r="C50" t="str">
            <v>DEUT - Dirección de Espacio Urbano y Territorial</v>
          </cell>
        </row>
        <row r="51">
          <cell r="C51" t="str">
            <v>SPDUT - Subdirección de Políticas de Desarrollo Urbano y Territorial</v>
          </cell>
        </row>
        <row r="52">
          <cell r="C52" t="str">
            <v>SATOUI - Subdirección de Asistencia Técnica y Operaciones Urbanas Integrales</v>
          </cell>
        </row>
        <row r="53">
          <cell r="C53" t="str">
            <v>DVAS - Despacho del Viceministro de Agua y Saneamiento</v>
          </cell>
        </row>
        <row r="54">
          <cell r="C54" t="str">
            <v>DP - Dirección de Programas</v>
          </cell>
        </row>
        <row r="55">
          <cell r="C55" t="str">
            <v>SP - Subdirección de Proyectos</v>
          </cell>
        </row>
        <row r="56">
          <cell r="C56" t="str">
            <v>GEP - Grupo de Evaluación de Proyectos</v>
          </cell>
        </row>
        <row r="57">
          <cell r="C57" t="str">
            <v>SGE - Subdirección de Gestión Empresarial</v>
          </cell>
        </row>
        <row r="58">
          <cell r="C58" t="str">
            <v>SEP - Subdirección de Estructuración de Programas</v>
          </cell>
        </row>
        <row r="59">
          <cell r="C59" t="str">
            <v>DDS - Dirección de Desarrollo Sectorial</v>
          </cell>
        </row>
        <row r="60">
          <cell r="C60" t="str">
            <v>GPS - Grupo de Política Sectorial</v>
          </cell>
        </row>
        <row r="61">
          <cell r="C61" t="str">
            <v>GMSGP - Grupo de Monitoreo del Sistema General de Participaciones en APySB</v>
          </cell>
        </row>
        <row r="62">
          <cell r="C62" t="str">
            <v>GDS - Grupo de Desarrollo Sostenible</v>
          </cell>
        </row>
        <row r="63">
          <cell r="C63" t="str">
            <v>DSG - Despacho Secretaría General</v>
          </cell>
        </row>
        <row r="64">
          <cell r="C64" t="str">
            <v>GTH - Grupo de Talento Humano</v>
          </cell>
        </row>
        <row r="65">
          <cell r="C65" t="str">
            <v xml:space="preserve">GCID - Grupo de Control Interno Disciplinario </v>
          </cell>
        </row>
        <row r="66">
          <cell r="C66" t="str">
            <v>SSA - Subdirección de Servicios Administrativos</v>
          </cell>
        </row>
        <row r="67">
          <cell r="C67" t="str">
            <v>GAUA - Grupo de Atención al Usuario y Archivo</v>
          </cell>
        </row>
        <row r="68">
          <cell r="C68" t="str">
            <v xml:space="preserve">GC - Grupo de Contratos </v>
          </cell>
        </row>
        <row r="69">
          <cell r="C69" t="str">
            <v>GRF - Grupo de Recursos Físicos</v>
          </cell>
        </row>
        <row r="70">
          <cell r="C70" t="str">
            <v>GSTAI - Grupo de Soporte Técnico y Apoyo Informático</v>
          </cell>
        </row>
        <row r="71">
          <cell r="C71" t="str">
            <v>SFP - Subdirección de Finanzas y Presupuesto</v>
          </cell>
        </row>
        <row r="72">
          <cell r="C72" t="str">
            <v>GPC - Grupo de Presupuesto y Cuentas</v>
          </cell>
        </row>
        <row r="73">
          <cell r="C73" t="str">
            <v>GT - Grupo de Tesorería</v>
          </cell>
        </row>
        <row r="74">
          <cell r="C74" t="str">
            <v>GC - Grupo de Contabilidad</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0E7FE-4247-4ED3-B57F-159EFF0B8E16}">
  <sheetPr codeName="Hoja1"/>
  <dimension ref="A1:BM277"/>
  <sheetViews>
    <sheetView showGridLines="0" tabSelected="1" zoomScale="70" zoomScaleNormal="70" workbookViewId="0">
      <pane ySplit="6" topLeftCell="A7" activePane="bottomLeft" state="frozen"/>
      <selection pane="bottomLeft" activeCell="X5" sqref="X5:X6"/>
    </sheetView>
  </sheetViews>
  <sheetFormatPr baseColWidth="10" defaultColWidth="10.88671875" defaultRowHeight="13.2" x14ac:dyDescent="0.3"/>
  <cols>
    <col min="1" max="1" width="27.5546875" style="15" customWidth="1"/>
    <col min="2" max="2" width="30.88671875" style="15" customWidth="1"/>
    <col min="3" max="3" width="22.109375" style="15" customWidth="1"/>
    <col min="4" max="4" width="45.6640625" style="15" customWidth="1"/>
    <col min="5" max="5" width="14.88671875" style="15" hidden="1" customWidth="1"/>
    <col min="6" max="6" width="16.109375" style="15" hidden="1" customWidth="1"/>
    <col min="7" max="7" width="15.6640625" style="15" hidden="1" customWidth="1"/>
    <col min="8" max="8" width="16.33203125" style="15" hidden="1" customWidth="1"/>
    <col min="9" max="9" width="13.44140625" style="15" hidden="1" customWidth="1"/>
    <col min="10" max="10" width="22.5546875" style="15" hidden="1" customWidth="1"/>
    <col min="11" max="11" width="21" style="15" hidden="1" customWidth="1"/>
    <col min="12" max="17" width="22.88671875" style="15" hidden="1" customWidth="1"/>
    <col min="18" max="20" width="19.88671875" style="15" hidden="1" customWidth="1"/>
    <col min="21" max="23" width="21" style="15" hidden="1" customWidth="1"/>
    <col min="24" max="24" width="38.6640625" style="16" customWidth="1"/>
    <col min="25" max="25" width="13" style="17" customWidth="1"/>
    <col min="26" max="26" width="59.33203125" style="16" customWidth="1"/>
    <col min="27" max="27" width="25.5546875" style="19" customWidth="1"/>
    <col min="28" max="28" width="15.109375" style="15" customWidth="1"/>
    <col min="29" max="29" width="15.109375" style="15" hidden="1" customWidth="1"/>
    <col min="30" max="30" width="20.109375" style="15" customWidth="1"/>
    <col min="31" max="31" width="55.6640625" style="16" customWidth="1"/>
    <col min="32" max="32" width="12.33203125" style="15" customWidth="1"/>
    <col min="33" max="44" width="3.33203125" style="17" customWidth="1"/>
    <col min="45" max="45" width="15.33203125" style="16" customWidth="1"/>
    <col min="46" max="46" width="19.44140625" style="16" customWidth="1"/>
    <col min="47" max="47" width="31" style="15" customWidth="1"/>
    <col min="48" max="48" width="26.6640625" style="15" customWidth="1"/>
    <col min="49" max="49" width="30.88671875" style="17" customWidth="1"/>
    <col min="50" max="50" width="21.88671875" style="16" customWidth="1"/>
    <col min="51" max="51" width="27.33203125" style="15" customWidth="1"/>
    <col min="52" max="52" width="21.33203125" style="15" customWidth="1"/>
    <col min="53" max="16384" width="10.88671875" style="15"/>
  </cols>
  <sheetData>
    <row r="1" spans="1:65" s="125" customFormat="1" ht="32.25" customHeight="1" x14ac:dyDescent="0.3">
      <c r="A1" s="159"/>
      <c r="B1" s="160"/>
      <c r="C1" s="160"/>
      <c r="D1" s="156" t="s">
        <v>884</v>
      </c>
      <c r="E1" s="157"/>
      <c r="F1" s="157"/>
      <c r="G1" s="157"/>
      <c r="H1" s="157"/>
      <c r="I1" s="157"/>
      <c r="J1" s="157"/>
      <c r="K1" s="157"/>
      <c r="L1" s="157"/>
      <c r="M1" s="157"/>
      <c r="N1" s="157"/>
      <c r="O1" s="157"/>
      <c r="P1" s="157"/>
      <c r="Q1" s="157"/>
      <c r="R1" s="157"/>
      <c r="S1" s="157"/>
      <c r="T1" s="157"/>
      <c r="U1" s="157"/>
      <c r="V1" s="157"/>
      <c r="W1" s="157"/>
      <c r="X1" s="156"/>
      <c r="Y1" s="156"/>
      <c r="Z1" s="156"/>
      <c r="AA1" s="156"/>
      <c r="AB1" s="156"/>
      <c r="AC1" s="157"/>
      <c r="AD1" s="156"/>
      <c r="AE1" s="156"/>
      <c r="AF1" s="156"/>
      <c r="AG1" s="156"/>
      <c r="AH1" s="156"/>
      <c r="AI1" s="156"/>
      <c r="AJ1" s="156"/>
      <c r="AK1" s="156"/>
      <c r="AL1" s="156"/>
      <c r="AM1" s="156"/>
      <c r="AN1" s="156"/>
      <c r="AO1" s="156"/>
      <c r="AP1" s="156"/>
      <c r="AQ1" s="156"/>
      <c r="AR1" s="156"/>
      <c r="AS1" s="156"/>
      <c r="AT1" s="156"/>
      <c r="AU1" s="156"/>
      <c r="AV1" s="156"/>
      <c r="AW1" s="156"/>
      <c r="AX1" s="154" t="s">
        <v>885</v>
      </c>
      <c r="AY1" s="155"/>
      <c r="AZ1" s="155"/>
      <c r="BM1"/>
    </row>
    <row r="2" spans="1:65" s="125" customFormat="1" ht="32.25" customHeight="1" x14ac:dyDescent="0.25">
      <c r="A2" s="159"/>
      <c r="B2" s="160"/>
      <c r="C2" s="160"/>
      <c r="D2" s="156"/>
      <c r="E2" s="157"/>
      <c r="F2" s="157"/>
      <c r="G2" s="157"/>
      <c r="H2" s="157"/>
      <c r="I2" s="157"/>
      <c r="J2" s="157"/>
      <c r="K2" s="157"/>
      <c r="L2" s="157"/>
      <c r="M2" s="157"/>
      <c r="N2" s="157"/>
      <c r="O2" s="157"/>
      <c r="P2" s="157"/>
      <c r="Q2" s="157"/>
      <c r="R2" s="157"/>
      <c r="S2" s="157"/>
      <c r="T2" s="157"/>
      <c r="U2" s="157"/>
      <c r="V2" s="157"/>
      <c r="W2" s="157"/>
      <c r="X2" s="156"/>
      <c r="Y2" s="156"/>
      <c r="Z2" s="156"/>
      <c r="AA2" s="156"/>
      <c r="AB2" s="156"/>
      <c r="AC2" s="157"/>
      <c r="AD2" s="156"/>
      <c r="AE2" s="156"/>
      <c r="AF2" s="156"/>
      <c r="AG2" s="156"/>
      <c r="AH2" s="156"/>
      <c r="AI2" s="156"/>
      <c r="AJ2" s="156"/>
      <c r="AK2" s="156"/>
      <c r="AL2" s="156"/>
      <c r="AM2" s="156"/>
      <c r="AN2" s="156"/>
      <c r="AO2" s="156"/>
      <c r="AP2" s="156"/>
      <c r="AQ2" s="156"/>
      <c r="AR2" s="156"/>
      <c r="AS2" s="156"/>
      <c r="AT2" s="156"/>
      <c r="AU2" s="156"/>
      <c r="AV2" s="156"/>
      <c r="AW2" s="156"/>
      <c r="AX2" s="154" t="s">
        <v>886</v>
      </c>
      <c r="AY2" s="155"/>
      <c r="AZ2" s="155"/>
    </row>
    <row r="3" spans="1:65" s="125" customFormat="1" ht="32.25" customHeight="1" x14ac:dyDescent="0.25">
      <c r="A3" s="161"/>
      <c r="B3" s="162"/>
      <c r="C3" s="162"/>
      <c r="D3" s="156"/>
      <c r="E3" s="157"/>
      <c r="F3" s="157"/>
      <c r="G3" s="157"/>
      <c r="H3" s="157"/>
      <c r="I3" s="157"/>
      <c r="J3" s="157"/>
      <c r="K3" s="157"/>
      <c r="L3" s="157"/>
      <c r="M3" s="157"/>
      <c r="N3" s="157"/>
      <c r="O3" s="157"/>
      <c r="P3" s="157"/>
      <c r="Q3" s="157"/>
      <c r="R3" s="157"/>
      <c r="S3" s="157"/>
      <c r="T3" s="157"/>
      <c r="U3" s="157"/>
      <c r="V3" s="157"/>
      <c r="W3" s="157"/>
      <c r="X3" s="156"/>
      <c r="Y3" s="156"/>
      <c r="Z3" s="156"/>
      <c r="AA3" s="156"/>
      <c r="AB3" s="156"/>
      <c r="AC3" s="157"/>
      <c r="AD3" s="156"/>
      <c r="AE3" s="156"/>
      <c r="AF3" s="156"/>
      <c r="AG3" s="156"/>
      <c r="AH3" s="156"/>
      <c r="AI3" s="156"/>
      <c r="AJ3" s="156"/>
      <c r="AK3" s="156"/>
      <c r="AL3" s="156"/>
      <c r="AM3" s="156"/>
      <c r="AN3" s="156"/>
      <c r="AO3" s="156"/>
      <c r="AP3" s="156"/>
      <c r="AQ3" s="156"/>
      <c r="AR3" s="156"/>
      <c r="AS3" s="156"/>
      <c r="AT3" s="156"/>
      <c r="AU3" s="156"/>
      <c r="AV3" s="156"/>
      <c r="AW3" s="156"/>
      <c r="AX3" s="154" t="s">
        <v>887</v>
      </c>
      <c r="AY3" s="155"/>
      <c r="AZ3" s="155"/>
    </row>
    <row r="4" spans="1:65" ht="21.75" customHeight="1" x14ac:dyDescent="0.3">
      <c r="A4" s="187" t="s">
        <v>0</v>
      </c>
      <c r="B4" s="188"/>
      <c r="C4" s="187"/>
      <c r="D4" s="189"/>
      <c r="E4" s="189"/>
      <c r="F4" s="189"/>
      <c r="G4" s="189"/>
      <c r="H4" s="189"/>
      <c r="I4" s="189"/>
      <c r="J4" s="189"/>
      <c r="K4" s="189"/>
      <c r="L4" s="189"/>
      <c r="M4" s="189"/>
      <c r="N4" s="189"/>
      <c r="O4" s="189"/>
      <c r="P4" s="189"/>
      <c r="Q4" s="189"/>
      <c r="R4" s="189"/>
      <c r="S4" s="189"/>
      <c r="T4" s="189"/>
      <c r="U4" s="189"/>
      <c r="V4" s="189"/>
      <c r="W4" s="190"/>
      <c r="X4" s="178" t="s">
        <v>1</v>
      </c>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9"/>
      <c r="AY4" s="180"/>
      <c r="AZ4" s="178"/>
    </row>
    <row r="5" spans="1:65" ht="17.399999999999999" customHeight="1" x14ac:dyDescent="0.3">
      <c r="A5" s="158" t="s">
        <v>860</v>
      </c>
      <c r="B5" s="158" t="s">
        <v>2</v>
      </c>
      <c r="C5" s="191" t="s">
        <v>861</v>
      </c>
      <c r="D5" s="158" t="s">
        <v>3</v>
      </c>
      <c r="E5" s="158" t="s">
        <v>862</v>
      </c>
      <c r="F5" s="158"/>
      <c r="G5" s="158"/>
      <c r="H5" s="158" t="s">
        <v>863</v>
      </c>
      <c r="I5" s="158"/>
      <c r="J5" s="158" t="s">
        <v>864</v>
      </c>
      <c r="K5" s="158" t="s">
        <v>865</v>
      </c>
      <c r="L5" s="158" t="s">
        <v>866</v>
      </c>
      <c r="M5" s="158" t="s">
        <v>867</v>
      </c>
      <c r="N5" s="158" t="s">
        <v>868</v>
      </c>
      <c r="O5" s="158" t="s">
        <v>869</v>
      </c>
      <c r="P5" s="158" t="s">
        <v>870</v>
      </c>
      <c r="Q5" s="158" t="s">
        <v>871</v>
      </c>
      <c r="R5" s="158" t="s">
        <v>872</v>
      </c>
      <c r="S5" s="158"/>
      <c r="T5" s="158"/>
      <c r="U5" s="158"/>
      <c r="V5" s="158" t="s">
        <v>873</v>
      </c>
      <c r="W5" s="158" t="s">
        <v>874</v>
      </c>
      <c r="X5" s="170" t="s">
        <v>4</v>
      </c>
      <c r="Y5" s="181" t="s">
        <v>5</v>
      </c>
      <c r="Z5" s="183" t="s">
        <v>6</v>
      </c>
      <c r="AA5" s="184" t="s">
        <v>7</v>
      </c>
      <c r="AB5" s="185"/>
      <c r="AC5" s="185"/>
      <c r="AD5" s="186"/>
      <c r="AE5" s="183" t="s">
        <v>8</v>
      </c>
      <c r="AF5" s="183" t="s">
        <v>9</v>
      </c>
      <c r="AG5" s="169" t="s">
        <v>10</v>
      </c>
      <c r="AH5" s="173"/>
      <c r="AI5" s="173"/>
      <c r="AJ5" s="173"/>
      <c r="AK5" s="173"/>
      <c r="AL5" s="173"/>
      <c r="AM5" s="173"/>
      <c r="AN5" s="173"/>
      <c r="AO5" s="173"/>
      <c r="AP5" s="173"/>
      <c r="AQ5" s="173"/>
      <c r="AR5" s="173"/>
      <c r="AS5" s="183" t="s">
        <v>11</v>
      </c>
      <c r="AT5" s="183" t="s">
        <v>12</v>
      </c>
      <c r="AU5" s="169" t="s">
        <v>13</v>
      </c>
      <c r="AV5" s="170"/>
      <c r="AW5" s="169" t="s">
        <v>14</v>
      </c>
      <c r="AX5" s="171"/>
      <c r="AY5" s="172"/>
      <c r="AZ5" s="173"/>
    </row>
    <row r="6" spans="1:65" ht="60" customHeight="1" x14ac:dyDescent="0.3">
      <c r="A6" s="158"/>
      <c r="B6" s="158"/>
      <c r="C6" s="192"/>
      <c r="D6" s="158"/>
      <c r="E6" s="124" t="s">
        <v>875</v>
      </c>
      <c r="F6" s="124" t="s">
        <v>876</v>
      </c>
      <c r="G6" s="124" t="s">
        <v>877</v>
      </c>
      <c r="H6" s="124" t="s">
        <v>878</v>
      </c>
      <c r="I6" s="124" t="s">
        <v>879</v>
      </c>
      <c r="J6" s="158"/>
      <c r="K6" s="158"/>
      <c r="L6" s="158"/>
      <c r="M6" s="158"/>
      <c r="N6" s="158"/>
      <c r="O6" s="158"/>
      <c r="P6" s="158"/>
      <c r="Q6" s="158"/>
      <c r="R6" s="124" t="s">
        <v>880</v>
      </c>
      <c r="S6" s="124" t="s">
        <v>881</v>
      </c>
      <c r="T6" s="124" t="s">
        <v>882</v>
      </c>
      <c r="U6" s="124" t="s">
        <v>883</v>
      </c>
      <c r="V6" s="158"/>
      <c r="W6" s="158"/>
      <c r="X6" s="170"/>
      <c r="Y6" s="182"/>
      <c r="Z6" s="183"/>
      <c r="AA6" s="18" t="s">
        <v>15</v>
      </c>
      <c r="AB6" s="11" t="s">
        <v>16</v>
      </c>
      <c r="AC6" s="11" t="s">
        <v>17</v>
      </c>
      <c r="AD6" s="11" t="s">
        <v>18</v>
      </c>
      <c r="AE6" s="170"/>
      <c r="AF6" s="183"/>
      <c r="AG6" s="13" t="s">
        <v>19</v>
      </c>
      <c r="AH6" s="13" t="s">
        <v>20</v>
      </c>
      <c r="AI6" s="13" t="s">
        <v>21</v>
      </c>
      <c r="AJ6" s="13" t="s">
        <v>22</v>
      </c>
      <c r="AK6" s="13" t="s">
        <v>23</v>
      </c>
      <c r="AL6" s="13" t="s">
        <v>24</v>
      </c>
      <c r="AM6" s="13" t="s">
        <v>25</v>
      </c>
      <c r="AN6" s="13" t="s">
        <v>26</v>
      </c>
      <c r="AO6" s="13" t="s">
        <v>27</v>
      </c>
      <c r="AP6" s="13" t="s">
        <v>28</v>
      </c>
      <c r="AQ6" s="13" t="s">
        <v>29</v>
      </c>
      <c r="AR6" s="13" t="s">
        <v>30</v>
      </c>
      <c r="AS6" s="183"/>
      <c r="AT6" s="183"/>
      <c r="AU6" s="12" t="s">
        <v>31</v>
      </c>
      <c r="AV6" s="12" t="s">
        <v>32</v>
      </c>
      <c r="AW6" s="12" t="s">
        <v>31</v>
      </c>
      <c r="AX6" s="12" t="s">
        <v>888</v>
      </c>
      <c r="AY6" s="12" t="s">
        <v>889</v>
      </c>
      <c r="AZ6" s="12" t="s">
        <v>33</v>
      </c>
    </row>
    <row r="7" spans="1:65" s="30" customFormat="1" ht="66.75" customHeight="1" x14ac:dyDescent="0.3">
      <c r="A7" s="68" t="s">
        <v>890</v>
      </c>
      <c r="B7" s="28" t="s">
        <v>34</v>
      </c>
      <c r="C7" s="20" t="s">
        <v>44</v>
      </c>
      <c r="D7" s="28" t="s">
        <v>891</v>
      </c>
      <c r="E7" s="28"/>
      <c r="F7" s="28"/>
      <c r="G7" s="28"/>
      <c r="H7" s="28"/>
      <c r="I7" s="28"/>
      <c r="J7" s="28"/>
      <c r="K7" s="28"/>
      <c r="L7" s="28"/>
      <c r="M7" s="28"/>
      <c r="N7" s="28"/>
      <c r="O7" s="28"/>
      <c r="P7" s="28"/>
      <c r="Q7" s="28"/>
      <c r="R7" s="28"/>
      <c r="S7" s="28"/>
      <c r="T7" s="28"/>
      <c r="U7" s="28"/>
      <c r="V7" s="28"/>
      <c r="W7" s="28"/>
      <c r="X7" s="193" t="s">
        <v>35</v>
      </c>
      <c r="Y7" s="175">
        <v>0.7</v>
      </c>
      <c r="Z7" s="163" t="s">
        <v>36</v>
      </c>
      <c r="AA7" s="22">
        <v>535332000</v>
      </c>
      <c r="AB7" s="23" t="s">
        <v>37</v>
      </c>
      <c r="AC7" s="24" t="s">
        <v>38</v>
      </c>
      <c r="AD7" s="23" t="s">
        <v>39</v>
      </c>
      <c r="AE7" s="25" t="s">
        <v>40</v>
      </c>
      <c r="AF7" s="26">
        <v>1</v>
      </c>
      <c r="AG7" s="26"/>
      <c r="AH7" s="26"/>
      <c r="AI7" s="26"/>
      <c r="AJ7" s="26"/>
      <c r="AK7" s="26"/>
      <c r="AL7" s="26">
        <v>1</v>
      </c>
      <c r="AM7" s="26"/>
      <c r="AN7" s="26"/>
      <c r="AO7" s="26"/>
      <c r="AP7" s="26"/>
      <c r="AQ7" s="26"/>
      <c r="AR7" s="27"/>
      <c r="AS7" s="28" t="s">
        <v>41</v>
      </c>
      <c r="AT7" s="28" t="s">
        <v>42</v>
      </c>
      <c r="AU7" s="29" t="s">
        <v>44</v>
      </c>
      <c r="AV7" s="29" t="s">
        <v>44</v>
      </c>
      <c r="AW7" s="86" t="s">
        <v>43</v>
      </c>
      <c r="AX7" s="86" t="s">
        <v>43</v>
      </c>
      <c r="AY7" s="86" t="s">
        <v>43</v>
      </c>
      <c r="AZ7" s="86" t="s">
        <v>43</v>
      </c>
    </row>
    <row r="8" spans="1:65" s="30" customFormat="1" ht="66.75" customHeight="1" x14ac:dyDescent="0.3">
      <c r="A8" s="68" t="s">
        <v>890</v>
      </c>
      <c r="B8" s="28" t="s">
        <v>34</v>
      </c>
      <c r="C8" s="20" t="s">
        <v>44</v>
      </c>
      <c r="D8" s="28" t="s">
        <v>891</v>
      </c>
      <c r="E8" s="28"/>
      <c r="F8" s="28"/>
      <c r="G8" s="28"/>
      <c r="H8" s="28"/>
      <c r="I8" s="28"/>
      <c r="J8" s="28"/>
      <c r="K8" s="28"/>
      <c r="L8" s="28"/>
      <c r="M8" s="28"/>
      <c r="N8" s="28"/>
      <c r="O8" s="28"/>
      <c r="P8" s="28"/>
      <c r="Q8" s="28"/>
      <c r="R8" s="28"/>
      <c r="S8" s="28"/>
      <c r="T8" s="28"/>
      <c r="U8" s="28"/>
      <c r="V8" s="28"/>
      <c r="W8" s="28"/>
      <c r="X8" s="194"/>
      <c r="Y8" s="176"/>
      <c r="Z8" s="164"/>
      <c r="AA8" s="22">
        <v>0</v>
      </c>
      <c r="AB8" s="23" t="s">
        <v>44</v>
      </c>
      <c r="AC8" s="23" t="s">
        <v>44</v>
      </c>
      <c r="AD8" s="23" t="s">
        <v>44</v>
      </c>
      <c r="AE8" s="25" t="s">
        <v>45</v>
      </c>
      <c r="AF8" s="26">
        <v>1</v>
      </c>
      <c r="AG8" s="26"/>
      <c r="AH8" s="26"/>
      <c r="AI8" s="26"/>
      <c r="AJ8" s="26">
        <v>1</v>
      </c>
      <c r="AK8" s="26"/>
      <c r="AL8" s="26"/>
      <c r="AM8" s="26"/>
      <c r="AN8" s="26"/>
      <c r="AO8" s="26"/>
      <c r="AP8" s="26"/>
      <c r="AQ8" s="26"/>
      <c r="AR8" s="27"/>
      <c r="AS8" s="28" t="s">
        <v>41</v>
      </c>
      <c r="AT8" s="28" t="s">
        <v>42</v>
      </c>
      <c r="AU8" s="29" t="s">
        <v>44</v>
      </c>
      <c r="AV8" s="29" t="s">
        <v>44</v>
      </c>
      <c r="AW8" s="29" t="s">
        <v>46</v>
      </c>
      <c r="AX8" s="29" t="s">
        <v>47</v>
      </c>
      <c r="AY8" s="29" t="s">
        <v>48</v>
      </c>
      <c r="AZ8" s="86" t="s">
        <v>43</v>
      </c>
    </row>
    <row r="9" spans="1:65" s="30" customFormat="1" ht="66.75" customHeight="1" x14ac:dyDescent="0.3">
      <c r="A9" s="68" t="s">
        <v>890</v>
      </c>
      <c r="B9" s="138" t="s">
        <v>34</v>
      </c>
      <c r="C9" s="20" t="s">
        <v>44</v>
      </c>
      <c r="D9" s="28" t="s">
        <v>891</v>
      </c>
      <c r="E9" s="28"/>
      <c r="F9" s="28"/>
      <c r="G9" s="28"/>
      <c r="H9" s="28"/>
      <c r="I9" s="28"/>
      <c r="J9" s="28"/>
      <c r="K9" s="28"/>
      <c r="L9" s="28"/>
      <c r="M9" s="28"/>
      <c r="N9" s="28"/>
      <c r="O9" s="28"/>
      <c r="P9" s="28"/>
      <c r="Q9" s="28"/>
      <c r="R9" s="28"/>
      <c r="S9" s="28"/>
      <c r="T9" s="28"/>
      <c r="U9" s="28"/>
      <c r="V9" s="28"/>
      <c r="W9" s="28"/>
      <c r="X9" s="194"/>
      <c r="Y9" s="177"/>
      <c r="Z9" s="174"/>
      <c r="AA9" s="22">
        <v>0</v>
      </c>
      <c r="AB9" s="23" t="s">
        <v>44</v>
      </c>
      <c r="AC9" s="23" t="s">
        <v>44</v>
      </c>
      <c r="AD9" s="23" t="s">
        <v>44</v>
      </c>
      <c r="AE9" s="25" t="s">
        <v>49</v>
      </c>
      <c r="AF9" s="26">
        <v>2</v>
      </c>
      <c r="AG9" s="26"/>
      <c r="AH9" s="26"/>
      <c r="AI9" s="26">
        <v>2</v>
      </c>
      <c r="AJ9" s="26"/>
      <c r="AK9" s="26"/>
      <c r="AL9" s="26"/>
      <c r="AM9" s="26"/>
      <c r="AN9" s="26"/>
      <c r="AO9" s="26"/>
      <c r="AP9" s="26"/>
      <c r="AQ9" s="26"/>
      <c r="AR9" s="27"/>
      <c r="AS9" s="28" t="s">
        <v>41</v>
      </c>
      <c r="AT9" s="28" t="s">
        <v>50</v>
      </c>
      <c r="AU9" s="29" t="s">
        <v>51</v>
      </c>
      <c r="AV9" s="29" t="s">
        <v>52</v>
      </c>
      <c r="AW9" s="29" t="s">
        <v>46</v>
      </c>
      <c r="AX9" s="29" t="s">
        <v>53</v>
      </c>
      <c r="AY9" s="29" t="s">
        <v>54</v>
      </c>
      <c r="AZ9" s="86" t="s">
        <v>43</v>
      </c>
    </row>
    <row r="10" spans="1:65" s="30" customFormat="1" ht="66.75" customHeight="1" x14ac:dyDescent="0.3">
      <c r="A10" s="68" t="s">
        <v>890</v>
      </c>
      <c r="B10" s="28" t="s">
        <v>34</v>
      </c>
      <c r="C10" s="20" t="s">
        <v>44</v>
      </c>
      <c r="D10" s="28" t="s">
        <v>891</v>
      </c>
      <c r="E10" s="28"/>
      <c r="F10" s="28"/>
      <c r="G10" s="28"/>
      <c r="H10" s="28"/>
      <c r="I10" s="28"/>
      <c r="J10" s="28"/>
      <c r="K10" s="28"/>
      <c r="L10" s="28"/>
      <c r="M10" s="28"/>
      <c r="N10" s="28"/>
      <c r="O10" s="28"/>
      <c r="P10" s="28"/>
      <c r="Q10" s="28"/>
      <c r="R10" s="28"/>
      <c r="S10" s="28"/>
      <c r="T10" s="28"/>
      <c r="U10" s="28"/>
      <c r="V10" s="28"/>
      <c r="W10" s="28"/>
      <c r="X10" s="194"/>
      <c r="Y10" s="175">
        <v>0.3</v>
      </c>
      <c r="Z10" s="163" t="s">
        <v>55</v>
      </c>
      <c r="AA10" s="33">
        <v>0</v>
      </c>
      <c r="AB10" s="23" t="s">
        <v>44</v>
      </c>
      <c r="AC10" s="23" t="s">
        <v>44</v>
      </c>
      <c r="AD10" s="23" t="s">
        <v>44</v>
      </c>
      <c r="AE10" s="25" t="s">
        <v>56</v>
      </c>
      <c r="AF10" s="26">
        <v>1</v>
      </c>
      <c r="AG10" s="26">
        <v>1</v>
      </c>
      <c r="AH10" s="26"/>
      <c r="AI10" s="26"/>
      <c r="AJ10" s="26"/>
      <c r="AK10" s="26"/>
      <c r="AL10" s="26"/>
      <c r="AM10" s="26"/>
      <c r="AN10" s="26"/>
      <c r="AO10" s="26"/>
      <c r="AP10" s="26"/>
      <c r="AQ10" s="26"/>
      <c r="AR10" s="27"/>
      <c r="AS10" s="28" t="s">
        <v>41</v>
      </c>
      <c r="AT10" s="28" t="s">
        <v>42</v>
      </c>
      <c r="AU10" s="29" t="s">
        <v>44</v>
      </c>
      <c r="AV10" s="29" t="s">
        <v>44</v>
      </c>
      <c r="AW10" s="29" t="s">
        <v>46</v>
      </c>
      <c r="AX10" s="29" t="s">
        <v>47</v>
      </c>
      <c r="AY10" s="29" t="s">
        <v>48</v>
      </c>
      <c r="AZ10" s="86" t="s">
        <v>43</v>
      </c>
    </row>
    <row r="11" spans="1:65" s="30" customFormat="1" ht="66.75" customHeight="1" x14ac:dyDescent="0.3">
      <c r="A11" s="68" t="s">
        <v>890</v>
      </c>
      <c r="B11" s="28" t="s">
        <v>34</v>
      </c>
      <c r="C11" s="20" t="s">
        <v>44</v>
      </c>
      <c r="D11" s="28" t="s">
        <v>891</v>
      </c>
      <c r="E11" s="28"/>
      <c r="F11" s="28"/>
      <c r="G11" s="28"/>
      <c r="H11" s="28"/>
      <c r="I11" s="28"/>
      <c r="J11" s="28"/>
      <c r="K11" s="28"/>
      <c r="L11" s="28"/>
      <c r="M11" s="28"/>
      <c r="N11" s="28"/>
      <c r="O11" s="28"/>
      <c r="P11" s="28"/>
      <c r="Q11" s="28"/>
      <c r="R11" s="28"/>
      <c r="S11" s="28"/>
      <c r="T11" s="28"/>
      <c r="U11" s="28"/>
      <c r="V11" s="28"/>
      <c r="W11" s="28"/>
      <c r="X11" s="194"/>
      <c r="Y11" s="176"/>
      <c r="Z11" s="164"/>
      <c r="AA11" s="22">
        <v>0</v>
      </c>
      <c r="AB11" s="23" t="s">
        <v>44</v>
      </c>
      <c r="AC11" s="23" t="s">
        <v>44</v>
      </c>
      <c r="AD11" s="23" t="s">
        <v>44</v>
      </c>
      <c r="AE11" s="25" t="s">
        <v>57</v>
      </c>
      <c r="AF11" s="26">
        <v>1</v>
      </c>
      <c r="AG11" s="26">
        <v>1</v>
      </c>
      <c r="AH11" s="26"/>
      <c r="AI11" s="26"/>
      <c r="AJ11" s="26"/>
      <c r="AK11" s="26"/>
      <c r="AL11" s="26"/>
      <c r="AM11" s="26"/>
      <c r="AN11" s="26"/>
      <c r="AO11" s="26"/>
      <c r="AP11" s="26"/>
      <c r="AQ11" s="26"/>
      <c r="AR11" s="27"/>
      <c r="AS11" s="28" t="s">
        <v>41</v>
      </c>
      <c r="AT11" s="28" t="s">
        <v>42</v>
      </c>
      <c r="AU11" s="29" t="s">
        <v>44</v>
      </c>
      <c r="AV11" s="29" t="s">
        <v>44</v>
      </c>
      <c r="AW11" s="29" t="s">
        <v>46</v>
      </c>
      <c r="AX11" s="29" t="s">
        <v>47</v>
      </c>
      <c r="AY11" s="29" t="s">
        <v>48</v>
      </c>
      <c r="AZ11" s="86" t="s">
        <v>43</v>
      </c>
    </row>
    <row r="12" spans="1:65" s="30" customFormat="1" ht="66.75" customHeight="1" x14ac:dyDescent="0.3">
      <c r="A12" s="68" t="s">
        <v>890</v>
      </c>
      <c r="B12" s="138" t="s">
        <v>34</v>
      </c>
      <c r="C12" s="20" t="s">
        <v>44</v>
      </c>
      <c r="D12" s="28" t="s">
        <v>891</v>
      </c>
      <c r="E12" s="28"/>
      <c r="F12" s="28"/>
      <c r="G12" s="28"/>
      <c r="H12" s="28"/>
      <c r="I12" s="28"/>
      <c r="J12" s="28"/>
      <c r="K12" s="28"/>
      <c r="L12" s="28"/>
      <c r="M12" s="28"/>
      <c r="N12" s="28"/>
      <c r="O12" s="28"/>
      <c r="P12" s="28"/>
      <c r="Q12" s="28"/>
      <c r="R12" s="28"/>
      <c r="S12" s="28"/>
      <c r="T12" s="28"/>
      <c r="U12" s="28"/>
      <c r="V12" s="28"/>
      <c r="W12" s="28"/>
      <c r="X12" s="195"/>
      <c r="Y12" s="177"/>
      <c r="Z12" s="165"/>
      <c r="AA12" s="22">
        <v>0</v>
      </c>
      <c r="AB12" s="23" t="s">
        <v>44</v>
      </c>
      <c r="AC12" s="23" t="s">
        <v>44</v>
      </c>
      <c r="AD12" s="23" t="s">
        <v>44</v>
      </c>
      <c r="AE12" s="25" t="s">
        <v>58</v>
      </c>
      <c r="AF12" s="26">
        <v>1</v>
      </c>
      <c r="AG12" s="26">
        <v>1</v>
      </c>
      <c r="AH12" s="26"/>
      <c r="AI12" s="26"/>
      <c r="AJ12" s="26"/>
      <c r="AK12" s="26"/>
      <c r="AL12" s="26"/>
      <c r="AM12" s="26"/>
      <c r="AN12" s="26"/>
      <c r="AO12" s="26"/>
      <c r="AP12" s="26"/>
      <c r="AQ12" s="26"/>
      <c r="AR12" s="27"/>
      <c r="AS12" s="28" t="s">
        <v>41</v>
      </c>
      <c r="AT12" s="28" t="s">
        <v>50</v>
      </c>
      <c r="AU12" s="29" t="s">
        <v>51</v>
      </c>
      <c r="AV12" s="29" t="s">
        <v>52</v>
      </c>
      <c r="AW12" s="29" t="s">
        <v>46</v>
      </c>
      <c r="AX12" s="29" t="s">
        <v>53</v>
      </c>
      <c r="AY12" s="29" t="s">
        <v>54</v>
      </c>
      <c r="AZ12" s="86" t="s">
        <v>43</v>
      </c>
    </row>
    <row r="13" spans="1:65" s="30" customFormat="1" ht="66.75" customHeight="1" x14ac:dyDescent="0.3">
      <c r="A13" s="68" t="s">
        <v>890</v>
      </c>
      <c r="B13" s="126" t="s">
        <v>34</v>
      </c>
      <c r="C13" s="20" t="s">
        <v>44</v>
      </c>
      <c r="D13" s="28" t="s">
        <v>891</v>
      </c>
      <c r="E13" s="28"/>
      <c r="F13" s="28"/>
      <c r="G13" s="28"/>
      <c r="H13" s="28"/>
      <c r="I13" s="28"/>
      <c r="J13" s="28"/>
      <c r="K13" s="28"/>
      <c r="L13" s="28"/>
      <c r="M13" s="28"/>
      <c r="N13" s="28"/>
      <c r="O13" s="28"/>
      <c r="P13" s="28"/>
      <c r="Q13" s="28"/>
      <c r="R13" s="28"/>
      <c r="S13" s="28"/>
      <c r="T13" s="28"/>
      <c r="U13" s="28"/>
      <c r="V13" s="28"/>
      <c r="W13" s="28"/>
      <c r="X13" s="199" t="s">
        <v>59</v>
      </c>
      <c r="Y13" s="167">
        <v>0.5</v>
      </c>
      <c r="Z13" s="196" t="s">
        <v>60</v>
      </c>
      <c r="AA13" s="35">
        <v>0</v>
      </c>
      <c r="AB13" s="23" t="s">
        <v>44</v>
      </c>
      <c r="AC13" s="23" t="s">
        <v>44</v>
      </c>
      <c r="AD13" s="23" t="s">
        <v>44</v>
      </c>
      <c r="AE13" s="25" t="s">
        <v>61</v>
      </c>
      <c r="AF13" s="26">
        <v>1</v>
      </c>
      <c r="AG13" s="26"/>
      <c r="AH13" s="26"/>
      <c r="AI13" s="26"/>
      <c r="AJ13" s="26">
        <v>1</v>
      </c>
      <c r="AK13" s="26"/>
      <c r="AL13" s="26"/>
      <c r="AM13" s="26"/>
      <c r="AN13" s="26"/>
      <c r="AO13" s="26"/>
      <c r="AP13" s="26"/>
      <c r="AQ13" s="26"/>
      <c r="AR13" s="27"/>
      <c r="AS13" s="28" t="s">
        <v>41</v>
      </c>
      <c r="AT13" s="28" t="s">
        <v>62</v>
      </c>
      <c r="AU13" s="166" t="s">
        <v>63</v>
      </c>
      <c r="AV13" s="29" t="s">
        <v>44</v>
      </c>
      <c r="AW13" s="166" t="s">
        <v>46</v>
      </c>
      <c r="AX13" s="28" t="s">
        <v>64</v>
      </c>
      <c r="AY13" s="28" t="s">
        <v>65</v>
      </c>
      <c r="AZ13" s="86" t="s">
        <v>43</v>
      </c>
    </row>
    <row r="14" spans="1:65" s="30" customFormat="1" ht="66.75" customHeight="1" x14ac:dyDescent="0.3">
      <c r="A14" s="68" t="s">
        <v>890</v>
      </c>
      <c r="B14" s="28" t="s">
        <v>34</v>
      </c>
      <c r="C14" s="20" t="s">
        <v>44</v>
      </c>
      <c r="D14" s="28" t="s">
        <v>891</v>
      </c>
      <c r="E14" s="28"/>
      <c r="F14" s="28"/>
      <c r="G14" s="28"/>
      <c r="H14" s="28"/>
      <c r="I14" s="28"/>
      <c r="J14" s="28"/>
      <c r="K14" s="28"/>
      <c r="L14" s="28"/>
      <c r="M14" s="28"/>
      <c r="N14" s="28"/>
      <c r="O14" s="28"/>
      <c r="P14" s="28"/>
      <c r="Q14" s="28"/>
      <c r="R14" s="28"/>
      <c r="S14" s="28"/>
      <c r="T14" s="28"/>
      <c r="U14" s="28"/>
      <c r="V14" s="28"/>
      <c r="W14" s="28"/>
      <c r="X14" s="200"/>
      <c r="Y14" s="168"/>
      <c r="Z14" s="196"/>
      <c r="AA14" s="35">
        <v>0</v>
      </c>
      <c r="AB14" s="23" t="s">
        <v>44</v>
      </c>
      <c r="AC14" s="23" t="s">
        <v>44</v>
      </c>
      <c r="AD14" s="23" t="s">
        <v>44</v>
      </c>
      <c r="AE14" s="25" t="s">
        <v>66</v>
      </c>
      <c r="AF14" s="26">
        <v>2</v>
      </c>
      <c r="AG14" s="26"/>
      <c r="AH14" s="26"/>
      <c r="AI14" s="26"/>
      <c r="AJ14" s="26"/>
      <c r="AK14" s="26"/>
      <c r="AL14" s="26"/>
      <c r="AM14" s="26">
        <v>1</v>
      </c>
      <c r="AN14" s="26"/>
      <c r="AO14" s="26"/>
      <c r="AP14" s="26">
        <v>1</v>
      </c>
      <c r="AQ14" s="26"/>
      <c r="AR14" s="27"/>
      <c r="AS14" s="28" t="s">
        <v>41</v>
      </c>
      <c r="AT14" s="28" t="s">
        <v>62</v>
      </c>
      <c r="AU14" s="166"/>
      <c r="AV14" s="29" t="s">
        <v>44</v>
      </c>
      <c r="AW14" s="166"/>
      <c r="AX14" s="28" t="s">
        <v>64</v>
      </c>
      <c r="AY14" s="29" t="s">
        <v>67</v>
      </c>
      <c r="AZ14" s="86" t="s">
        <v>43</v>
      </c>
    </row>
    <row r="15" spans="1:65" s="30" customFormat="1" ht="66.75" customHeight="1" x14ac:dyDescent="0.3">
      <c r="A15" s="68" t="s">
        <v>890</v>
      </c>
      <c r="B15" s="28" t="s">
        <v>34</v>
      </c>
      <c r="C15" s="20" t="s">
        <v>44</v>
      </c>
      <c r="D15" s="28" t="s">
        <v>891</v>
      </c>
      <c r="E15" s="28"/>
      <c r="F15" s="28"/>
      <c r="G15" s="28"/>
      <c r="H15" s="28"/>
      <c r="I15" s="28"/>
      <c r="J15" s="28"/>
      <c r="K15" s="28"/>
      <c r="L15" s="28"/>
      <c r="M15" s="28"/>
      <c r="N15" s="28"/>
      <c r="O15" s="28"/>
      <c r="P15" s="28"/>
      <c r="Q15" s="28"/>
      <c r="R15" s="28"/>
      <c r="S15" s="28"/>
      <c r="T15" s="28"/>
      <c r="U15" s="28"/>
      <c r="V15" s="28"/>
      <c r="W15" s="28"/>
      <c r="X15" s="200"/>
      <c r="Y15" s="175">
        <v>0.5</v>
      </c>
      <c r="Z15" s="163" t="s">
        <v>68</v>
      </c>
      <c r="AA15" s="33">
        <v>129600000</v>
      </c>
      <c r="AB15" s="23" t="s">
        <v>37</v>
      </c>
      <c r="AC15" s="24" t="s">
        <v>38</v>
      </c>
      <c r="AD15" s="23" t="s">
        <v>39</v>
      </c>
      <c r="AE15" s="14" t="s">
        <v>69</v>
      </c>
      <c r="AF15" s="26">
        <v>1</v>
      </c>
      <c r="AG15" s="26">
        <v>1</v>
      </c>
      <c r="AH15" s="26"/>
      <c r="AI15" s="26"/>
      <c r="AJ15" s="26"/>
      <c r="AK15" s="26"/>
      <c r="AL15" s="26"/>
      <c r="AM15" s="26"/>
      <c r="AN15" s="26"/>
      <c r="AO15" s="26"/>
      <c r="AP15" s="26"/>
      <c r="AQ15" s="26"/>
      <c r="AR15" s="27"/>
      <c r="AS15" s="28" t="s">
        <v>41</v>
      </c>
      <c r="AT15" s="28" t="s">
        <v>62</v>
      </c>
      <c r="AU15" s="29" t="s">
        <v>44</v>
      </c>
      <c r="AV15" s="29" t="s">
        <v>44</v>
      </c>
      <c r="AW15" s="29" t="s">
        <v>46</v>
      </c>
      <c r="AX15" s="29" t="s">
        <v>47</v>
      </c>
      <c r="AY15" s="29" t="s">
        <v>48</v>
      </c>
      <c r="AZ15" s="86" t="s">
        <v>43</v>
      </c>
    </row>
    <row r="16" spans="1:65" s="30" customFormat="1" ht="66.75" customHeight="1" x14ac:dyDescent="0.3">
      <c r="A16" s="68" t="s">
        <v>890</v>
      </c>
      <c r="B16" s="28" t="s">
        <v>34</v>
      </c>
      <c r="C16" s="20" t="s">
        <v>44</v>
      </c>
      <c r="D16" s="28" t="s">
        <v>891</v>
      </c>
      <c r="E16" s="28"/>
      <c r="F16" s="28"/>
      <c r="G16" s="28"/>
      <c r="H16" s="28"/>
      <c r="I16" s="28"/>
      <c r="J16" s="28"/>
      <c r="K16" s="28"/>
      <c r="L16" s="28"/>
      <c r="M16" s="28"/>
      <c r="N16" s="28"/>
      <c r="O16" s="28"/>
      <c r="P16" s="28"/>
      <c r="Q16" s="28"/>
      <c r="R16" s="28"/>
      <c r="S16" s="28"/>
      <c r="T16" s="28"/>
      <c r="U16" s="28"/>
      <c r="V16" s="28"/>
      <c r="W16" s="28"/>
      <c r="X16" s="200"/>
      <c r="Y16" s="201"/>
      <c r="Z16" s="164"/>
      <c r="AA16" s="33">
        <v>0</v>
      </c>
      <c r="AB16" s="23" t="s">
        <v>44</v>
      </c>
      <c r="AC16" s="23" t="s">
        <v>44</v>
      </c>
      <c r="AD16" s="23" t="s">
        <v>44</v>
      </c>
      <c r="AE16" s="25" t="s">
        <v>70</v>
      </c>
      <c r="AF16" s="26">
        <v>1</v>
      </c>
      <c r="AG16" s="26"/>
      <c r="AH16" s="26"/>
      <c r="AI16" s="26">
        <v>1</v>
      </c>
      <c r="AJ16" s="26"/>
      <c r="AK16" s="26"/>
      <c r="AL16" s="26"/>
      <c r="AM16" s="26"/>
      <c r="AN16" s="26"/>
      <c r="AO16" s="26"/>
      <c r="AP16" s="26"/>
      <c r="AQ16" s="26"/>
      <c r="AR16" s="27"/>
      <c r="AS16" s="28" t="s">
        <v>41</v>
      </c>
      <c r="AT16" s="28" t="s">
        <v>62</v>
      </c>
      <c r="AU16" s="29" t="s">
        <v>44</v>
      </c>
      <c r="AV16" s="29" t="s">
        <v>44</v>
      </c>
      <c r="AW16" s="29" t="s">
        <v>46</v>
      </c>
      <c r="AX16" s="29" t="s">
        <v>47</v>
      </c>
      <c r="AY16" s="29" t="s">
        <v>48</v>
      </c>
      <c r="AZ16" s="86" t="s">
        <v>43</v>
      </c>
    </row>
    <row r="17" spans="1:52" s="30" customFormat="1" ht="66.75" customHeight="1" x14ac:dyDescent="0.3">
      <c r="A17" s="68" t="s">
        <v>890</v>
      </c>
      <c r="B17" s="28" t="s">
        <v>34</v>
      </c>
      <c r="C17" s="20" t="s">
        <v>44</v>
      </c>
      <c r="D17" s="28" t="s">
        <v>891</v>
      </c>
      <c r="E17" s="28"/>
      <c r="F17" s="28"/>
      <c r="G17" s="28"/>
      <c r="H17" s="28"/>
      <c r="I17" s="28"/>
      <c r="J17" s="28"/>
      <c r="K17" s="28"/>
      <c r="L17" s="28"/>
      <c r="M17" s="28"/>
      <c r="N17" s="28"/>
      <c r="O17" s="28"/>
      <c r="P17" s="28"/>
      <c r="Q17" s="28"/>
      <c r="R17" s="28"/>
      <c r="S17" s="28"/>
      <c r="T17" s="28"/>
      <c r="U17" s="28"/>
      <c r="V17" s="28"/>
      <c r="W17" s="28"/>
      <c r="X17" s="200"/>
      <c r="Y17" s="202"/>
      <c r="Z17" s="165"/>
      <c r="AA17" s="33">
        <v>0</v>
      </c>
      <c r="AB17" s="23" t="s">
        <v>44</v>
      </c>
      <c r="AC17" s="23" t="s">
        <v>44</v>
      </c>
      <c r="AD17" s="23" t="s">
        <v>44</v>
      </c>
      <c r="AE17" s="25" t="s">
        <v>71</v>
      </c>
      <c r="AF17" s="26">
        <v>1</v>
      </c>
      <c r="AG17" s="26"/>
      <c r="AH17" s="26"/>
      <c r="AI17" s="26"/>
      <c r="AJ17" s="26"/>
      <c r="AK17" s="26"/>
      <c r="AL17" s="26"/>
      <c r="AM17" s="26"/>
      <c r="AN17" s="26">
        <v>1</v>
      </c>
      <c r="AO17" s="26"/>
      <c r="AP17" s="26"/>
      <c r="AQ17" s="26"/>
      <c r="AR17" s="27"/>
      <c r="AS17" s="28" t="s">
        <v>41</v>
      </c>
      <c r="AT17" s="28" t="s">
        <v>62</v>
      </c>
      <c r="AU17" s="29" t="s">
        <v>44</v>
      </c>
      <c r="AV17" s="29" t="s">
        <v>44</v>
      </c>
      <c r="AW17" s="29" t="s">
        <v>46</v>
      </c>
      <c r="AX17" s="29" t="s">
        <v>47</v>
      </c>
      <c r="AY17" s="29" t="s">
        <v>48</v>
      </c>
      <c r="AZ17" s="86" t="s">
        <v>43</v>
      </c>
    </row>
    <row r="18" spans="1:52" s="30" customFormat="1" ht="66.75" customHeight="1" x14ac:dyDescent="0.3">
      <c r="A18" s="68" t="s">
        <v>890</v>
      </c>
      <c r="B18" s="138" t="s">
        <v>34</v>
      </c>
      <c r="C18" s="20" t="s">
        <v>44</v>
      </c>
      <c r="D18" s="28" t="s">
        <v>891</v>
      </c>
      <c r="E18" s="28"/>
      <c r="F18" s="28"/>
      <c r="G18" s="28"/>
      <c r="H18" s="28"/>
      <c r="I18" s="28"/>
      <c r="J18" s="28"/>
      <c r="K18" s="28"/>
      <c r="L18" s="28"/>
      <c r="M18" s="28"/>
      <c r="N18" s="28"/>
      <c r="O18" s="28"/>
      <c r="P18" s="28"/>
      <c r="Q18" s="28"/>
      <c r="R18" s="28"/>
      <c r="S18" s="28"/>
      <c r="T18" s="28"/>
      <c r="U18" s="28"/>
      <c r="V18" s="28"/>
      <c r="W18" s="28"/>
      <c r="X18" s="193" t="s">
        <v>72</v>
      </c>
      <c r="Y18" s="167">
        <v>0.7</v>
      </c>
      <c r="Z18" s="196" t="s">
        <v>73</v>
      </c>
      <c r="AA18" s="33">
        <v>0</v>
      </c>
      <c r="AB18" s="23" t="s">
        <v>44</v>
      </c>
      <c r="AC18" s="23" t="s">
        <v>44</v>
      </c>
      <c r="AD18" s="23" t="s">
        <v>44</v>
      </c>
      <c r="AE18" s="25" t="s">
        <v>74</v>
      </c>
      <c r="AF18" s="26">
        <v>2</v>
      </c>
      <c r="AG18" s="26"/>
      <c r="AH18" s="26"/>
      <c r="AI18" s="26"/>
      <c r="AJ18" s="26"/>
      <c r="AK18" s="26"/>
      <c r="AL18" s="26"/>
      <c r="AM18" s="26">
        <v>1</v>
      </c>
      <c r="AN18" s="26"/>
      <c r="AO18" s="26"/>
      <c r="AP18" s="26">
        <v>1</v>
      </c>
      <c r="AQ18" s="26"/>
      <c r="AR18" s="27"/>
      <c r="AS18" s="28" t="s">
        <v>41</v>
      </c>
      <c r="AT18" s="28" t="s">
        <v>75</v>
      </c>
      <c r="AU18" s="29" t="s">
        <v>76</v>
      </c>
      <c r="AV18" s="29" t="s">
        <v>44</v>
      </c>
      <c r="AW18" s="86" t="s">
        <v>43</v>
      </c>
      <c r="AX18" s="86" t="s">
        <v>43</v>
      </c>
      <c r="AY18" s="86" t="s">
        <v>43</v>
      </c>
      <c r="AZ18" s="86" t="s">
        <v>43</v>
      </c>
    </row>
    <row r="19" spans="1:52" s="30" customFormat="1" ht="66.75" customHeight="1" x14ac:dyDescent="0.3">
      <c r="A19" s="68" t="s">
        <v>890</v>
      </c>
      <c r="B19" s="126" t="s">
        <v>34</v>
      </c>
      <c r="C19" s="20" t="s">
        <v>44</v>
      </c>
      <c r="D19" s="28" t="s">
        <v>891</v>
      </c>
      <c r="E19" s="28"/>
      <c r="F19" s="28"/>
      <c r="G19" s="28"/>
      <c r="H19" s="28"/>
      <c r="I19" s="28"/>
      <c r="J19" s="28"/>
      <c r="K19" s="28"/>
      <c r="L19" s="28"/>
      <c r="M19" s="28"/>
      <c r="N19" s="28"/>
      <c r="O19" s="28"/>
      <c r="P19" s="28"/>
      <c r="Q19" s="28"/>
      <c r="R19" s="28"/>
      <c r="S19" s="28"/>
      <c r="T19" s="28"/>
      <c r="U19" s="28"/>
      <c r="V19" s="28"/>
      <c r="W19" s="28"/>
      <c r="X19" s="194"/>
      <c r="Y19" s="168"/>
      <c r="Z19" s="196"/>
      <c r="AA19" s="33">
        <v>54312000</v>
      </c>
      <c r="AB19" s="23" t="s">
        <v>37</v>
      </c>
      <c r="AC19" s="24" t="s">
        <v>38</v>
      </c>
      <c r="AD19" s="23" t="s">
        <v>39</v>
      </c>
      <c r="AE19" s="25" t="s">
        <v>77</v>
      </c>
      <c r="AF19" s="26">
        <v>3</v>
      </c>
      <c r="AG19" s="26"/>
      <c r="AH19" s="26"/>
      <c r="AI19" s="26"/>
      <c r="AJ19" s="26">
        <v>1</v>
      </c>
      <c r="AK19" s="26"/>
      <c r="AL19" s="26"/>
      <c r="AM19" s="26">
        <v>1</v>
      </c>
      <c r="AN19" s="26"/>
      <c r="AO19" s="26"/>
      <c r="AP19" s="26">
        <v>1</v>
      </c>
      <c r="AQ19" s="26"/>
      <c r="AR19" s="27"/>
      <c r="AS19" s="28" t="s">
        <v>41</v>
      </c>
      <c r="AT19" s="28" t="s">
        <v>75</v>
      </c>
      <c r="AU19" s="29" t="s">
        <v>76</v>
      </c>
      <c r="AV19" s="29" t="s">
        <v>44</v>
      </c>
      <c r="AW19" s="86" t="s">
        <v>43</v>
      </c>
      <c r="AX19" s="86" t="s">
        <v>43</v>
      </c>
      <c r="AY19" s="86" t="s">
        <v>43</v>
      </c>
      <c r="AZ19" s="86" t="s">
        <v>43</v>
      </c>
    </row>
    <row r="20" spans="1:52" s="30" customFormat="1" ht="66.75" customHeight="1" x14ac:dyDescent="0.3">
      <c r="A20" s="68" t="s">
        <v>890</v>
      </c>
      <c r="B20" s="126" t="s">
        <v>34</v>
      </c>
      <c r="C20" s="20" t="s">
        <v>44</v>
      </c>
      <c r="D20" s="28" t="s">
        <v>891</v>
      </c>
      <c r="E20" s="28"/>
      <c r="F20" s="28"/>
      <c r="G20" s="28"/>
      <c r="H20" s="28"/>
      <c r="I20" s="28"/>
      <c r="J20" s="28"/>
      <c r="K20" s="28"/>
      <c r="L20" s="28"/>
      <c r="M20" s="28"/>
      <c r="N20" s="28"/>
      <c r="O20" s="28"/>
      <c r="P20" s="28"/>
      <c r="Q20" s="28"/>
      <c r="R20" s="28"/>
      <c r="S20" s="28"/>
      <c r="T20" s="28"/>
      <c r="U20" s="28"/>
      <c r="V20" s="28"/>
      <c r="W20" s="28"/>
      <c r="X20" s="194"/>
      <c r="Y20" s="168"/>
      <c r="Z20" s="196"/>
      <c r="AA20" s="33">
        <v>0</v>
      </c>
      <c r="AB20" s="23" t="s">
        <v>44</v>
      </c>
      <c r="AC20" s="23" t="s">
        <v>44</v>
      </c>
      <c r="AD20" s="23" t="s">
        <v>44</v>
      </c>
      <c r="AE20" s="25" t="s">
        <v>78</v>
      </c>
      <c r="AF20" s="26">
        <v>1</v>
      </c>
      <c r="AG20" s="26"/>
      <c r="AH20" s="26"/>
      <c r="AI20" s="26"/>
      <c r="AJ20" s="26"/>
      <c r="AK20" s="26"/>
      <c r="AL20" s="26"/>
      <c r="AM20" s="26"/>
      <c r="AN20" s="26"/>
      <c r="AO20" s="26"/>
      <c r="AP20" s="26"/>
      <c r="AQ20" s="26"/>
      <c r="AR20" s="27">
        <v>1</v>
      </c>
      <c r="AS20" s="28" t="s">
        <v>41</v>
      </c>
      <c r="AT20" s="28" t="s">
        <v>75</v>
      </c>
      <c r="AU20" s="29" t="s">
        <v>76</v>
      </c>
      <c r="AV20" s="29" t="s">
        <v>44</v>
      </c>
      <c r="AW20" s="86" t="s">
        <v>43</v>
      </c>
      <c r="AX20" s="86" t="s">
        <v>43</v>
      </c>
      <c r="AY20" s="86" t="s">
        <v>43</v>
      </c>
      <c r="AZ20" s="86" t="s">
        <v>43</v>
      </c>
    </row>
    <row r="21" spans="1:52" s="30" customFormat="1" ht="66.75" customHeight="1" x14ac:dyDescent="0.3">
      <c r="A21" s="68" t="s">
        <v>890</v>
      </c>
      <c r="B21" s="126" t="s">
        <v>34</v>
      </c>
      <c r="C21" s="20" t="s">
        <v>44</v>
      </c>
      <c r="D21" s="28" t="s">
        <v>891</v>
      </c>
      <c r="E21" s="28"/>
      <c r="F21" s="28"/>
      <c r="G21" s="28"/>
      <c r="H21" s="28"/>
      <c r="I21" s="28"/>
      <c r="J21" s="28"/>
      <c r="K21" s="28"/>
      <c r="L21" s="28"/>
      <c r="M21" s="28"/>
      <c r="N21" s="28"/>
      <c r="O21" s="28"/>
      <c r="P21" s="28"/>
      <c r="Q21" s="28"/>
      <c r="R21" s="28"/>
      <c r="S21" s="28"/>
      <c r="T21" s="28"/>
      <c r="U21" s="28"/>
      <c r="V21" s="28"/>
      <c r="W21" s="28"/>
      <c r="X21" s="194"/>
      <c r="Y21" s="168"/>
      <c r="Z21" s="196"/>
      <c r="AA21" s="33">
        <v>182984000</v>
      </c>
      <c r="AB21" s="23" t="s">
        <v>37</v>
      </c>
      <c r="AC21" s="24" t="s">
        <v>38</v>
      </c>
      <c r="AD21" s="23" t="s">
        <v>39</v>
      </c>
      <c r="AE21" s="25" t="s">
        <v>79</v>
      </c>
      <c r="AF21" s="26">
        <v>3</v>
      </c>
      <c r="AG21" s="26"/>
      <c r="AH21" s="26"/>
      <c r="AI21" s="26"/>
      <c r="AJ21" s="26">
        <v>1</v>
      </c>
      <c r="AK21" s="26"/>
      <c r="AL21" s="26"/>
      <c r="AM21" s="26">
        <v>1</v>
      </c>
      <c r="AN21" s="26"/>
      <c r="AO21" s="26"/>
      <c r="AP21" s="26">
        <v>1</v>
      </c>
      <c r="AQ21" s="26"/>
      <c r="AR21" s="27"/>
      <c r="AS21" s="28" t="s">
        <v>41</v>
      </c>
      <c r="AT21" s="28" t="s">
        <v>75</v>
      </c>
      <c r="AU21" s="29" t="s">
        <v>76</v>
      </c>
      <c r="AV21" s="29" t="s">
        <v>44</v>
      </c>
      <c r="AW21" s="86" t="s">
        <v>43</v>
      </c>
      <c r="AX21" s="86" t="s">
        <v>43</v>
      </c>
      <c r="AY21" s="86" t="s">
        <v>43</v>
      </c>
      <c r="AZ21" s="86" t="s">
        <v>43</v>
      </c>
    </row>
    <row r="22" spans="1:52" s="30" customFormat="1" ht="66.75" customHeight="1" x14ac:dyDescent="0.3">
      <c r="A22" s="68" t="s">
        <v>890</v>
      </c>
      <c r="B22" s="126" t="s">
        <v>34</v>
      </c>
      <c r="C22" s="20" t="s">
        <v>44</v>
      </c>
      <c r="D22" s="28" t="s">
        <v>891</v>
      </c>
      <c r="E22" s="28"/>
      <c r="F22" s="28"/>
      <c r="G22" s="28"/>
      <c r="H22" s="28"/>
      <c r="I22" s="28"/>
      <c r="J22" s="28"/>
      <c r="K22" s="28"/>
      <c r="L22" s="28"/>
      <c r="M22" s="28"/>
      <c r="N22" s="28"/>
      <c r="O22" s="28"/>
      <c r="P22" s="28"/>
      <c r="Q22" s="28"/>
      <c r="R22" s="28"/>
      <c r="S22" s="28"/>
      <c r="T22" s="28"/>
      <c r="U22" s="28"/>
      <c r="V22" s="28"/>
      <c r="W22" s="28"/>
      <c r="X22" s="194"/>
      <c r="Y22" s="168"/>
      <c r="Z22" s="196"/>
      <c r="AA22" s="33">
        <v>50000000</v>
      </c>
      <c r="AB22" s="23" t="s">
        <v>37</v>
      </c>
      <c r="AC22" s="24" t="s">
        <v>38</v>
      </c>
      <c r="AD22" s="23" t="s">
        <v>39</v>
      </c>
      <c r="AE22" s="25" t="s">
        <v>80</v>
      </c>
      <c r="AF22" s="26">
        <v>11</v>
      </c>
      <c r="AG22" s="26"/>
      <c r="AH22" s="26">
        <v>1</v>
      </c>
      <c r="AI22" s="26">
        <v>1</v>
      </c>
      <c r="AJ22" s="26">
        <v>1</v>
      </c>
      <c r="AK22" s="26">
        <v>1</v>
      </c>
      <c r="AL22" s="26">
        <v>1</v>
      </c>
      <c r="AM22" s="26">
        <v>1</v>
      </c>
      <c r="AN22" s="26">
        <v>1</v>
      </c>
      <c r="AO22" s="26">
        <v>1</v>
      </c>
      <c r="AP22" s="26">
        <v>1</v>
      </c>
      <c r="AQ22" s="26">
        <v>1</v>
      </c>
      <c r="AR22" s="27">
        <v>1</v>
      </c>
      <c r="AS22" s="28" t="s">
        <v>41</v>
      </c>
      <c r="AT22" s="28" t="s">
        <v>75</v>
      </c>
      <c r="AU22" s="29" t="s">
        <v>76</v>
      </c>
      <c r="AV22" s="29" t="s">
        <v>44</v>
      </c>
      <c r="AW22" s="86" t="s">
        <v>43</v>
      </c>
      <c r="AX22" s="86" t="s">
        <v>43</v>
      </c>
      <c r="AY22" s="86" t="s">
        <v>43</v>
      </c>
      <c r="AZ22" s="86" t="s">
        <v>43</v>
      </c>
    </row>
    <row r="23" spans="1:52" s="30" customFormat="1" ht="66.75" customHeight="1" x14ac:dyDescent="0.3">
      <c r="A23" s="68" t="s">
        <v>890</v>
      </c>
      <c r="B23" s="126" t="s">
        <v>34</v>
      </c>
      <c r="C23" s="20" t="s">
        <v>44</v>
      </c>
      <c r="D23" s="28" t="s">
        <v>891</v>
      </c>
      <c r="E23" s="28"/>
      <c r="F23" s="28"/>
      <c r="G23" s="28"/>
      <c r="H23" s="28"/>
      <c r="I23" s="28"/>
      <c r="J23" s="28"/>
      <c r="K23" s="28"/>
      <c r="L23" s="28"/>
      <c r="M23" s="28"/>
      <c r="N23" s="28"/>
      <c r="O23" s="28"/>
      <c r="P23" s="28"/>
      <c r="Q23" s="28"/>
      <c r="R23" s="28"/>
      <c r="S23" s="28"/>
      <c r="T23" s="28"/>
      <c r="U23" s="28"/>
      <c r="V23" s="28"/>
      <c r="W23" s="28"/>
      <c r="X23" s="194"/>
      <c r="Y23" s="168"/>
      <c r="Z23" s="197"/>
      <c r="AA23" s="33">
        <v>0</v>
      </c>
      <c r="AB23" s="23" t="s">
        <v>44</v>
      </c>
      <c r="AC23" s="23" t="s">
        <v>44</v>
      </c>
      <c r="AD23" s="23" t="s">
        <v>44</v>
      </c>
      <c r="AE23" s="25" t="s">
        <v>81</v>
      </c>
      <c r="AF23" s="26">
        <v>1</v>
      </c>
      <c r="AG23" s="26"/>
      <c r="AH23" s="26">
        <v>1</v>
      </c>
      <c r="AI23" s="26"/>
      <c r="AJ23" s="26"/>
      <c r="AK23" s="26"/>
      <c r="AL23" s="26"/>
      <c r="AM23" s="26"/>
      <c r="AN23" s="26"/>
      <c r="AO23" s="26"/>
      <c r="AP23" s="26"/>
      <c r="AQ23" s="26"/>
      <c r="AR23" s="27"/>
      <c r="AS23" s="28" t="s">
        <v>41</v>
      </c>
      <c r="AT23" s="28" t="s">
        <v>50</v>
      </c>
      <c r="AU23" s="29" t="s">
        <v>51</v>
      </c>
      <c r="AV23" s="29" t="s">
        <v>52</v>
      </c>
      <c r="AW23" s="29" t="s">
        <v>46</v>
      </c>
      <c r="AX23" s="29" t="s">
        <v>53</v>
      </c>
      <c r="AY23" s="29" t="s">
        <v>82</v>
      </c>
      <c r="AZ23" s="86" t="s">
        <v>43</v>
      </c>
    </row>
    <row r="24" spans="1:52" s="30" customFormat="1" ht="66.75" customHeight="1" x14ac:dyDescent="0.3">
      <c r="A24" s="68" t="s">
        <v>890</v>
      </c>
      <c r="B24" s="126" t="s">
        <v>34</v>
      </c>
      <c r="C24" s="20" t="s">
        <v>44</v>
      </c>
      <c r="D24" s="28" t="s">
        <v>891</v>
      </c>
      <c r="E24" s="28"/>
      <c r="F24" s="28"/>
      <c r="G24" s="28"/>
      <c r="H24" s="28"/>
      <c r="I24" s="28"/>
      <c r="J24" s="28"/>
      <c r="K24" s="28"/>
      <c r="L24" s="28"/>
      <c r="M24" s="28"/>
      <c r="N24" s="28"/>
      <c r="O24" s="28"/>
      <c r="P24" s="28"/>
      <c r="Q24" s="28"/>
      <c r="R24" s="28"/>
      <c r="S24" s="28"/>
      <c r="T24" s="28"/>
      <c r="U24" s="28"/>
      <c r="V24" s="28"/>
      <c r="W24" s="28"/>
      <c r="X24" s="194"/>
      <c r="Y24" s="168"/>
      <c r="Z24" s="196"/>
      <c r="AA24" s="33">
        <v>0</v>
      </c>
      <c r="AB24" s="23" t="s">
        <v>44</v>
      </c>
      <c r="AC24" s="23" t="s">
        <v>44</v>
      </c>
      <c r="AD24" s="23" t="s">
        <v>44</v>
      </c>
      <c r="AE24" s="25" t="s">
        <v>83</v>
      </c>
      <c r="AF24" s="26">
        <v>1</v>
      </c>
      <c r="AG24" s="26"/>
      <c r="AH24" s="26"/>
      <c r="AI24" s="26"/>
      <c r="AJ24" s="26"/>
      <c r="AK24" s="26"/>
      <c r="AL24" s="26"/>
      <c r="AM24" s="26">
        <v>1</v>
      </c>
      <c r="AN24" s="26"/>
      <c r="AO24" s="26"/>
      <c r="AP24" s="26"/>
      <c r="AQ24" s="26"/>
      <c r="AR24" s="27"/>
      <c r="AS24" s="28" t="s">
        <v>41</v>
      </c>
      <c r="AT24" s="28" t="s">
        <v>75</v>
      </c>
      <c r="AU24" s="29" t="s">
        <v>84</v>
      </c>
      <c r="AV24" s="29" t="s">
        <v>44</v>
      </c>
      <c r="AW24" s="86" t="s">
        <v>43</v>
      </c>
      <c r="AX24" s="86" t="s">
        <v>43</v>
      </c>
      <c r="AY24" s="86" t="s">
        <v>43</v>
      </c>
      <c r="AZ24" s="86" t="s">
        <v>43</v>
      </c>
    </row>
    <row r="25" spans="1:52" s="30" customFormat="1" ht="66.75" customHeight="1" x14ac:dyDescent="0.3">
      <c r="A25" s="68" t="s">
        <v>890</v>
      </c>
      <c r="B25" s="126" t="s">
        <v>34</v>
      </c>
      <c r="C25" s="20" t="s">
        <v>44</v>
      </c>
      <c r="D25" s="28" t="s">
        <v>891</v>
      </c>
      <c r="E25" s="28"/>
      <c r="F25" s="28"/>
      <c r="G25" s="28"/>
      <c r="H25" s="28"/>
      <c r="I25" s="28"/>
      <c r="J25" s="28"/>
      <c r="K25" s="28"/>
      <c r="L25" s="28"/>
      <c r="M25" s="28"/>
      <c r="N25" s="28"/>
      <c r="O25" s="28"/>
      <c r="P25" s="28"/>
      <c r="Q25" s="28"/>
      <c r="R25" s="28"/>
      <c r="S25" s="28"/>
      <c r="T25" s="28"/>
      <c r="U25" s="28"/>
      <c r="V25" s="28"/>
      <c r="W25" s="28"/>
      <c r="X25" s="194"/>
      <c r="Y25" s="167">
        <v>0.3</v>
      </c>
      <c r="Z25" s="196" t="s">
        <v>85</v>
      </c>
      <c r="AA25" s="33">
        <v>0</v>
      </c>
      <c r="AB25" s="23" t="s">
        <v>44</v>
      </c>
      <c r="AC25" s="23" t="s">
        <v>44</v>
      </c>
      <c r="AD25" s="23" t="s">
        <v>44</v>
      </c>
      <c r="AE25" s="25" t="s">
        <v>86</v>
      </c>
      <c r="AF25" s="26">
        <v>1</v>
      </c>
      <c r="AG25" s="26"/>
      <c r="AH25" s="26"/>
      <c r="AI25" s="26">
        <v>1</v>
      </c>
      <c r="AJ25" s="26"/>
      <c r="AK25" s="26"/>
      <c r="AL25" s="26"/>
      <c r="AM25" s="26"/>
      <c r="AN25" s="26"/>
      <c r="AO25" s="26"/>
      <c r="AP25" s="26"/>
      <c r="AQ25" s="26"/>
      <c r="AR25" s="27"/>
      <c r="AS25" s="28" t="s">
        <v>41</v>
      </c>
      <c r="AT25" s="28" t="s">
        <v>75</v>
      </c>
      <c r="AU25" s="29" t="s">
        <v>84</v>
      </c>
      <c r="AV25" s="29" t="s">
        <v>44</v>
      </c>
      <c r="AW25" s="86" t="s">
        <v>43</v>
      </c>
      <c r="AX25" s="86" t="s">
        <v>43</v>
      </c>
      <c r="AY25" s="86" t="s">
        <v>43</v>
      </c>
      <c r="AZ25" s="86" t="s">
        <v>43</v>
      </c>
    </row>
    <row r="26" spans="1:52" s="30" customFormat="1" ht="66.75" customHeight="1" x14ac:dyDescent="0.3">
      <c r="A26" s="68" t="s">
        <v>890</v>
      </c>
      <c r="B26" s="126" t="s">
        <v>34</v>
      </c>
      <c r="C26" s="20" t="s">
        <v>44</v>
      </c>
      <c r="D26" s="28" t="s">
        <v>891</v>
      </c>
      <c r="E26" s="28"/>
      <c r="F26" s="28"/>
      <c r="G26" s="28"/>
      <c r="H26" s="28"/>
      <c r="I26" s="28"/>
      <c r="J26" s="28"/>
      <c r="K26" s="28"/>
      <c r="L26" s="28"/>
      <c r="M26" s="28"/>
      <c r="N26" s="28"/>
      <c r="O26" s="28"/>
      <c r="P26" s="28"/>
      <c r="Q26" s="28"/>
      <c r="R26" s="28"/>
      <c r="S26" s="28"/>
      <c r="T26" s="28"/>
      <c r="U26" s="28"/>
      <c r="V26" s="28"/>
      <c r="W26" s="28"/>
      <c r="X26" s="194"/>
      <c r="Y26" s="167"/>
      <c r="Z26" s="196"/>
      <c r="AA26" s="33">
        <v>0</v>
      </c>
      <c r="AB26" s="23" t="s">
        <v>44</v>
      </c>
      <c r="AC26" s="23" t="s">
        <v>44</v>
      </c>
      <c r="AD26" s="23" t="s">
        <v>44</v>
      </c>
      <c r="AE26" s="25" t="s">
        <v>87</v>
      </c>
      <c r="AF26" s="26">
        <v>14</v>
      </c>
      <c r="AG26" s="26"/>
      <c r="AH26" s="26"/>
      <c r="AI26" s="26"/>
      <c r="AJ26" s="26"/>
      <c r="AK26" s="26">
        <v>14</v>
      </c>
      <c r="AL26" s="26"/>
      <c r="AM26" s="26"/>
      <c r="AN26" s="26"/>
      <c r="AO26" s="26"/>
      <c r="AP26" s="26"/>
      <c r="AQ26" s="26"/>
      <c r="AR26" s="27"/>
      <c r="AS26" s="28" t="s">
        <v>41</v>
      </c>
      <c r="AT26" s="28" t="s">
        <v>75</v>
      </c>
      <c r="AU26" s="29" t="s">
        <v>84</v>
      </c>
      <c r="AV26" s="29" t="s">
        <v>44</v>
      </c>
      <c r="AW26" s="86" t="s">
        <v>43</v>
      </c>
      <c r="AX26" s="86" t="s">
        <v>43</v>
      </c>
      <c r="AY26" s="86" t="s">
        <v>43</v>
      </c>
      <c r="AZ26" s="86" t="s">
        <v>43</v>
      </c>
    </row>
    <row r="27" spans="1:52" s="30" customFormat="1" ht="66.75" customHeight="1" x14ac:dyDescent="0.3">
      <c r="A27" s="68" t="s">
        <v>890</v>
      </c>
      <c r="B27" s="126" t="s">
        <v>34</v>
      </c>
      <c r="C27" s="20" t="s">
        <v>44</v>
      </c>
      <c r="D27" s="28" t="s">
        <v>891</v>
      </c>
      <c r="E27" s="28"/>
      <c r="F27" s="28"/>
      <c r="G27" s="28"/>
      <c r="H27" s="28"/>
      <c r="I27" s="28"/>
      <c r="J27" s="28"/>
      <c r="K27" s="28"/>
      <c r="L27" s="28"/>
      <c r="M27" s="28"/>
      <c r="N27" s="28"/>
      <c r="O27" s="28"/>
      <c r="P27" s="28"/>
      <c r="Q27" s="28"/>
      <c r="R27" s="28"/>
      <c r="S27" s="28"/>
      <c r="T27" s="28"/>
      <c r="U27" s="28"/>
      <c r="V27" s="28"/>
      <c r="W27" s="28"/>
      <c r="X27" s="194"/>
      <c r="Y27" s="167"/>
      <c r="Z27" s="196"/>
      <c r="AA27" s="33">
        <v>48264000</v>
      </c>
      <c r="AB27" s="23" t="s">
        <v>37</v>
      </c>
      <c r="AC27" s="24" t="s">
        <v>38</v>
      </c>
      <c r="AD27" s="23" t="s">
        <v>39</v>
      </c>
      <c r="AE27" s="25" t="s">
        <v>88</v>
      </c>
      <c r="AF27" s="26">
        <v>1</v>
      </c>
      <c r="AG27" s="26"/>
      <c r="AH27" s="26"/>
      <c r="AI27" s="26"/>
      <c r="AJ27" s="26"/>
      <c r="AK27" s="26"/>
      <c r="AL27" s="26"/>
      <c r="AM27" s="26">
        <v>1</v>
      </c>
      <c r="AN27" s="26"/>
      <c r="AO27" s="26"/>
      <c r="AP27" s="26"/>
      <c r="AQ27" s="26"/>
      <c r="AR27" s="27"/>
      <c r="AS27" s="28" t="s">
        <v>41</v>
      </c>
      <c r="AT27" s="28" t="s">
        <v>75</v>
      </c>
      <c r="AU27" s="29" t="s">
        <v>84</v>
      </c>
      <c r="AV27" s="29" t="s">
        <v>44</v>
      </c>
      <c r="AW27" s="86" t="s">
        <v>43</v>
      </c>
      <c r="AX27" s="86" t="s">
        <v>43</v>
      </c>
      <c r="AY27" s="86" t="s">
        <v>43</v>
      </c>
      <c r="AZ27" s="86" t="s">
        <v>43</v>
      </c>
    </row>
    <row r="28" spans="1:52" s="30" customFormat="1" ht="66.75" customHeight="1" x14ac:dyDescent="0.3">
      <c r="A28" s="68" t="s">
        <v>890</v>
      </c>
      <c r="B28" s="126" t="s">
        <v>34</v>
      </c>
      <c r="C28" s="20" t="s">
        <v>44</v>
      </c>
      <c r="D28" s="28" t="s">
        <v>891</v>
      </c>
      <c r="E28" s="28"/>
      <c r="F28" s="28"/>
      <c r="G28" s="28"/>
      <c r="H28" s="28"/>
      <c r="I28" s="28"/>
      <c r="J28" s="28"/>
      <c r="K28" s="28"/>
      <c r="L28" s="28"/>
      <c r="M28" s="28"/>
      <c r="N28" s="28"/>
      <c r="O28" s="28"/>
      <c r="P28" s="28"/>
      <c r="Q28" s="28"/>
      <c r="R28" s="28"/>
      <c r="S28" s="28"/>
      <c r="T28" s="28"/>
      <c r="U28" s="28"/>
      <c r="V28" s="28"/>
      <c r="W28" s="28"/>
      <c r="X28" s="195"/>
      <c r="Y28" s="168"/>
      <c r="Z28" s="196"/>
      <c r="AA28" s="33">
        <v>0</v>
      </c>
      <c r="AB28" s="23" t="s">
        <v>44</v>
      </c>
      <c r="AC28" s="23" t="s">
        <v>44</v>
      </c>
      <c r="AD28" s="23" t="s">
        <v>44</v>
      </c>
      <c r="AE28" s="25" t="s">
        <v>89</v>
      </c>
      <c r="AF28" s="26">
        <v>1</v>
      </c>
      <c r="AG28" s="26"/>
      <c r="AH28" s="26"/>
      <c r="AI28" s="26"/>
      <c r="AJ28" s="26"/>
      <c r="AK28" s="26"/>
      <c r="AL28" s="26"/>
      <c r="AM28" s="26"/>
      <c r="AN28" s="26"/>
      <c r="AO28" s="26"/>
      <c r="AP28" s="26"/>
      <c r="AQ28" s="26"/>
      <c r="AR28" s="27">
        <v>1</v>
      </c>
      <c r="AS28" s="28" t="s">
        <v>41</v>
      </c>
      <c r="AT28" s="28" t="s">
        <v>75</v>
      </c>
      <c r="AU28" s="29" t="s">
        <v>84</v>
      </c>
      <c r="AV28" s="29" t="s">
        <v>44</v>
      </c>
      <c r="AW28" s="86" t="s">
        <v>43</v>
      </c>
      <c r="AX28" s="86" t="s">
        <v>43</v>
      </c>
      <c r="AY28" s="86" t="s">
        <v>43</v>
      </c>
      <c r="AZ28" s="86" t="s">
        <v>43</v>
      </c>
    </row>
    <row r="29" spans="1:52" s="30" customFormat="1" ht="66.75" customHeight="1" x14ac:dyDescent="0.3">
      <c r="A29" s="68" t="s">
        <v>890</v>
      </c>
      <c r="B29" s="126" t="s">
        <v>34</v>
      </c>
      <c r="C29" s="20" t="s">
        <v>44</v>
      </c>
      <c r="D29" s="28" t="s">
        <v>891</v>
      </c>
      <c r="E29" s="28"/>
      <c r="F29" s="28"/>
      <c r="G29" s="28"/>
      <c r="H29" s="28"/>
      <c r="I29" s="28"/>
      <c r="J29" s="28"/>
      <c r="K29" s="28"/>
      <c r="L29" s="28"/>
      <c r="M29" s="28"/>
      <c r="N29" s="28"/>
      <c r="O29" s="28"/>
      <c r="P29" s="28"/>
      <c r="Q29" s="28"/>
      <c r="R29" s="28"/>
      <c r="S29" s="28"/>
      <c r="T29" s="28"/>
      <c r="U29" s="28"/>
      <c r="V29" s="28"/>
      <c r="W29" s="28"/>
      <c r="X29" s="193" t="s">
        <v>90</v>
      </c>
      <c r="Y29" s="175">
        <v>1</v>
      </c>
      <c r="Z29" s="163" t="s">
        <v>91</v>
      </c>
      <c r="AA29" s="22">
        <v>0</v>
      </c>
      <c r="AB29" s="23" t="s">
        <v>44</v>
      </c>
      <c r="AC29" s="23" t="s">
        <v>44</v>
      </c>
      <c r="AD29" s="23" t="s">
        <v>44</v>
      </c>
      <c r="AE29" s="25" t="s">
        <v>92</v>
      </c>
      <c r="AF29" s="26">
        <v>1</v>
      </c>
      <c r="AG29" s="26">
        <v>1</v>
      </c>
      <c r="AH29" s="26"/>
      <c r="AI29" s="26"/>
      <c r="AJ29" s="26"/>
      <c r="AK29" s="26"/>
      <c r="AL29" s="26"/>
      <c r="AM29" s="26"/>
      <c r="AN29" s="26"/>
      <c r="AO29" s="26"/>
      <c r="AP29" s="26"/>
      <c r="AQ29" s="26"/>
      <c r="AR29" s="27"/>
      <c r="AS29" s="28" t="s">
        <v>41</v>
      </c>
      <c r="AT29" s="28" t="s">
        <v>93</v>
      </c>
      <c r="AU29" s="166" t="s">
        <v>94</v>
      </c>
      <c r="AV29" s="29" t="s">
        <v>44</v>
      </c>
      <c r="AW29" s="29" t="s">
        <v>46</v>
      </c>
      <c r="AX29" s="29" t="s">
        <v>95</v>
      </c>
      <c r="AY29" s="86" t="s">
        <v>43</v>
      </c>
      <c r="AZ29" s="86" t="s">
        <v>43</v>
      </c>
    </row>
    <row r="30" spans="1:52" s="30" customFormat="1" ht="66.75" customHeight="1" x14ac:dyDescent="0.3">
      <c r="A30" s="68" t="s">
        <v>890</v>
      </c>
      <c r="B30" s="28" t="s">
        <v>34</v>
      </c>
      <c r="C30" s="20" t="s">
        <v>44</v>
      </c>
      <c r="D30" s="28" t="s">
        <v>891</v>
      </c>
      <c r="E30" s="28"/>
      <c r="F30" s="28"/>
      <c r="G30" s="28"/>
      <c r="H30" s="28"/>
      <c r="I30" s="28"/>
      <c r="J30" s="28"/>
      <c r="K30" s="28"/>
      <c r="L30" s="28"/>
      <c r="M30" s="28"/>
      <c r="N30" s="28"/>
      <c r="O30" s="28"/>
      <c r="P30" s="28"/>
      <c r="Q30" s="28"/>
      <c r="R30" s="28"/>
      <c r="S30" s="28"/>
      <c r="T30" s="28"/>
      <c r="U30" s="28"/>
      <c r="V30" s="28"/>
      <c r="W30" s="28"/>
      <c r="X30" s="195"/>
      <c r="Y30" s="177"/>
      <c r="Z30" s="165"/>
      <c r="AA30" s="22">
        <v>0</v>
      </c>
      <c r="AB30" s="23" t="s">
        <v>44</v>
      </c>
      <c r="AC30" s="23" t="s">
        <v>44</v>
      </c>
      <c r="AD30" s="23" t="s">
        <v>44</v>
      </c>
      <c r="AE30" s="25" t="s">
        <v>96</v>
      </c>
      <c r="AF30" s="26">
        <v>3</v>
      </c>
      <c r="AG30" s="26"/>
      <c r="AH30" s="26"/>
      <c r="AI30" s="26"/>
      <c r="AJ30" s="26">
        <v>1</v>
      </c>
      <c r="AK30" s="26"/>
      <c r="AL30" s="26"/>
      <c r="AM30" s="26"/>
      <c r="AN30" s="26">
        <v>1</v>
      </c>
      <c r="AO30" s="26"/>
      <c r="AP30" s="26"/>
      <c r="AQ30" s="26">
        <v>1</v>
      </c>
      <c r="AR30" s="27"/>
      <c r="AS30" s="28" t="s">
        <v>41</v>
      </c>
      <c r="AT30" s="28" t="s">
        <v>93</v>
      </c>
      <c r="AU30" s="166"/>
      <c r="AV30" s="29" t="s">
        <v>44</v>
      </c>
      <c r="AW30" s="29" t="s">
        <v>46</v>
      </c>
      <c r="AX30" s="29" t="s">
        <v>95</v>
      </c>
      <c r="AY30" s="86" t="s">
        <v>43</v>
      </c>
      <c r="AZ30" s="86" t="s">
        <v>43</v>
      </c>
    </row>
    <row r="31" spans="1:52" s="30" customFormat="1" ht="66.75" customHeight="1" x14ac:dyDescent="0.3">
      <c r="A31" s="68" t="s">
        <v>890</v>
      </c>
      <c r="B31" s="138" t="s">
        <v>34</v>
      </c>
      <c r="C31" s="20" t="s">
        <v>44</v>
      </c>
      <c r="D31" s="28" t="s">
        <v>891</v>
      </c>
      <c r="E31" s="28"/>
      <c r="F31" s="28"/>
      <c r="G31" s="28"/>
      <c r="H31" s="28"/>
      <c r="I31" s="28"/>
      <c r="J31" s="28"/>
      <c r="K31" s="28"/>
      <c r="L31" s="28"/>
      <c r="M31" s="28"/>
      <c r="N31" s="28"/>
      <c r="O31" s="28"/>
      <c r="P31" s="28"/>
      <c r="Q31" s="28"/>
      <c r="R31" s="28"/>
      <c r="S31" s="28"/>
      <c r="T31" s="28"/>
      <c r="U31" s="28"/>
      <c r="V31" s="28"/>
      <c r="W31" s="28"/>
      <c r="X31" s="140" t="s">
        <v>97</v>
      </c>
      <c r="Y31" s="34">
        <v>1</v>
      </c>
      <c r="Z31" s="28" t="s">
        <v>98</v>
      </c>
      <c r="AA31" s="33">
        <v>0</v>
      </c>
      <c r="AB31" s="23" t="s">
        <v>44</v>
      </c>
      <c r="AC31" s="23" t="s">
        <v>44</v>
      </c>
      <c r="AD31" s="23" t="s">
        <v>44</v>
      </c>
      <c r="AE31" s="25" t="s">
        <v>99</v>
      </c>
      <c r="AF31" s="26">
        <v>3</v>
      </c>
      <c r="AG31" s="26"/>
      <c r="AH31" s="26"/>
      <c r="AI31" s="26"/>
      <c r="AJ31" s="26">
        <v>1</v>
      </c>
      <c r="AK31" s="26"/>
      <c r="AL31" s="26"/>
      <c r="AM31" s="26">
        <v>1</v>
      </c>
      <c r="AN31" s="26"/>
      <c r="AO31" s="26"/>
      <c r="AP31" s="26">
        <v>1</v>
      </c>
      <c r="AQ31" s="26"/>
      <c r="AR31" s="27"/>
      <c r="AS31" s="28" t="s">
        <v>41</v>
      </c>
      <c r="AT31" s="28" t="s">
        <v>100</v>
      </c>
      <c r="AU31" s="29" t="s">
        <v>94</v>
      </c>
      <c r="AV31" s="29" t="s">
        <v>44</v>
      </c>
      <c r="AW31" s="86" t="s">
        <v>43</v>
      </c>
      <c r="AX31" s="86" t="s">
        <v>43</v>
      </c>
      <c r="AY31" s="86" t="s">
        <v>43</v>
      </c>
      <c r="AZ31" s="86" t="s">
        <v>43</v>
      </c>
    </row>
    <row r="32" spans="1:52" s="30" customFormat="1" ht="66.75" customHeight="1" x14ac:dyDescent="0.3">
      <c r="A32" s="68" t="s">
        <v>890</v>
      </c>
      <c r="B32" s="126" t="s">
        <v>34</v>
      </c>
      <c r="C32" s="20" t="s">
        <v>44</v>
      </c>
      <c r="D32" s="28" t="s">
        <v>891</v>
      </c>
      <c r="E32" s="28"/>
      <c r="F32" s="28"/>
      <c r="G32" s="28"/>
      <c r="H32" s="28"/>
      <c r="I32" s="28"/>
      <c r="J32" s="28"/>
      <c r="K32" s="28"/>
      <c r="L32" s="28"/>
      <c r="M32" s="28"/>
      <c r="N32" s="28"/>
      <c r="O32" s="28"/>
      <c r="P32" s="28"/>
      <c r="Q32" s="28"/>
      <c r="R32" s="28"/>
      <c r="S32" s="28"/>
      <c r="T32" s="28"/>
      <c r="U32" s="28"/>
      <c r="V32" s="28"/>
      <c r="W32" s="28"/>
      <c r="X32" s="127" t="s">
        <v>101</v>
      </c>
      <c r="Y32" s="34">
        <v>1</v>
      </c>
      <c r="Z32" s="28" t="s">
        <v>102</v>
      </c>
      <c r="AA32" s="33">
        <v>0</v>
      </c>
      <c r="AB32" s="23" t="s">
        <v>44</v>
      </c>
      <c r="AC32" s="23" t="s">
        <v>44</v>
      </c>
      <c r="AD32" s="23" t="s">
        <v>44</v>
      </c>
      <c r="AE32" s="25" t="s">
        <v>103</v>
      </c>
      <c r="AF32" s="26">
        <v>1</v>
      </c>
      <c r="AG32" s="26"/>
      <c r="AH32" s="26"/>
      <c r="AI32" s="26"/>
      <c r="AJ32" s="26"/>
      <c r="AK32" s="26"/>
      <c r="AL32" s="26"/>
      <c r="AM32" s="26"/>
      <c r="AN32" s="26"/>
      <c r="AO32" s="26"/>
      <c r="AP32" s="26"/>
      <c r="AQ32" s="26"/>
      <c r="AR32" s="27">
        <v>1</v>
      </c>
      <c r="AS32" s="28" t="s">
        <v>41</v>
      </c>
      <c r="AT32" s="28" t="s">
        <v>104</v>
      </c>
      <c r="AU32" s="29" t="s">
        <v>94</v>
      </c>
      <c r="AV32" s="29" t="s">
        <v>44</v>
      </c>
      <c r="AW32" s="86" t="s">
        <v>43</v>
      </c>
      <c r="AX32" s="86" t="s">
        <v>43</v>
      </c>
      <c r="AY32" s="86" t="s">
        <v>43</v>
      </c>
      <c r="AZ32" s="86" t="s">
        <v>43</v>
      </c>
    </row>
    <row r="33" spans="1:52" s="30" customFormat="1" ht="66.75" customHeight="1" x14ac:dyDescent="0.3">
      <c r="A33" s="68" t="s">
        <v>890</v>
      </c>
      <c r="B33" s="126" t="s">
        <v>34</v>
      </c>
      <c r="C33" s="20" t="s">
        <v>44</v>
      </c>
      <c r="D33" s="28" t="s">
        <v>891</v>
      </c>
      <c r="E33" s="28"/>
      <c r="F33" s="28"/>
      <c r="G33" s="28"/>
      <c r="H33" s="28"/>
      <c r="I33" s="28"/>
      <c r="J33" s="28"/>
      <c r="K33" s="28"/>
      <c r="L33" s="28"/>
      <c r="M33" s="28"/>
      <c r="N33" s="28"/>
      <c r="O33" s="28"/>
      <c r="P33" s="28"/>
      <c r="Q33" s="28"/>
      <c r="R33" s="28"/>
      <c r="S33" s="28"/>
      <c r="T33" s="28"/>
      <c r="U33" s="28"/>
      <c r="V33" s="28"/>
      <c r="W33" s="28"/>
      <c r="X33" s="198" t="s">
        <v>105</v>
      </c>
      <c r="Y33" s="34">
        <v>0.4</v>
      </c>
      <c r="Z33" s="28" t="s">
        <v>106</v>
      </c>
      <c r="AA33" s="33">
        <v>0</v>
      </c>
      <c r="AB33" s="23" t="s">
        <v>44</v>
      </c>
      <c r="AC33" s="23" t="s">
        <v>44</v>
      </c>
      <c r="AD33" s="23" t="s">
        <v>44</v>
      </c>
      <c r="AE33" s="25" t="s">
        <v>107</v>
      </c>
      <c r="AF33" s="26">
        <v>1</v>
      </c>
      <c r="AG33" s="26"/>
      <c r="AH33" s="26"/>
      <c r="AI33" s="26">
        <v>1</v>
      </c>
      <c r="AJ33" s="26"/>
      <c r="AK33" s="26"/>
      <c r="AL33" s="26"/>
      <c r="AM33" s="26"/>
      <c r="AN33" s="26"/>
      <c r="AO33" s="26"/>
      <c r="AP33" s="26"/>
      <c r="AQ33" s="26"/>
      <c r="AR33" s="27"/>
      <c r="AS33" s="28" t="s">
        <v>41</v>
      </c>
      <c r="AT33" s="28" t="s">
        <v>108</v>
      </c>
      <c r="AU33" s="166" t="s">
        <v>94</v>
      </c>
      <c r="AV33" s="29" t="s">
        <v>44</v>
      </c>
      <c r="AW33" s="29" t="s">
        <v>46</v>
      </c>
      <c r="AX33" s="29" t="s">
        <v>109</v>
      </c>
      <c r="AY33" s="29" t="s">
        <v>110</v>
      </c>
      <c r="AZ33" s="86" t="s">
        <v>43</v>
      </c>
    </row>
    <row r="34" spans="1:52" s="30" customFormat="1" ht="66.75" customHeight="1" x14ac:dyDescent="0.3">
      <c r="A34" s="68" t="s">
        <v>890</v>
      </c>
      <c r="B34" s="28" t="s">
        <v>34</v>
      </c>
      <c r="C34" s="20" t="s">
        <v>44</v>
      </c>
      <c r="D34" s="28" t="s">
        <v>891</v>
      </c>
      <c r="E34" s="28"/>
      <c r="F34" s="28"/>
      <c r="G34" s="28"/>
      <c r="H34" s="28"/>
      <c r="I34" s="28"/>
      <c r="J34" s="28"/>
      <c r="K34" s="28"/>
      <c r="L34" s="28"/>
      <c r="M34" s="28"/>
      <c r="N34" s="28"/>
      <c r="O34" s="28"/>
      <c r="P34" s="28"/>
      <c r="Q34" s="28"/>
      <c r="R34" s="28"/>
      <c r="S34" s="28"/>
      <c r="T34" s="28"/>
      <c r="U34" s="28"/>
      <c r="V34" s="28"/>
      <c r="W34" s="28"/>
      <c r="X34" s="195"/>
      <c r="Y34" s="34">
        <v>0.6</v>
      </c>
      <c r="Z34" s="28" t="s">
        <v>111</v>
      </c>
      <c r="AA34" s="33">
        <v>0</v>
      </c>
      <c r="AB34" s="23" t="s">
        <v>44</v>
      </c>
      <c r="AC34" s="23" t="s">
        <v>44</v>
      </c>
      <c r="AD34" s="23" t="s">
        <v>44</v>
      </c>
      <c r="AE34" s="25" t="s">
        <v>112</v>
      </c>
      <c r="AF34" s="26">
        <v>1</v>
      </c>
      <c r="AG34" s="26"/>
      <c r="AH34" s="26"/>
      <c r="AI34" s="26"/>
      <c r="AJ34" s="26">
        <v>1</v>
      </c>
      <c r="AK34" s="26"/>
      <c r="AL34" s="26"/>
      <c r="AM34" s="26"/>
      <c r="AN34" s="26"/>
      <c r="AO34" s="26"/>
      <c r="AP34" s="26"/>
      <c r="AQ34" s="26"/>
      <c r="AR34" s="27"/>
      <c r="AS34" s="28" t="s">
        <v>41</v>
      </c>
      <c r="AT34" s="28" t="s">
        <v>108</v>
      </c>
      <c r="AU34" s="166"/>
      <c r="AV34" s="29" t="s">
        <v>44</v>
      </c>
      <c r="AW34" s="86" t="s">
        <v>43</v>
      </c>
      <c r="AX34" s="86" t="s">
        <v>43</v>
      </c>
      <c r="AY34" s="86" t="s">
        <v>43</v>
      </c>
      <c r="AZ34" s="86" t="s">
        <v>43</v>
      </c>
    </row>
    <row r="35" spans="1:52" s="30" customFormat="1" ht="66.75" customHeight="1" x14ac:dyDescent="0.3">
      <c r="A35" s="68" t="s">
        <v>890</v>
      </c>
      <c r="B35" s="138" t="s">
        <v>34</v>
      </c>
      <c r="C35" s="20" t="s">
        <v>44</v>
      </c>
      <c r="D35" s="28" t="s">
        <v>891</v>
      </c>
      <c r="E35" s="28"/>
      <c r="F35" s="28"/>
      <c r="G35" s="28"/>
      <c r="H35" s="28"/>
      <c r="I35" s="28"/>
      <c r="J35" s="28"/>
      <c r="K35" s="28"/>
      <c r="L35" s="28"/>
      <c r="M35" s="28"/>
      <c r="N35" s="28"/>
      <c r="O35" s="28"/>
      <c r="P35" s="28"/>
      <c r="Q35" s="28"/>
      <c r="R35" s="28"/>
      <c r="S35" s="28"/>
      <c r="T35" s="28"/>
      <c r="U35" s="28"/>
      <c r="V35" s="28"/>
      <c r="W35" s="28"/>
      <c r="X35" s="127" t="s">
        <v>113</v>
      </c>
      <c r="Y35" s="34">
        <v>1</v>
      </c>
      <c r="Z35" s="28" t="s">
        <v>114</v>
      </c>
      <c r="AA35" s="33">
        <v>0</v>
      </c>
      <c r="AB35" s="23" t="s">
        <v>44</v>
      </c>
      <c r="AC35" s="23" t="s">
        <v>44</v>
      </c>
      <c r="AD35" s="23" t="s">
        <v>44</v>
      </c>
      <c r="AE35" s="25" t="s">
        <v>115</v>
      </c>
      <c r="AF35" s="26">
        <v>6</v>
      </c>
      <c r="AG35" s="26"/>
      <c r="AH35" s="26">
        <v>1</v>
      </c>
      <c r="AI35" s="26"/>
      <c r="AJ35" s="26">
        <v>1</v>
      </c>
      <c r="AK35" s="26"/>
      <c r="AL35" s="26">
        <v>1</v>
      </c>
      <c r="AM35" s="26"/>
      <c r="AN35" s="26">
        <v>1</v>
      </c>
      <c r="AO35" s="26"/>
      <c r="AP35" s="26">
        <v>1</v>
      </c>
      <c r="AQ35" s="26"/>
      <c r="AR35" s="27">
        <v>1</v>
      </c>
      <c r="AS35" s="28" t="s">
        <v>116</v>
      </c>
      <c r="AT35" s="28" t="s">
        <v>117</v>
      </c>
      <c r="AU35" s="29" t="s">
        <v>118</v>
      </c>
      <c r="AV35" s="29" t="s">
        <v>44</v>
      </c>
      <c r="AW35" s="86" t="s">
        <v>43</v>
      </c>
      <c r="AX35" s="86" t="s">
        <v>43</v>
      </c>
      <c r="AY35" s="86" t="s">
        <v>43</v>
      </c>
      <c r="AZ35" s="86" t="s">
        <v>43</v>
      </c>
    </row>
    <row r="36" spans="1:52" s="30" customFormat="1" ht="66.75" customHeight="1" x14ac:dyDescent="0.3">
      <c r="A36" s="68" t="s">
        <v>890</v>
      </c>
      <c r="B36" s="126" t="s">
        <v>34</v>
      </c>
      <c r="C36" s="20" t="s">
        <v>44</v>
      </c>
      <c r="D36" s="28" t="s">
        <v>891</v>
      </c>
      <c r="E36" s="28"/>
      <c r="F36" s="28"/>
      <c r="G36" s="28"/>
      <c r="H36" s="28"/>
      <c r="I36" s="28"/>
      <c r="J36" s="28"/>
      <c r="K36" s="28"/>
      <c r="L36" s="28"/>
      <c r="M36" s="28"/>
      <c r="N36" s="28"/>
      <c r="O36" s="28"/>
      <c r="P36" s="28"/>
      <c r="Q36" s="28"/>
      <c r="R36" s="28"/>
      <c r="S36" s="28"/>
      <c r="T36" s="28"/>
      <c r="U36" s="28"/>
      <c r="V36" s="28"/>
      <c r="W36" s="28"/>
      <c r="X36" s="127" t="s">
        <v>119</v>
      </c>
      <c r="Y36" s="34">
        <v>1</v>
      </c>
      <c r="Z36" s="28" t="s">
        <v>120</v>
      </c>
      <c r="AA36" s="33">
        <v>0</v>
      </c>
      <c r="AB36" s="23" t="s">
        <v>44</v>
      </c>
      <c r="AC36" s="23" t="s">
        <v>44</v>
      </c>
      <c r="AD36" s="23" t="s">
        <v>44</v>
      </c>
      <c r="AE36" s="25" t="s">
        <v>121</v>
      </c>
      <c r="AF36" s="26">
        <v>12</v>
      </c>
      <c r="AG36" s="26">
        <v>1</v>
      </c>
      <c r="AH36" s="26">
        <v>1</v>
      </c>
      <c r="AI36" s="26">
        <v>1</v>
      </c>
      <c r="AJ36" s="26">
        <v>1</v>
      </c>
      <c r="AK36" s="26">
        <v>1</v>
      </c>
      <c r="AL36" s="26">
        <v>1</v>
      </c>
      <c r="AM36" s="26">
        <v>1</v>
      </c>
      <c r="AN36" s="26">
        <v>1</v>
      </c>
      <c r="AO36" s="26">
        <v>1</v>
      </c>
      <c r="AP36" s="26">
        <v>1</v>
      </c>
      <c r="AQ36" s="26">
        <v>1</v>
      </c>
      <c r="AR36" s="27">
        <v>1</v>
      </c>
      <c r="AS36" s="28" t="s">
        <v>116</v>
      </c>
      <c r="AT36" s="28" t="s">
        <v>117</v>
      </c>
      <c r="AU36" s="29" t="s">
        <v>122</v>
      </c>
      <c r="AV36" s="29" t="s">
        <v>44</v>
      </c>
      <c r="AW36" s="86" t="s">
        <v>43</v>
      </c>
      <c r="AX36" s="86" t="s">
        <v>43</v>
      </c>
      <c r="AY36" s="86" t="s">
        <v>43</v>
      </c>
      <c r="AZ36" s="86" t="s">
        <v>43</v>
      </c>
    </row>
    <row r="37" spans="1:52" s="30" customFormat="1" ht="66.75" customHeight="1" x14ac:dyDescent="0.3">
      <c r="A37" s="68" t="s">
        <v>890</v>
      </c>
      <c r="B37" s="126" t="s">
        <v>34</v>
      </c>
      <c r="C37" s="20" t="s">
        <v>44</v>
      </c>
      <c r="D37" s="28" t="s">
        <v>891</v>
      </c>
      <c r="E37" s="28"/>
      <c r="F37" s="28"/>
      <c r="G37" s="28"/>
      <c r="H37" s="28"/>
      <c r="I37" s="28"/>
      <c r="J37" s="28"/>
      <c r="K37" s="28"/>
      <c r="L37" s="28"/>
      <c r="M37" s="28"/>
      <c r="N37" s="28"/>
      <c r="O37" s="28"/>
      <c r="P37" s="28"/>
      <c r="Q37" s="28"/>
      <c r="R37" s="28"/>
      <c r="S37" s="28"/>
      <c r="T37" s="28"/>
      <c r="U37" s="28"/>
      <c r="V37" s="28"/>
      <c r="W37" s="28"/>
      <c r="X37" s="127" t="s">
        <v>123</v>
      </c>
      <c r="Y37" s="34">
        <v>1</v>
      </c>
      <c r="Z37" s="28" t="s">
        <v>124</v>
      </c>
      <c r="AA37" s="33">
        <v>0</v>
      </c>
      <c r="AB37" s="23" t="s">
        <v>44</v>
      </c>
      <c r="AC37" s="23" t="s">
        <v>44</v>
      </c>
      <c r="AD37" s="23" t="s">
        <v>44</v>
      </c>
      <c r="AE37" s="25" t="s">
        <v>125</v>
      </c>
      <c r="AF37" s="26">
        <v>4</v>
      </c>
      <c r="AG37" s="26"/>
      <c r="AH37" s="26"/>
      <c r="AI37" s="26">
        <v>1</v>
      </c>
      <c r="AJ37" s="26"/>
      <c r="AK37" s="26"/>
      <c r="AL37" s="26">
        <v>1</v>
      </c>
      <c r="AM37" s="26"/>
      <c r="AN37" s="26"/>
      <c r="AO37" s="26">
        <v>1</v>
      </c>
      <c r="AP37" s="26"/>
      <c r="AQ37" s="26"/>
      <c r="AR37" s="27">
        <v>1</v>
      </c>
      <c r="AS37" s="28" t="s">
        <v>116</v>
      </c>
      <c r="AT37" s="28" t="s">
        <v>117</v>
      </c>
      <c r="AU37" s="29" t="s">
        <v>126</v>
      </c>
      <c r="AV37" s="29" t="s">
        <v>44</v>
      </c>
      <c r="AW37" s="86" t="s">
        <v>43</v>
      </c>
      <c r="AX37" s="86" t="s">
        <v>43</v>
      </c>
      <c r="AY37" s="86" t="s">
        <v>43</v>
      </c>
      <c r="AZ37" s="86" t="s">
        <v>43</v>
      </c>
    </row>
    <row r="38" spans="1:52" s="30" customFormat="1" ht="66.75" customHeight="1" x14ac:dyDescent="0.3">
      <c r="A38" s="68" t="s">
        <v>890</v>
      </c>
      <c r="B38" s="126" t="s">
        <v>34</v>
      </c>
      <c r="C38" s="20" t="s">
        <v>44</v>
      </c>
      <c r="D38" s="28" t="s">
        <v>891</v>
      </c>
      <c r="E38" s="28"/>
      <c r="F38" s="28"/>
      <c r="G38" s="28"/>
      <c r="H38" s="28"/>
      <c r="I38" s="28"/>
      <c r="J38" s="28"/>
      <c r="K38" s="28"/>
      <c r="L38" s="28"/>
      <c r="M38" s="28"/>
      <c r="N38" s="28"/>
      <c r="O38" s="28"/>
      <c r="P38" s="28"/>
      <c r="Q38" s="28"/>
      <c r="R38" s="28"/>
      <c r="S38" s="28"/>
      <c r="T38" s="28"/>
      <c r="U38" s="28"/>
      <c r="V38" s="28"/>
      <c r="W38" s="28"/>
      <c r="X38" s="193" t="s">
        <v>127</v>
      </c>
      <c r="Y38" s="34">
        <v>0.4</v>
      </c>
      <c r="Z38" s="28" t="s">
        <v>128</v>
      </c>
      <c r="AA38" s="33">
        <v>0</v>
      </c>
      <c r="AB38" s="23" t="s">
        <v>44</v>
      </c>
      <c r="AC38" s="23" t="s">
        <v>44</v>
      </c>
      <c r="AD38" s="23" t="s">
        <v>44</v>
      </c>
      <c r="AE38" s="25" t="s">
        <v>129</v>
      </c>
      <c r="AF38" s="26">
        <v>3</v>
      </c>
      <c r="AG38" s="26"/>
      <c r="AH38" s="26"/>
      <c r="AI38" s="26"/>
      <c r="AJ38" s="26">
        <v>1</v>
      </c>
      <c r="AK38" s="26"/>
      <c r="AL38" s="26"/>
      <c r="AM38" s="26">
        <v>1</v>
      </c>
      <c r="AN38" s="26"/>
      <c r="AO38" s="26"/>
      <c r="AP38" s="26">
        <v>1</v>
      </c>
      <c r="AQ38" s="26"/>
      <c r="AR38" s="27"/>
      <c r="AS38" s="28" t="s">
        <v>116</v>
      </c>
      <c r="AT38" s="28" t="s">
        <v>117</v>
      </c>
      <c r="AU38" s="29" t="s">
        <v>130</v>
      </c>
      <c r="AV38" s="29" t="s">
        <v>131</v>
      </c>
      <c r="AW38" s="86" t="s">
        <v>43</v>
      </c>
      <c r="AX38" s="86" t="s">
        <v>43</v>
      </c>
      <c r="AY38" s="86" t="s">
        <v>43</v>
      </c>
      <c r="AZ38" s="86" t="s">
        <v>43</v>
      </c>
    </row>
    <row r="39" spans="1:52" s="30" customFormat="1" ht="66.75" customHeight="1" x14ac:dyDescent="0.3">
      <c r="A39" s="68" t="s">
        <v>890</v>
      </c>
      <c r="B39" s="126" t="s">
        <v>34</v>
      </c>
      <c r="C39" s="20" t="s">
        <v>44</v>
      </c>
      <c r="D39" s="28" t="s">
        <v>891</v>
      </c>
      <c r="E39" s="28"/>
      <c r="F39" s="28"/>
      <c r="G39" s="28"/>
      <c r="H39" s="28"/>
      <c r="I39" s="28"/>
      <c r="J39" s="28"/>
      <c r="K39" s="28"/>
      <c r="L39" s="28"/>
      <c r="M39" s="28"/>
      <c r="N39" s="28"/>
      <c r="O39" s="28"/>
      <c r="P39" s="28"/>
      <c r="Q39" s="28"/>
      <c r="R39" s="28"/>
      <c r="S39" s="28"/>
      <c r="T39" s="28"/>
      <c r="U39" s="28"/>
      <c r="V39" s="28"/>
      <c r="W39" s="28"/>
      <c r="X39" s="195"/>
      <c r="Y39" s="34">
        <v>0.6</v>
      </c>
      <c r="Z39" s="28" t="s">
        <v>132</v>
      </c>
      <c r="AA39" s="33">
        <v>0</v>
      </c>
      <c r="AB39" s="23" t="s">
        <v>44</v>
      </c>
      <c r="AC39" s="23" t="s">
        <v>44</v>
      </c>
      <c r="AD39" s="23" t="s">
        <v>44</v>
      </c>
      <c r="AE39" s="25" t="s">
        <v>133</v>
      </c>
      <c r="AF39" s="26">
        <v>3</v>
      </c>
      <c r="AG39" s="26"/>
      <c r="AH39" s="26"/>
      <c r="AI39" s="26"/>
      <c r="AJ39" s="26">
        <v>1</v>
      </c>
      <c r="AK39" s="26"/>
      <c r="AL39" s="26"/>
      <c r="AM39" s="26">
        <v>1</v>
      </c>
      <c r="AN39" s="26"/>
      <c r="AO39" s="26"/>
      <c r="AP39" s="26">
        <v>1</v>
      </c>
      <c r="AQ39" s="26"/>
      <c r="AR39" s="27"/>
      <c r="AS39" s="28" t="s">
        <v>116</v>
      </c>
      <c r="AT39" s="28" t="s">
        <v>117</v>
      </c>
      <c r="AU39" s="29" t="s">
        <v>134</v>
      </c>
      <c r="AV39" s="29" t="s">
        <v>131</v>
      </c>
      <c r="AW39" s="86" t="s">
        <v>43</v>
      </c>
      <c r="AX39" s="86" t="s">
        <v>43</v>
      </c>
      <c r="AY39" s="86" t="s">
        <v>43</v>
      </c>
      <c r="AZ39" s="86" t="s">
        <v>43</v>
      </c>
    </row>
    <row r="40" spans="1:52" s="37" customFormat="1" ht="66.75" customHeight="1" x14ac:dyDescent="0.3">
      <c r="A40" s="68" t="s">
        <v>890</v>
      </c>
      <c r="B40" s="126" t="s">
        <v>135</v>
      </c>
      <c r="C40" s="20" t="s">
        <v>44</v>
      </c>
      <c r="D40" s="28" t="s">
        <v>136</v>
      </c>
      <c r="E40" s="28"/>
      <c r="F40" s="28"/>
      <c r="G40" s="28"/>
      <c r="H40" s="28"/>
      <c r="I40" s="28"/>
      <c r="J40" s="28"/>
      <c r="K40" s="28"/>
      <c r="L40" s="28"/>
      <c r="M40" s="28"/>
      <c r="N40" s="28"/>
      <c r="O40" s="28"/>
      <c r="P40" s="28"/>
      <c r="Q40" s="28"/>
      <c r="R40" s="28"/>
      <c r="S40" s="28"/>
      <c r="T40" s="28"/>
      <c r="U40" s="28"/>
      <c r="V40" s="28"/>
      <c r="W40" s="28"/>
      <c r="X40" s="193" t="s">
        <v>137</v>
      </c>
      <c r="Y40" s="175">
        <v>0.6</v>
      </c>
      <c r="Z40" s="163" t="s">
        <v>138</v>
      </c>
      <c r="AA40" s="35">
        <v>589000000</v>
      </c>
      <c r="AB40" s="29" t="s">
        <v>139</v>
      </c>
      <c r="AC40" s="29" t="s">
        <v>140</v>
      </c>
      <c r="AD40" s="29" t="s">
        <v>141</v>
      </c>
      <c r="AE40" s="25" t="s">
        <v>142</v>
      </c>
      <c r="AF40" s="26">
        <f>SUM(AG40:AR40)</f>
        <v>11</v>
      </c>
      <c r="AG40" s="26"/>
      <c r="AH40" s="26">
        <v>1</v>
      </c>
      <c r="AI40" s="26">
        <v>1</v>
      </c>
      <c r="AJ40" s="26">
        <v>1</v>
      </c>
      <c r="AK40" s="26">
        <v>1</v>
      </c>
      <c r="AL40" s="26">
        <v>1</v>
      </c>
      <c r="AM40" s="26">
        <v>1</v>
      </c>
      <c r="AN40" s="26">
        <v>1</v>
      </c>
      <c r="AO40" s="26">
        <v>1</v>
      </c>
      <c r="AP40" s="26">
        <v>1</v>
      </c>
      <c r="AQ40" s="26">
        <v>1</v>
      </c>
      <c r="AR40" s="27">
        <v>1</v>
      </c>
      <c r="AS40" s="28" t="s">
        <v>143</v>
      </c>
      <c r="AT40" s="28" t="s">
        <v>75</v>
      </c>
      <c r="AU40" s="29" t="s">
        <v>144</v>
      </c>
      <c r="AV40" s="29" t="s">
        <v>145</v>
      </c>
      <c r="AW40" s="86" t="s">
        <v>43</v>
      </c>
      <c r="AX40" s="86" t="s">
        <v>43</v>
      </c>
      <c r="AY40" s="86" t="s">
        <v>43</v>
      </c>
      <c r="AZ40" s="86" t="s">
        <v>43</v>
      </c>
    </row>
    <row r="41" spans="1:52" s="37" customFormat="1" ht="66.75" customHeight="1" x14ac:dyDescent="0.3">
      <c r="A41" s="68" t="s">
        <v>890</v>
      </c>
      <c r="B41" s="126" t="s">
        <v>135</v>
      </c>
      <c r="C41" s="20" t="s">
        <v>44</v>
      </c>
      <c r="D41" s="28" t="s">
        <v>136</v>
      </c>
      <c r="E41" s="28"/>
      <c r="F41" s="28"/>
      <c r="G41" s="28"/>
      <c r="H41" s="28"/>
      <c r="I41" s="28"/>
      <c r="J41" s="28"/>
      <c r="K41" s="28"/>
      <c r="L41" s="28"/>
      <c r="M41" s="28"/>
      <c r="N41" s="28"/>
      <c r="O41" s="28"/>
      <c r="P41" s="28"/>
      <c r="Q41" s="28"/>
      <c r="R41" s="28"/>
      <c r="S41" s="28"/>
      <c r="T41" s="28"/>
      <c r="U41" s="28"/>
      <c r="V41" s="28"/>
      <c r="W41" s="28"/>
      <c r="X41" s="194"/>
      <c r="Y41" s="177"/>
      <c r="Z41" s="165"/>
      <c r="AA41" s="35">
        <v>2245070000</v>
      </c>
      <c r="AB41" s="29" t="s">
        <v>139</v>
      </c>
      <c r="AC41" s="29" t="s">
        <v>146</v>
      </c>
      <c r="AD41" s="28" t="s">
        <v>147</v>
      </c>
      <c r="AE41" s="25" t="s">
        <v>148</v>
      </c>
      <c r="AF41" s="26">
        <f t="shared" ref="AF41:AF44" si="0">SUM(AG41:AR41)</f>
        <v>2</v>
      </c>
      <c r="AG41" s="26"/>
      <c r="AH41" s="26"/>
      <c r="AI41" s="26"/>
      <c r="AJ41" s="26"/>
      <c r="AK41" s="26"/>
      <c r="AL41" s="26">
        <v>1</v>
      </c>
      <c r="AM41" s="26"/>
      <c r="AN41" s="26"/>
      <c r="AO41" s="26"/>
      <c r="AP41" s="26"/>
      <c r="AQ41" s="26"/>
      <c r="AR41" s="27">
        <v>1</v>
      </c>
      <c r="AS41" s="28" t="s">
        <v>143</v>
      </c>
      <c r="AT41" s="28" t="s">
        <v>75</v>
      </c>
      <c r="AU41" s="29" t="s">
        <v>144</v>
      </c>
      <c r="AV41" s="29" t="s">
        <v>149</v>
      </c>
      <c r="AW41" s="29" t="s">
        <v>150</v>
      </c>
      <c r="AX41" s="86" t="s">
        <v>43</v>
      </c>
      <c r="AY41" s="86" t="s">
        <v>43</v>
      </c>
      <c r="AZ41" s="86" t="s">
        <v>43</v>
      </c>
    </row>
    <row r="42" spans="1:52" s="37" customFormat="1" ht="66.75" customHeight="1" x14ac:dyDescent="0.3">
      <c r="A42" s="68" t="s">
        <v>890</v>
      </c>
      <c r="B42" s="126" t="s">
        <v>135</v>
      </c>
      <c r="C42" s="20" t="s">
        <v>44</v>
      </c>
      <c r="D42" s="28" t="s">
        <v>136</v>
      </c>
      <c r="E42" s="28"/>
      <c r="F42" s="28"/>
      <c r="G42" s="28"/>
      <c r="H42" s="28"/>
      <c r="I42" s="28"/>
      <c r="J42" s="28"/>
      <c r="K42" s="28"/>
      <c r="L42" s="28"/>
      <c r="M42" s="28"/>
      <c r="N42" s="28"/>
      <c r="O42" s="28"/>
      <c r="P42" s="28"/>
      <c r="Q42" s="28"/>
      <c r="R42" s="28"/>
      <c r="S42" s="28"/>
      <c r="T42" s="28"/>
      <c r="U42" s="28"/>
      <c r="V42" s="28"/>
      <c r="W42" s="28"/>
      <c r="X42" s="194"/>
      <c r="Y42" s="34">
        <v>0.1</v>
      </c>
      <c r="Z42" s="28" t="s">
        <v>151</v>
      </c>
      <c r="AA42" s="35">
        <v>2136000000</v>
      </c>
      <c r="AB42" s="29" t="s">
        <v>139</v>
      </c>
      <c r="AC42" s="29" t="s">
        <v>140</v>
      </c>
      <c r="AD42" s="28" t="s">
        <v>152</v>
      </c>
      <c r="AE42" s="25" t="s">
        <v>153</v>
      </c>
      <c r="AF42" s="26">
        <f>SUM(AG42:AR42)</f>
        <v>11</v>
      </c>
      <c r="AG42" s="26"/>
      <c r="AH42" s="26">
        <v>1</v>
      </c>
      <c r="AI42" s="26">
        <v>1</v>
      </c>
      <c r="AJ42" s="26">
        <v>1</v>
      </c>
      <c r="AK42" s="26">
        <v>1</v>
      </c>
      <c r="AL42" s="26">
        <v>1</v>
      </c>
      <c r="AM42" s="26">
        <v>1</v>
      </c>
      <c r="AN42" s="26">
        <v>1</v>
      </c>
      <c r="AO42" s="26">
        <v>1</v>
      </c>
      <c r="AP42" s="26">
        <v>1</v>
      </c>
      <c r="AQ42" s="26">
        <v>1</v>
      </c>
      <c r="AR42" s="27">
        <v>1</v>
      </c>
      <c r="AS42" s="28" t="s">
        <v>143</v>
      </c>
      <c r="AT42" s="28" t="s">
        <v>75</v>
      </c>
      <c r="AU42" s="29" t="s">
        <v>154</v>
      </c>
      <c r="AV42" s="29" t="s">
        <v>145</v>
      </c>
      <c r="AW42" s="29" t="s">
        <v>150</v>
      </c>
      <c r="AX42" s="86" t="s">
        <v>43</v>
      </c>
      <c r="AY42" s="86" t="s">
        <v>43</v>
      </c>
      <c r="AZ42" s="86" t="s">
        <v>43</v>
      </c>
    </row>
    <row r="43" spans="1:52" s="37" customFormat="1" ht="66.75" customHeight="1" x14ac:dyDescent="0.3">
      <c r="A43" s="68" t="s">
        <v>890</v>
      </c>
      <c r="B43" s="126" t="s">
        <v>135</v>
      </c>
      <c r="C43" s="20" t="s">
        <v>44</v>
      </c>
      <c r="D43" s="28" t="s">
        <v>136</v>
      </c>
      <c r="E43" s="28"/>
      <c r="F43" s="28"/>
      <c r="G43" s="28"/>
      <c r="H43" s="28"/>
      <c r="I43" s="28"/>
      <c r="J43" s="28"/>
      <c r="K43" s="28"/>
      <c r="L43" s="28"/>
      <c r="M43" s="28"/>
      <c r="N43" s="28"/>
      <c r="O43" s="28"/>
      <c r="P43" s="28"/>
      <c r="Q43" s="28"/>
      <c r="R43" s="28"/>
      <c r="S43" s="28"/>
      <c r="T43" s="28"/>
      <c r="U43" s="28"/>
      <c r="V43" s="28"/>
      <c r="W43" s="28"/>
      <c r="X43" s="194"/>
      <c r="Y43" s="175">
        <v>0.3</v>
      </c>
      <c r="Z43" s="163" t="s">
        <v>155</v>
      </c>
      <c r="AA43" s="35">
        <v>223000000</v>
      </c>
      <c r="AB43" s="29" t="s">
        <v>156</v>
      </c>
      <c r="AC43" s="29" t="s">
        <v>157</v>
      </c>
      <c r="AD43" s="29" t="s">
        <v>158</v>
      </c>
      <c r="AE43" s="25" t="s">
        <v>159</v>
      </c>
      <c r="AF43" s="26">
        <f t="shared" si="0"/>
        <v>11</v>
      </c>
      <c r="AG43" s="26"/>
      <c r="AH43" s="26">
        <v>1</v>
      </c>
      <c r="AI43" s="26">
        <v>1</v>
      </c>
      <c r="AJ43" s="26">
        <v>1</v>
      </c>
      <c r="AK43" s="26">
        <v>1</v>
      </c>
      <c r="AL43" s="26">
        <v>1</v>
      </c>
      <c r="AM43" s="26">
        <v>1</v>
      </c>
      <c r="AN43" s="26">
        <v>1</v>
      </c>
      <c r="AO43" s="26">
        <v>1</v>
      </c>
      <c r="AP43" s="26">
        <v>1</v>
      </c>
      <c r="AQ43" s="26">
        <v>1</v>
      </c>
      <c r="AR43" s="27">
        <v>1</v>
      </c>
      <c r="AS43" s="28" t="s">
        <v>143</v>
      </c>
      <c r="AT43" s="28" t="s">
        <v>160</v>
      </c>
      <c r="AU43" s="29" t="s">
        <v>144</v>
      </c>
      <c r="AV43" s="29" t="s">
        <v>145</v>
      </c>
      <c r="AW43" s="29" t="s">
        <v>46</v>
      </c>
      <c r="AX43" s="29" t="s">
        <v>109</v>
      </c>
      <c r="AY43" s="29" t="s">
        <v>161</v>
      </c>
      <c r="AZ43" s="86" t="s">
        <v>43</v>
      </c>
    </row>
    <row r="44" spans="1:52" s="37" customFormat="1" ht="66.75" customHeight="1" x14ac:dyDescent="0.3">
      <c r="A44" s="68" t="s">
        <v>890</v>
      </c>
      <c r="B44" s="126" t="s">
        <v>135</v>
      </c>
      <c r="C44" s="20" t="s">
        <v>44</v>
      </c>
      <c r="D44" s="28" t="s">
        <v>136</v>
      </c>
      <c r="E44" s="28"/>
      <c r="F44" s="28"/>
      <c r="G44" s="28"/>
      <c r="H44" s="28"/>
      <c r="I44" s="28"/>
      <c r="J44" s="28"/>
      <c r="K44" s="28"/>
      <c r="L44" s="28"/>
      <c r="M44" s="28"/>
      <c r="N44" s="28"/>
      <c r="O44" s="28"/>
      <c r="P44" s="28"/>
      <c r="Q44" s="28"/>
      <c r="R44" s="28"/>
      <c r="S44" s="28"/>
      <c r="T44" s="28"/>
      <c r="U44" s="28"/>
      <c r="V44" s="28"/>
      <c r="W44" s="28"/>
      <c r="X44" s="195"/>
      <c r="Y44" s="177"/>
      <c r="Z44" s="165"/>
      <c r="AA44" s="35">
        <v>3096690000</v>
      </c>
      <c r="AB44" s="29" t="s">
        <v>156</v>
      </c>
      <c r="AC44" s="29" t="s">
        <v>157</v>
      </c>
      <c r="AD44" s="29" t="s">
        <v>162</v>
      </c>
      <c r="AE44" s="25" t="s">
        <v>163</v>
      </c>
      <c r="AF44" s="26">
        <f t="shared" si="0"/>
        <v>11</v>
      </c>
      <c r="AG44" s="26"/>
      <c r="AH44" s="26">
        <v>1</v>
      </c>
      <c r="AI44" s="26">
        <v>1</v>
      </c>
      <c r="AJ44" s="26">
        <v>1</v>
      </c>
      <c r="AK44" s="26">
        <v>1</v>
      </c>
      <c r="AL44" s="26">
        <v>1</v>
      </c>
      <c r="AM44" s="26">
        <v>1</v>
      </c>
      <c r="AN44" s="26">
        <v>1</v>
      </c>
      <c r="AO44" s="26">
        <v>1</v>
      </c>
      <c r="AP44" s="26">
        <v>1</v>
      </c>
      <c r="AQ44" s="26">
        <v>1</v>
      </c>
      <c r="AR44" s="27">
        <v>1</v>
      </c>
      <c r="AS44" s="28" t="s">
        <v>143</v>
      </c>
      <c r="AT44" s="28" t="s">
        <v>75</v>
      </c>
      <c r="AU44" s="29" t="s">
        <v>154</v>
      </c>
      <c r="AV44" s="29" t="s">
        <v>145</v>
      </c>
      <c r="AW44" s="29" t="s">
        <v>150</v>
      </c>
      <c r="AX44" s="86" t="s">
        <v>43</v>
      </c>
      <c r="AY44" s="86" t="s">
        <v>43</v>
      </c>
      <c r="AZ44" s="86" t="s">
        <v>43</v>
      </c>
    </row>
    <row r="45" spans="1:52" s="37" customFormat="1" ht="66.75" customHeight="1" x14ac:dyDescent="0.3">
      <c r="A45" s="68" t="s">
        <v>890</v>
      </c>
      <c r="B45" s="127" t="s">
        <v>135</v>
      </c>
      <c r="C45" s="20" t="s">
        <v>44</v>
      </c>
      <c r="D45" s="28" t="s">
        <v>136</v>
      </c>
      <c r="E45" s="28"/>
      <c r="F45" s="28"/>
      <c r="G45" s="28"/>
      <c r="H45" s="28"/>
      <c r="I45" s="28"/>
      <c r="J45" s="28"/>
      <c r="K45" s="28"/>
      <c r="L45" s="28"/>
      <c r="M45" s="28"/>
      <c r="N45" s="28"/>
      <c r="O45" s="28"/>
      <c r="P45" s="28"/>
      <c r="Q45" s="28"/>
      <c r="R45" s="28"/>
      <c r="S45" s="28"/>
      <c r="T45" s="28"/>
      <c r="U45" s="28"/>
      <c r="V45" s="28"/>
      <c r="W45" s="28"/>
      <c r="X45" s="127" t="s">
        <v>164</v>
      </c>
      <c r="Y45" s="34">
        <v>1</v>
      </c>
      <c r="Z45" s="28" t="s">
        <v>165</v>
      </c>
      <c r="AA45" s="35">
        <v>2238896212</v>
      </c>
      <c r="AB45" s="29" t="s">
        <v>166</v>
      </c>
      <c r="AC45" s="29" t="s">
        <v>167</v>
      </c>
      <c r="AD45" s="29" t="s">
        <v>168</v>
      </c>
      <c r="AE45" s="25" t="s">
        <v>169</v>
      </c>
      <c r="AF45" s="26">
        <v>2</v>
      </c>
      <c r="AG45" s="26"/>
      <c r="AH45" s="26"/>
      <c r="AI45" s="26"/>
      <c r="AJ45" s="26"/>
      <c r="AK45" s="26"/>
      <c r="AL45" s="26">
        <v>1</v>
      </c>
      <c r="AM45" s="26"/>
      <c r="AN45" s="26"/>
      <c r="AO45" s="26"/>
      <c r="AP45" s="26"/>
      <c r="AQ45" s="26"/>
      <c r="AR45" s="27">
        <v>1</v>
      </c>
      <c r="AS45" s="28" t="s">
        <v>143</v>
      </c>
      <c r="AT45" s="28" t="s">
        <v>170</v>
      </c>
      <c r="AU45" s="29" t="s">
        <v>171</v>
      </c>
      <c r="AV45" s="29" t="s">
        <v>145</v>
      </c>
      <c r="AW45" s="29" t="s">
        <v>46</v>
      </c>
      <c r="AX45" s="29" t="s">
        <v>95</v>
      </c>
      <c r="AY45" s="29" t="s">
        <v>95</v>
      </c>
      <c r="AZ45" s="86" t="s">
        <v>43</v>
      </c>
    </row>
    <row r="46" spans="1:52" s="37" customFormat="1" ht="66.75" customHeight="1" x14ac:dyDescent="0.3">
      <c r="A46" s="68" t="s">
        <v>890</v>
      </c>
      <c r="B46" s="126" t="s">
        <v>135</v>
      </c>
      <c r="C46" s="20" t="s">
        <v>44</v>
      </c>
      <c r="D46" s="28" t="s">
        <v>136</v>
      </c>
      <c r="E46" s="28"/>
      <c r="F46" s="28"/>
      <c r="G46" s="28"/>
      <c r="H46" s="28"/>
      <c r="I46" s="28"/>
      <c r="J46" s="28"/>
      <c r="K46" s="28"/>
      <c r="L46" s="28"/>
      <c r="M46" s="28"/>
      <c r="N46" s="28"/>
      <c r="O46" s="28"/>
      <c r="P46" s="28"/>
      <c r="Q46" s="28"/>
      <c r="R46" s="28"/>
      <c r="S46" s="28"/>
      <c r="T46" s="28"/>
      <c r="U46" s="28"/>
      <c r="V46" s="28"/>
      <c r="W46" s="28"/>
      <c r="X46" s="193" t="s">
        <v>172</v>
      </c>
      <c r="Y46" s="175">
        <v>1</v>
      </c>
      <c r="Z46" s="163" t="s">
        <v>173</v>
      </c>
      <c r="AA46" s="35">
        <f>790370000/2</f>
        <v>395185000</v>
      </c>
      <c r="AB46" s="29" t="s">
        <v>174</v>
      </c>
      <c r="AC46" s="29" t="s">
        <v>175</v>
      </c>
      <c r="AD46" s="29" t="s">
        <v>176</v>
      </c>
      <c r="AE46" s="25" t="s">
        <v>177</v>
      </c>
      <c r="AF46" s="26">
        <v>1</v>
      </c>
      <c r="AG46" s="26"/>
      <c r="AH46" s="26"/>
      <c r="AI46" s="26"/>
      <c r="AJ46" s="26"/>
      <c r="AK46" s="26">
        <v>1</v>
      </c>
      <c r="AL46" s="26"/>
      <c r="AM46" s="26"/>
      <c r="AN46" s="26"/>
      <c r="AO46" s="26"/>
      <c r="AP46" s="26"/>
      <c r="AQ46" s="26"/>
      <c r="AR46" s="27"/>
      <c r="AS46" s="28" t="s">
        <v>143</v>
      </c>
      <c r="AT46" s="28" t="s">
        <v>75</v>
      </c>
      <c r="AU46" s="29" t="s">
        <v>178</v>
      </c>
      <c r="AV46" s="29" t="s">
        <v>44</v>
      </c>
      <c r="AW46" s="86" t="s">
        <v>43</v>
      </c>
      <c r="AX46" s="86" t="s">
        <v>43</v>
      </c>
      <c r="AY46" s="86" t="s">
        <v>43</v>
      </c>
      <c r="AZ46" s="86" t="s">
        <v>43</v>
      </c>
    </row>
    <row r="47" spans="1:52" s="37" customFormat="1" ht="66.75" customHeight="1" x14ac:dyDescent="0.3">
      <c r="A47" s="68" t="s">
        <v>890</v>
      </c>
      <c r="B47" s="126" t="s">
        <v>135</v>
      </c>
      <c r="C47" s="20" t="s">
        <v>44</v>
      </c>
      <c r="D47" s="28" t="s">
        <v>136</v>
      </c>
      <c r="E47" s="28"/>
      <c r="F47" s="28"/>
      <c r="G47" s="28"/>
      <c r="H47" s="28"/>
      <c r="I47" s="28"/>
      <c r="J47" s="28"/>
      <c r="K47" s="28"/>
      <c r="L47" s="28"/>
      <c r="M47" s="28"/>
      <c r="N47" s="28"/>
      <c r="O47" s="28"/>
      <c r="P47" s="28"/>
      <c r="Q47" s="28"/>
      <c r="R47" s="28"/>
      <c r="S47" s="28"/>
      <c r="T47" s="28"/>
      <c r="U47" s="28"/>
      <c r="V47" s="28"/>
      <c r="W47" s="28"/>
      <c r="X47" s="195"/>
      <c r="Y47" s="177"/>
      <c r="Z47" s="165"/>
      <c r="AA47" s="35">
        <f>790370000/2</f>
        <v>395185000</v>
      </c>
      <c r="AB47" s="29" t="s">
        <v>174</v>
      </c>
      <c r="AC47" s="29" t="s">
        <v>175</v>
      </c>
      <c r="AD47" s="29" t="s">
        <v>176</v>
      </c>
      <c r="AE47" s="25" t="s">
        <v>179</v>
      </c>
      <c r="AF47" s="26">
        <v>1</v>
      </c>
      <c r="AG47" s="26"/>
      <c r="AH47" s="26"/>
      <c r="AI47" s="26"/>
      <c r="AJ47" s="26"/>
      <c r="AK47" s="26"/>
      <c r="AL47" s="26"/>
      <c r="AM47" s="26"/>
      <c r="AN47" s="26"/>
      <c r="AO47" s="26"/>
      <c r="AP47" s="26"/>
      <c r="AQ47" s="26">
        <v>1</v>
      </c>
      <c r="AR47" s="27"/>
      <c r="AS47" s="28" t="s">
        <v>143</v>
      </c>
      <c r="AT47" s="28" t="s">
        <v>75</v>
      </c>
      <c r="AU47" s="29" t="s">
        <v>154</v>
      </c>
      <c r="AV47" s="29" t="s">
        <v>44</v>
      </c>
      <c r="AW47" s="86" t="s">
        <v>43</v>
      </c>
      <c r="AX47" s="86" t="s">
        <v>43</v>
      </c>
      <c r="AY47" s="86" t="s">
        <v>43</v>
      </c>
      <c r="AZ47" s="86" t="s">
        <v>43</v>
      </c>
    </row>
    <row r="48" spans="1:52" s="37" customFormat="1" ht="66.75" customHeight="1" x14ac:dyDescent="0.3">
      <c r="A48" s="68" t="s">
        <v>890</v>
      </c>
      <c r="B48" s="126" t="s">
        <v>180</v>
      </c>
      <c r="C48" s="20" t="s">
        <v>44</v>
      </c>
      <c r="D48" s="28" t="s">
        <v>891</v>
      </c>
      <c r="E48" s="28"/>
      <c r="F48" s="28"/>
      <c r="G48" s="28"/>
      <c r="H48" s="28"/>
      <c r="I48" s="28"/>
      <c r="J48" s="28"/>
      <c r="K48" s="28"/>
      <c r="L48" s="28"/>
      <c r="M48" s="28"/>
      <c r="N48" s="28"/>
      <c r="O48" s="28"/>
      <c r="P48" s="28"/>
      <c r="Q48" s="28"/>
      <c r="R48" s="28"/>
      <c r="S48" s="28"/>
      <c r="T48" s="28"/>
      <c r="U48" s="28"/>
      <c r="V48" s="28"/>
      <c r="W48" s="28"/>
      <c r="X48" s="193" t="s">
        <v>181</v>
      </c>
      <c r="Y48" s="175">
        <v>1</v>
      </c>
      <c r="Z48" s="163" t="s">
        <v>182</v>
      </c>
      <c r="AA48" s="35">
        <f>1100000000/3</f>
        <v>366666666.66666669</v>
      </c>
      <c r="AB48" s="29" t="s">
        <v>166</v>
      </c>
      <c r="AC48" s="29" t="s">
        <v>183</v>
      </c>
      <c r="AD48" s="29" t="s">
        <v>182</v>
      </c>
      <c r="AE48" s="25" t="s">
        <v>184</v>
      </c>
      <c r="AF48" s="26">
        <v>12</v>
      </c>
      <c r="AG48" s="26">
        <v>1</v>
      </c>
      <c r="AH48" s="26">
        <v>1</v>
      </c>
      <c r="AI48" s="26">
        <v>1</v>
      </c>
      <c r="AJ48" s="26">
        <v>1</v>
      </c>
      <c r="AK48" s="26">
        <v>1</v>
      </c>
      <c r="AL48" s="26">
        <v>1</v>
      </c>
      <c r="AM48" s="26">
        <v>1</v>
      </c>
      <c r="AN48" s="26">
        <v>1</v>
      </c>
      <c r="AO48" s="26">
        <v>1</v>
      </c>
      <c r="AP48" s="26">
        <v>1</v>
      </c>
      <c r="AQ48" s="26">
        <v>1</v>
      </c>
      <c r="AR48" s="27">
        <v>1</v>
      </c>
      <c r="AS48" s="28" t="s">
        <v>143</v>
      </c>
      <c r="AT48" s="28" t="s">
        <v>100</v>
      </c>
      <c r="AU48" s="29" t="s">
        <v>178</v>
      </c>
      <c r="AV48" s="29" t="s">
        <v>145</v>
      </c>
      <c r="AW48" s="29" t="s">
        <v>46</v>
      </c>
      <c r="AX48" s="29" t="s">
        <v>185</v>
      </c>
      <c r="AY48" s="29" t="s">
        <v>186</v>
      </c>
      <c r="AZ48" s="29" t="s">
        <v>44</v>
      </c>
    </row>
    <row r="49" spans="1:52" s="37" customFormat="1" ht="66.75" customHeight="1" x14ac:dyDescent="0.3">
      <c r="A49" s="68" t="s">
        <v>890</v>
      </c>
      <c r="B49" s="126" t="s">
        <v>180</v>
      </c>
      <c r="C49" s="20" t="s">
        <v>44</v>
      </c>
      <c r="D49" s="28" t="s">
        <v>891</v>
      </c>
      <c r="E49" s="28"/>
      <c r="F49" s="28"/>
      <c r="G49" s="28"/>
      <c r="H49" s="28"/>
      <c r="I49" s="28"/>
      <c r="J49" s="28"/>
      <c r="K49" s="28"/>
      <c r="L49" s="28"/>
      <c r="M49" s="28"/>
      <c r="N49" s="28"/>
      <c r="O49" s="28"/>
      <c r="P49" s="28"/>
      <c r="Q49" s="28"/>
      <c r="R49" s="28"/>
      <c r="S49" s="28"/>
      <c r="T49" s="28"/>
      <c r="U49" s="28"/>
      <c r="V49" s="28"/>
      <c r="W49" s="28"/>
      <c r="X49" s="194"/>
      <c r="Y49" s="176"/>
      <c r="Z49" s="164"/>
      <c r="AA49" s="35">
        <f t="shared" ref="AA49:AA50" si="1">1100000000/3</f>
        <v>366666666.66666669</v>
      </c>
      <c r="AB49" s="29" t="s">
        <v>166</v>
      </c>
      <c r="AC49" s="29" t="s">
        <v>183</v>
      </c>
      <c r="AD49" s="29" t="s">
        <v>182</v>
      </c>
      <c r="AE49" s="25" t="s">
        <v>187</v>
      </c>
      <c r="AF49" s="26">
        <v>4</v>
      </c>
      <c r="AG49" s="26"/>
      <c r="AH49" s="26"/>
      <c r="AI49" s="26">
        <v>1</v>
      </c>
      <c r="AJ49" s="26"/>
      <c r="AK49" s="26"/>
      <c r="AL49" s="26">
        <v>1</v>
      </c>
      <c r="AM49" s="26"/>
      <c r="AN49" s="26"/>
      <c r="AO49" s="26">
        <v>1</v>
      </c>
      <c r="AP49" s="26"/>
      <c r="AQ49" s="26"/>
      <c r="AR49" s="27">
        <v>1</v>
      </c>
      <c r="AS49" s="28" t="s">
        <v>143</v>
      </c>
      <c r="AT49" s="28" t="s">
        <v>75</v>
      </c>
      <c r="AU49" s="29" t="s">
        <v>188</v>
      </c>
      <c r="AV49" s="29" t="s">
        <v>44</v>
      </c>
      <c r="AW49" s="86" t="s">
        <v>43</v>
      </c>
      <c r="AX49" s="86" t="s">
        <v>43</v>
      </c>
      <c r="AY49" s="86" t="s">
        <v>43</v>
      </c>
      <c r="AZ49" s="86" t="s">
        <v>43</v>
      </c>
    </row>
    <row r="50" spans="1:52" s="37" customFormat="1" ht="66.75" customHeight="1" x14ac:dyDescent="0.3">
      <c r="A50" s="68" t="s">
        <v>890</v>
      </c>
      <c r="B50" s="126" t="s">
        <v>180</v>
      </c>
      <c r="C50" s="20" t="s">
        <v>44</v>
      </c>
      <c r="D50" s="28" t="s">
        <v>891</v>
      </c>
      <c r="E50" s="28"/>
      <c r="F50" s="28"/>
      <c r="G50" s="28"/>
      <c r="H50" s="28"/>
      <c r="I50" s="28"/>
      <c r="J50" s="28"/>
      <c r="K50" s="28"/>
      <c r="L50" s="28"/>
      <c r="M50" s="28"/>
      <c r="N50" s="28"/>
      <c r="O50" s="28"/>
      <c r="P50" s="28"/>
      <c r="Q50" s="28"/>
      <c r="R50" s="28"/>
      <c r="S50" s="28"/>
      <c r="T50" s="28"/>
      <c r="U50" s="28"/>
      <c r="V50" s="28"/>
      <c r="W50" s="28"/>
      <c r="X50" s="194"/>
      <c r="Y50" s="177"/>
      <c r="Z50" s="165"/>
      <c r="AA50" s="35">
        <f t="shared" si="1"/>
        <v>366666666.66666669</v>
      </c>
      <c r="AB50" s="29" t="s">
        <v>166</v>
      </c>
      <c r="AC50" s="29" t="s">
        <v>183</v>
      </c>
      <c r="AD50" s="29" t="s">
        <v>182</v>
      </c>
      <c r="AE50" s="25" t="s">
        <v>189</v>
      </c>
      <c r="AF50" s="26">
        <v>3</v>
      </c>
      <c r="AG50" s="26"/>
      <c r="AH50" s="26"/>
      <c r="AI50" s="26"/>
      <c r="AJ50" s="26"/>
      <c r="AK50" s="26"/>
      <c r="AL50" s="26"/>
      <c r="AM50" s="26"/>
      <c r="AN50" s="26">
        <v>1</v>
      </c>
      <c r="AO50" s="26"/>
      <c r="AP50" s="26"/>
      <c r="AQ50" s="26"/>
      <c r="AR50" s="27">
        <v>2</v>
      </c>
      <c r="AS50" s="28" t="s">
        <v>143</v>
      </c>
      <c r="AT50" s="28" t="s">
        <v>104</v>
      </c>
      <c r="AU50" s="29" t="s">
        <v>188</v>
      </c>
      <c r="AV50" s="29" t="s">
        <v>44</v>
      </c>
      <c r="AW50" s="86" t="s">
        <v>43</v>
      </c>
      <c r="AX50" s="86" t="s">
        <v>43</v>
      </c>
      <c r="AY50" s="86" t="s">
        <v>43</v>
      </c>
      <c r="AZ50" s="86" t="s">
        <v>43</v>
      </c>
    </row>
    <row r="51" spans="1:52" s="37" customFormat="1" ht="66.75" customHeight="1" x14ac:dyDescent="0.3">
      <c r="A51" s="68" t="s">
        <v>890</v>
      </c>
      <c r="B51" s="128" t="s">
        <v>135</v>
      </c>
      <c r="C51" s="20" t="s">
        <v>44</v>
      </c>
      <c r="D51" s="28" t="s">
        <v>136</v>
      </c>
      <c r="E51" s="28"/>
      <c r="F51" s="28"/>
      <c r="G51" s="28"/>
      <c r="H51" s="28"/>
      <c r="I51" s="28"/>
      <c r="J51" s="28"/>
      <c r="K51" s="28"/>
      <c r="L51" s="28"/>
      <c r="M51" s="28"/>
      <c r="N51" s="28"/>
      <c r="O51" s="28"/>
      <c r="P51" s="28"/>
      <c r="Q51" s="28"/>
      <c r="R51" s="28"/>
      <c r="S51" s="28"/>
      <c r="T51" s="28"/>
      <c r="U51" s="28"/>
      <c r="V51" s="28"/>
      <c r="W51" s="28"/>
      <c r="X51" s="193" t="s">
        <v>190</v>
      </c>
      <c r="Y51" s="38">
        <v>0.2</v>
      </c>
      <c r="Z51" s="28" t="s">
        <v>191</v>
      </c>
      <c r="AA51" s="39">
        <v>647838000000</v>
      </c>
      <c r="AB51" s="26" t="s">
        <v>192</v>
      </c>
      <c r="AC51" s="26" t="s">
        <v>193</v>
      </c>
      <c r="AD51" s="24" t="s">
        <v>191</v>
      </c>
      <c r="AE51" s="25" t="s">
        <v>194</v>
      </c>
      <c r="AF51" s="26">
        <v>1</v>
      </c>
      <c r="AG51" s="26"/>
      <c r="AH51" s="26"/>
      <c r="AI51" s="26"/>
      <c r="AJ51" s="26">
        <v>1</v>
      </c>
      <c r="AK51" s="26"/>
      <c r="AL51" s="26"/>
      <c r="AM51" s="26"/>
      <c r="AN51" s="26"/>
      <c r="AO51" s="26"/>
      <c r="AP51" s="26"/>
      <c r="AQ51" s="26"/>
      <c r="AR51" s="27"/>
      <c r="AS51" s="28" t="s">
        <v>195</v>
      </c>
      <c r="AT51" s="28" t="s">
        <v>196</v>
      </c>
      <c r="AU51" s="29" t="s">
        <v>197</v>
      </c>
      <c r="AV51" s="29" t="s">
        <v>198</v>
      </c>
      <c r="AW51" s="86" t="s">
        <v>43</v>
      </c>
      <c r="AX51" s="86" t="s">
        <v>43</v>
      </c>
      <c r="AY51" s="86" t="s">
        <v>43</v>
      </c>
      <c r="AZ51" s="86" t="s">
        <v>43</v>
      </c>
    </row>
    <row r="52" spans="1:52" s="37" customFormat="1" ht="66.75" customHeight="1" x14ac:dyDescent="0.3">
      <c r="A52" s="68" t="s">
        <v>890</v>
      </c>
      <c r="B52" s="128" t="s">
        <v>135</v>
      </c>
      <c r="C52" s="20" t="s">
        <v>44</v>
      </c>
      <c r="D52" s="28" t="s">
        <v>136</v>
      </c>
      <c r="E52" s="28"/>
      <c r="F52" s="28"/>
      <c r="G52" s="28"/>
      <c r="H52" s="28"/>
      <c r="I52" s="28"/>
      <c r="J52" s="28"/>
      <c r="K52" s="28"/>
      <c r="L52" s="28"/>
      <c r="M52" s="28"/>
      <c r="N52" s="28"/>
      <c r="O52" s="28"/>
      <c r="P52" s="28"/>
      <c r="Q52" s="28"/>
      <c r="R52" s="28"/>
      <c r="S52" s="28"/>
      <c r="T52" s="28"/>
      <c r="U52" s="28"/>
      <c r="V52" s="28"/>
      <c r="W52" s="28"/>
      <c r="X52" s="194"/>
      <c r="Y52" s="38">
        <v>0.5</v>
      </c>
      <c r="Z52" s="28" t="s">
        <v>199</v>
      </c>
      <c r="AA52" s="39">
        <v>440527668815</v>
      </c>
      <c r="AB52" s="26" t="s">
        <v>192</v>
      </c>
      <c r="AC52" s="26" t="s">
        <v>193</v>
      </c>
      <c r="AD52" s="24" t="s">
        <v>191</v>
      </c>
      <c r="AE52" s="25" t="s">
        <v>200</v>
      </c>
      <c r="AF52" s="26">
        <v>12</v>
      </c>
      <c r="AG52" s="26">
        <v>1</v>
      </c>
      <c r="AH52" s="26">
        <v>1</v>
      </c>
      <c r="AI52" s="26">
        <v>1</v>
      </c>
      <c r="AJ52" s="26">
        <v>1</v>
      </c>
      <c r="AK52" s="26">
        <v>1</v>
      </c>
      <c r="AL52" s="26">
        <v>1</v>
      </c>
      <c r="AM52" s="26">
        <v>1</v>
      </c>
      <c r="AN52" s="26">
        <v>1</v>
      </c>
      <c r="AO52" s="26">
        <v>1</v>
      </c>
      <c r="AP52" s="26">
        <v>1</v>
      </c>
      <c r="AQ52" s="26">
        <v>1</v>
      </c>
      <c r="AR52" s="27">
        <v>1</v>
      </c>
      <c r="AS52" s="28" t="s">
        <v>195</v>
      </c>
      <c r="AT52" s="28" t="s">
        <v>196</v>
      </c>
      <c r="AU52" s="29" t="s">
        <v>197</v>
      </c>
      <c r="AV52" s="29" t="s">
        <v>198</v>
      </c>
      <c r="AW52" s="86" t="s">
        <v>43</v>
      </c>
      <c r="AX52" s="86" t="s">
        <v>43</v>
      </c>
      <c r="AY52" s="86" t="s">
        <v>43</v>
      </c>
      <c r="AZ52" s="86" t="s">
        <v>43</v>
      </c>
    </row>
    <row r="53" spans="1:52" s="37" customFormat="1" ht="66.75" customHeight="1" x14ac:dyDescent="0.3">
      <c r="A53" s="68" t="s">
        <v>890</v>
      </c>
      <c r="B53" s="128" t="s">
        <v>135</v>
      </c>
      <c r="C53" s="20" t="s">
        <v>44</v>
      </c>
      <c r="D53" s="28" t="s">
        <v>136</v>
      </c>
      <c r="E53" s="28"/>
      <c r="F53" s="28"/>
      <c r="G53" s="28"/>
      <c r="H53" s="28"/>
      <c r="I53" s="28"/>
      <c r="J53" s="28"/>
      <c r="K53" s="28"/>
      <c r="L53" s="28"/>
      <c r="M53" s="28"/>
      <c r="N53" s="28"/>
      <c r="O53" s="28"/>
      <c r="P53" s="28"/>
      <c r="Q53" s="28"/>
      <c r="R53" s="28"/>
      <c r="S53" s="28"/>
      <c r="T53" s="28"/>
      <c r="U53" s="28"/>
      <c r="V53" s="28"/>
      <c r="W53" s="28"/>
      <c r="X53" s="194"/>
      <c r="Y53" s="38">
        <v>0.1</v>
      </c>
      <c r="Z53" s="28" t="s">
        <v>201</v>
      </c>
      <c r="AA53" s="39">
        <v>0</v>
      </c>
      <c r="AB53" s="23" t="s">
        <v>44</v>
      </c>
      <c r="AC53" s="23" t="s">
        <v>44</v>
      </c>
      <c r="AD53" s="23" t="s">
        <v>44</v>
      </c>
      <c r="AE53" s="25" t="s">
        <v>202</v>
      </c>
      <c r="AF53" s="26">
        <v>1</v>
      </c>
      <c r="AG53" s="26"/>
      <c r="AH53" s="26"/>
      <c r="AI53" s="26"/>
      <c r="AJ53" s="26"/>
      <c r="AK53" s="26"/>
      <c r="AL53" s="26">
        <v>1</v>
      </c>
      <c r="AM53" s="26"/>
      <c r="AN53" s="26"/>
      <c r="AO53" s="26"/>
      <c r="AP53" s="26"/>
      <c r="AQ53" s="26"/>
      <c r="AR53" s="27"/>
      <c r="AS53" s="28" t="s">
        <v>195</v>
      </c>
      <c r="AT53" s="28" t="s">
        <v>75</v>
      </c>
      <c r="AU53" s="29" t="s">
        <v>197</v>
      </c>
      <c r="AV53" s="29" t="s">
        <v>198</v>
      </c>
      <c r="AW53" s="86" t="s">
        <v>43</v>
      </c>
      <c r="AX53" s="86" t="s">
        <v>43</v>
      </c>
      <c r="AY53" s="86" t="s">
        <v>43</v>
      </c>
      <c r="AZ53" s="86" t="s">
        <v>43</v>
      </c>
    </row>
    <row r="54" spans="1:52" s="37" customFormat="1" ht="66.75" customHeight="1" x14ac:dyDescent="0.3">
      <c r="A54" s="68" t="s">
        <v>890</v>
      </c>
      <c r="B54" s="128" t="s">
        <v>135</v>
      </c>
      <c r="C54" s="20" t="s">
        <v>44</v>
      </c>
      <c r="D54" s="28" t="s">
        <v>136</v>
      </c>
      <c r="E54" s="28"/>
      <c r="F54" s="28"/>
      <c r="G54" s="28"/>
      <c r="H54" s="28"/>
      <c r="I54" s="28"/>
      <c r="J54" s="28"/>
      <c r="K54" s="28"/>
      <c r="L54" s="28"/>
      <c r="M54" s="28"/>
      <c r="N54" s="28"/>
      <c r="O54" s="28"/>
      <c r="P54" s="28"/>
      <c r="Q54" s="28"/>
      <c r="R54" s="28"/>
      <c r="S54" s="28"/>
      <c r="T54" s="28"/>
      <c r="U54" s="28"/>
      <c r="V54" s="28"/>
      <c r="W54" s="28"/>
      <c r="X54" s="194"/>
      <c r="Y54" s="38">
        <v>0.1</v>
      </c>
      <c r="Z54" s="28" t="s">
        <v>203</v>
      </c>
      <c r="AA54" s="39">
        <v>3402325874.66014</v>
      </c>
      <c r="AB54" s="23" t="s">
        <v>44</v>
      </c>
      <c r="AC54" s="23" t="s">
        <v>44</v>
      </c>
      <c r="AD54" s="23" t="s">
        <v>44</v>
      </c>
      <c r="AE54" s="25" t="s">
        <v>204</v>
      </c>
      <c r="AF54" s="26">
        <v>11</v>
      </c>
      <c r="AG54" s="26"/>
      <c r="AH54" s="26">
        <v>1</v>
      </c>
      <c r="AI54" s="26">
        <v>1</v>
      </c>
      <c r="AJ54" s="26">
        <v>1</v>
      </c>
      <c r="AK54" s="26">
        <v>1</v>
      </c>
      <c r="AL54" s="26">
        <v>1</v>
      </c>
      <c r="AM54" s="26">
        <v>1</v>
      </c>
      <c r="AN54" s="26">
        <v>1</v>
      </c>
      <c r="AO54" s="26">
        <v>1</v>
      </c>
      <c r="AP54" s="26">
        <v>1</v>
      </c>
      <c r="AQ54" s="26">
        <v>1</v>
      </c>
      <c r="AR54" s="27">
        <v>1</v>
      </c>
      <c r="AS54" s="28" t="s">
        <v>195</v>
      </c>
      <c r="AT54" s="28" t="s">
        <v>160</v>
      </c>
      <c r="AU54" s="29" t="s">
        <v>205</v>
      </c>
      <c r="AV54" s="29" t="s">
        <v>198</v>
      </c>
      <c r="AW54" s="29" t="s">
        <v>46</v>
      </c>
      <c r="AX54" s="28" t="s">
        <v>64</v>
      </c>
      <c r="AY54" s="29" t="s">
        <v>206</v>
      </c>
      <c r="AZ54" s="86" t="s">
        <v>43</v>
      </c>
    </row>
    <row r="55" spans="1:52" s="37" customFormat="1" ht="66.75" customHeight="1" x14ac:dyDescent="0.3">
      <c r="A55" s="68" t="s">
        <v>890</v>
      </c>
      <c r="B55" s="128" t="s">
        <v>135</v>
      </c>
      <c r="C55" s="20" t="s">
        <v>44</v>
      </c>
      <c r="D55" s="28" t="s">
        <v>136</v>
      </c>
      <c r="E55" s="28"/>
      <c r="F55" s="28"/>
      <c r="G55" s="28"/>
      <c r="H55" s="28"/>
      <c r="I55" s="28"/>
      <c r="J55" s="28"/>
      <c r="K55" s="28"/>
      <c r="L55" s="28"/>
      <c r="M55" s="28"/>
      <c r="N55" s="28"/>
      <c r="O55" s="28"/>
      <c r="P55" s="28"/>
      <c r="Q55" s="28"/>
      <c r="R55" s="28"/>
      <c r="S55" s="28"/>
      <c r="T55" s="28"/>
      <c r="U55" s="28"/>
      <c r="V55" s="28"/>
      <c r="W55" s="28"/>
      <c r="X55" s="195"/>
      <c r="Y55" s="38">
        <v>0.1</v>
      </c>
      <c r="Z55" s="28" t="s">
        <v>207</v>
      </c>
      <c r="AA55" s="39">
        <v>422359858.78944004</v>
      </c>
      <c r="AB55" s="23" t="s">
        <v>44</v>
      </c>
      <c r="AC55" s="23" t="s">
        <v>44</v>
      </c>
      <c r="AD55" s="23" t="s">
        <v>44</v>
      </c>
      <c r="AE55" s="25" t="s">
        <v>204</v>
      </c>
      <c r="AF55" s="26">
        <v>11</v>
      </c>
      <c r="AG55" s="26"/>
      <c r="AH55" s="26">
        <v>1</v>
      </c>
      <c r="AI55" s="26">
        <v>1</v>
      </c>
      <c r="AJ55" s="26">
        <v>1</v>
      </c>
      <c r="AK55" s="26">
        <v>1</v>
      </c>
      <c r="AL55" s="26">
        <v>1</v>
      </c>
      <c r="AM55" s="26">
        <v>1</v>
      </c>
      <c r="AN55" s="26">
        <v>1</v>
      </c>
      <c r="AO55" s="26">
        <v>1</v>
      </c>
      <c r="AP55" s="26">
        <v>1</v>
      </c>
      <c r="AQ55" s="26">
        <v>1</v>
      </c>
      <c r="AR55" s="27">
        <v>1</v>
      </c>
      <c r="AS55" s="28" t="s">
        <v>143</v>
      </c>
      <c r="AT55" s="28" t="s">
        <v>160</v>
      </c>
      <c r="AU55" s="29" t="s">
        <v>205</v>
      </c>
      <c r="AV55" s="29" t="s">
        <v>198</v>
      </c>
      <c r="AW55" s="29" t="s">
        <v>46</v>
      </c>
      <c r="AX55" s="28" t="s">
        <v>64</v>
      </c>
      <c r="AY55" s="29" t="s">
        <v>206</v>
      </c>
      <c r="AZ55" s="86" t="s">
        <v>43</v>
      </c>
    </row>
    <row r="56" spans="1:52" s="37" customFormat="1" ht="66.75" customHeight="1" x14ac:dyDescent="0.3">
      <c r="A56" s="68" t="s">
        <v>890</v>
      </c>
      <c r="B56" s="128" t="s">
        <v>135</v>
      </c>
      <c r="C56" s="20" t="s">
        <v>44</v>
      </c>
      <c r="D56" s="28" t="s">
        <v>136</v>
      </c>
      <c r="E56" s="28"/>
      <c r="F56" s="28"/>
      <c r="G56" s="28"/>
      <c r="H56" s="28"/>
      <c r="I56" s="28"/>
      <c r="J56" s="28"/>
      <c r="K56" s="28"/>
      <c r="L56" s="28"/>
      <c r="M56" s="28"/>
      <c r="N56" s="28"/>
      <c r="O56" s="28"/>
      <c r="P56" s="28"/>
      <c r="Q56" s="28"/>
      <c r="R56" s="28"/>
      <c r="S56" s="28"/>
      <c r="T56" s="28"/>
      <c r="U56" s="28"/>
      <c r="V56" s="28"/>
      <c r="W56" s="28"/>
      <c r="X56" s="193" t="s">
        <v>208</v>
      </c>
      <c r="Y56" s="38">
        <v>0.5</v>
      </c>
      <c r="Z56" s="28" t="s">
        <v>209</v>
      </c>
      <c r="AA56" s="39">
        <v>49211274458</v>
      </c>
      <c r="AB56" s="26" t="s">
        <v>192</v>
      </c>
      <c r="AC56" s="26" t="s">
        <v>210</v>
      </c>
      <c r="AD56" s="24" t="s">
        <v>211</v>
      </c>
      <c r="AE56" s="25" t="s">
        <v>212</v>
      </c>
      <c r="AF56" s="26">
        <v>3</v>
      </c>
      <c r="AG56" s="26"/>
      <c r="AH56" s="26"/>
      <c r="AI56" s="26"/>
      <c r="AJ56" s="26"/>
      <c r="AK56" s="26"/>
      <c r="AL56" s="26">
        <v>1</v>
      </c>
      <c r="AM56" s="26"/>
      <c r="AN56" s="26"/>
      <c r="AO56" s="26">
        <v>1</v>
      </c>
      <c r="AP56" s="26"/>
      <c r="AQ56" s="26"/>
      <c r="AR56" s="27">
        <v>1</v>
      </c>
      <c r="AS56" s="28" t="s">
        <v>195</v>
      </c>
      <c r="AT56" s="28" t="s">
        <v>196</v>
      </c>
      <c r="AU56" s="29" t="s">
        <v>197</v>
      </c>
      <c r="AV56" s="29" t="s">
        <v>198</v>
      </c>
      <c r="AW56" s="86" t="s">
        <v>43</v>
      </c>
      <c r="AX56" s="86" t="s">
        <v>43</v>
      </c>
      <c r="AY56" s="86" t="s">
        <v>43</v>
      </c>
      <c r="AZ56" s="86" t="s">
        <v>43</v>
      </c>
    </row>
    <row r="57" spans="1:52" s="37" customFormat="1" ht="66.75" customHeight="1" x14ac:dyDescent="0.3">
      <c r="A57" s="68" t="s">
        <v>890</v>
      </c>
      <c r="B57" s="128" t="s">
        <v>135</v>
      </c>
      <c r="C57" s="20" t="s">
        <v>44</v>
      </c>
      <c r="D57" s="28" t="s">
        <v>136</v>
      </c>
      <c r="E57" s="28"/>
      <c r="F57" s="28"/>
      <c r="G57" s="28"/>
      <c r="H57" s="28"/>
      <c r="I57" s="28"/>
      <c r="J57" s="28"/>
      <c r="K57" s="28"/>
      <c r="L57" s="28"/>
      <c r="M57" s="28"/>
      <c r="N57" s="28"/>
      <c r="O57" s="28"/>
      <c r="P57" s="28"/>
      <c r="Q57" s="28"/>
      <c r="R57" s="28"/>
      <c r="S57" s="28"/>
      <c r="T57" s="28"/>
      <c r="U57" s="28"/>
      <c r="V57" s="28"/>
      <c r="W57" s="28"/>
      <c r="X57" s="195"/>
      <c r="Y57" s="34">
        <v>0.5</v>
      </c>
      <c r="Z57" s="28" t="s">
        <v>213</v>
      </c>
      <c r="AA57" s="39">
        <v>271254809760</v>
      </c>
      <c r="AB57" s="26" t="s">
        <v>192</v>
      </c>
      <c r="AC57" s="26" t="s">
        <v>214</v>
      </c>
      <c r="AD57" s="24" t="s">
        <v>211</v>
      </c>
      <c r="AE57" s="25" t="s">
        <v>215</v>
      </c>
      <c r="AF57" s="26">
        <v>3</v>
      </c>
      <c r="AG57" s="26"/>
      <c r="AH57" s="26"/>
      <c r="AI57" s="26"/>
      <c r="AJ57" s="26"/>
      <c r="AK57" s="26"/>
      <c r="AL57" s="26">
        <v>1</v>
      </c>
      <c r="AM57" s="26"/>
      <c r="AN57" s="26"/>
      <c r="AO57" s="26">
        <v>1</v>
      </c>
      <c r="AP57" s="26"/>
      <c r="AQ57" s="26"/>
      <c r="AR57" s="27">
        <v>1</v>
      </c>
      <c r="AS57" s="28" t="s">
        <v>195</v>
      </c>
      <c r="AT57" s="28" t="s">
        <v>196</v>
      </c>
      <c r="AU57" s="29" t="s">
        <v>197</v>
      </c>
      <c r="AV57" s="29" t="s">
        <v>198</v>
      </c>
      <c r="AW57" s="86" t="s">
        <v>43</v>
      </c>
      <c r="AX57" s="86" t="s">
        <v>43</v>
      </c>
      <c r="AY57" s="86" t="s">
        <v>43</v>
      </c>
      <c r="AZ57" s="86" t="s">
        <v>43</v>
      </c>
    </row>
    <row r="58" spans="1:52" s="37" customFormat="1" ht="66.75" customHeight="1" x14ac:dyDescent="0.3">
      <c r="A58" s="68" t="s">
        <v>890</v>
      </c>
      <c r="B58" s="128" t="s">
        <v>135</v>
      </c>
      <c r="C58" s="20" t="s">
        <v>44</v>
      </c>
      <c r="D58" s="28" t="s">
        <v>136</v>
      </c>
      <c r="E58" s="28"/>
      <c r="F58" s="28"/>
      <c r="G58" s="28"/>
      <c r="H58" s="28"/>
      <c r="I58" s="28"/>
      <c r="J58" s="28"/>
      <c r="K58" s="28"/>
      <c r="L58" s="28"/>
      <c r="M58" s="28"/>
      <c r="N58" s="28"/>
      <c r="O58" s="28"/>
      <c r="P58" s="28"/>
      <c r="Q58" s="28"/>
      <c r="R58" s="28"/>
      <c r="S58" s="28"/>
      <c r="T58" s="28"/>
      <c r="U58" s="28"/>
      <c r="V58" s="28"/>
      <c r="W58" s="28"/>
      <c r="X58" s="194" t="s">
        <v>216</v>
      </c>
      <c r="Y58" s="34">
        <v>0.5</v>
      </c>
      <c r="Z58" s="28" t="s">
        <v>217</v>
      </c>
      <c r="AA58" s="39">
        <v>170706300562</v>
      </c>
      <c r="AB58" s="26" t="s">
        <v>192</v>
      </c>
      <c r="AC58" s="26" t="s">
        <v>218</v>
      </c>
      <c r="AD58" s="24" t="s">
        <v>217</v>
      </c>
      <c r="AE58" s="25" t="s">
        <v>219</v>
      </c>
      <c r="AF58" s="26">
        <v>1</v>
      </c>
      <c r="AG58" s="26"/>
      <c r="AH58" s="26"/>
      <c r="AI58" s="26"/>
      <c r="AJ58" s="26"/>
      <c r="AK58" s="26">
        <v>1</v>
      </c>
      <c r="AL58" s="26"/>
      <c r="AM58" s="26"/>
      <c r="AN58" s="26"/>
      <c r="AO58" s="26"/>
      <c r="AP58" s="26"/>
      <c r="AQ58" s="26"/>
      <c r="AR58" s="27"/>
      <c r="AS58" s="28" t="s">
        <v>195</v>
      </c>
      <c r="AT58" s="28" t="s">
        <v>196</v>
      </c>
      <c r="AU58" s="29" t="s">
        <v>197</v>
      </c>
      <c r="AV58" s="29" t="s">
        <v>198</v>
      </c>
      <c r="AW58" s="86" t="s">
        <v>43</v>
      </c>
      <c r="AX58" s="86" t="s">
        <v>43</v>
      </c>
      <c r="AY58" s="86" t="s">
        <v>43</v>
      </c>
      <c r="AZ58" s="86" t="s">
        <v>43</v>
      </c>
    </row>
    <row r="59" spans="1:52" s="37" customFormat="1" ht="66.75" customHeight="1" x14ac:dyDescent="0.3">
      <c r="A59" s="68" t="s">
        <v>890</v>
      </c>
      <c r="B59" s="128" t="s">
        <v>135</v>
      </c>
      <c r="C59" s="20" t="s">
        <v>44</v>
      </c>
      <c r="D59" s="28" t="s">
        <v>136</v>
      </c>
      <c r="E59" s="28"/>
      <c r="F59" s="28"/>
      <c r="G59" s="28"/>
      <c r="H59" s="28"/>
      <c r="I59" s="28"/>
      <c r="J59" s="28"/>
      <c r="K59" s="28"/>
      <c r="L59" s="28"/>
      <c r="M59" s="28"/>
      <c r="N59" s="28"/>
      <c r="O59" s="28"/>
      <c r="P59" s="28"/>
      <c r="Q59" s="28"/>
      <c r="R59" s="28"/>
      <c r="S59" s="28"/>
      <c r="T59" s="28"/>
      <c r="U59" s="28"/>
      <c r="V59" s="28"/>
      <c r="W59" s="28"/>
      <c r="X59" s="195"/>
      <c r="Y59" s="34">
        <v>0.5</v>
      </c>
      <c r="Z59" s="28" t="s">
        <v>220</v>
      </c>
      <c r="AA59" s="39">
        <v>1950000000</v>
      </c>
      <c r="AB59" s="26" t="s">
        <v>192</v>
      </c>
      <c r="AC59" s="26" t="s">
        <v>218</v>
      </c>
      <c r="AD59" s="24" t="s">
        <v>217</v>
      </c>
      <c r="AE59" s="25" t="s">
        <v>221</v>
      </c>
      <c r="AF59" s="26">
        <v>3</v>
      </c>
      <c r="AG59" s="26"/>
      <c r="AH59" s="26"/>
      <c r="AI59" s="26"/>
      <c r="AJ59" s="26"/>
      <c r="AK59" s="26">
        <v>1</v>
      </c>
      <c r="AL59" s="26">
        <v>1</v>
      </c>
      <c r="AM59" s="26">
        <v>1</v>
      </c>
      <c r="AN59" s="26"/>
      <c r="AO59" s="26"/>
      <c r="AP59" s="26"/>
      <c r="AQ59" s="26"/>
      <c r="AR59" s="27"/>
      <c r="AS59" s="28" t="s">
        <v>195</v>
      </c>
      <c r="AT59" s="28" t="s">
        <v>196</v>
      </c>
      <c r="AU59" s="29" t="s">
        <v>197</v>
      </c>
      <c r="AV59" s="29" t="s">
        <v>198</v>
      </c>
      <c r="AW59" s="86" t="s">
        <v>43</v>
      </c>
      <c r="AX59" s="86" t="s">
        <v>43</v>
      </c>
      <c r="AY59" s="86" t="s">
        <v>43</v>
      </c>
      <c r="AZ59" s="86" t="s">
        <v>43</v>
      </c>
    </row>
    <row r="60" spans="1:52" s="37" customFormat="1" ht="66.75" customHeight="1" x14ac:dyDescent="0.3">
      <c r="A60" s="68" t="s">
        <v>890</v>
      </c>
      <c r="B60" s="128" t="s">
        <v>135</v>
      </c>
      <c r="C60" s="20" t="s">
        <v>44</v>
      </c>
      <c r="D60" s="28" t="s">
        <v>136</v>
      </c>
      <c r="E60" s="28"/>
      <c r="F60" s="28"/>
      <c r="G60" s="28"/>
      <c r="H60" s="28"/>
      <c r="I60" s="28"/>
      <c r="J60" s="28"/>
      <c r="K60" s="28"/>
      <c r="L60" s="28"/>
      <c r="M60" s="28"/>
      <c r="N60" s="28"/>
      <c r="O60" s="28"/>
      <c r="P60" s="28"/>
      <c r="Q60" s="28"/>
      <c r="R60" s="28"/>
      <c r="S60" s="28"/>
      <c r="T60" s="28"/>
      <c r="U60" s="28"/>
      <c r="V60" s="28"/>
      <c r="W60" s="28"/>
      <c r="X60" s="193" t="s">
        <v>222</v>
      </c>
      <c r="Y60" s="34">
        <v>0.9</v>
      </c>
      <c r="Z60" s="28" t="s">
        <v>223</v>
      </c>
      <c r="AA60" s="39">
        <v>719830956228</v>
      </c>
      <c r="AB60" s="26" t="s">
        <v>224</v>
      </c>
      <c r="AC60" s="26" t="s">
        <v>193</v>
      </c>
      <c r="AD60" s="29" t="s">
        <v>225</v>
      </c>
      <c r="AE60" s="25" t="s">
        <v>226</v>
      </c>
      <c r="AF60" s="26">
        <v>8</v>
      </c>
      <c r="AG60" s="26"/>
      <c r="AH60" s="26"/>
      <c r="AI60" s="26"/>
      <c r="AJ60" s="26"/>
      <c r="AK60" s="26">
        <v>1</v>
      </c>
      <c r="AL60" s="26">
        <v>1</v>
      </c>
      <c r="AM60" s="26">
        <v>1</v>
      </c>
      <c r="AN60" s="26">
        <v>1</v>
      </c>
      <c r="AO60" s="26">
        <v>1</v>
      </c>
      <c r="AP60" s="26">
        <v>1</v>
      </c>
      <c r="AQ60" s="26">
        <v>1</v>
      </c>
      <c r="AR60" s="27">
        <v>1</v>
      </c>
      <c r="AS60" s="28" t="s">
        <v>195</v>
      </c>
      <c r="AT60" s="28" t="s">
        <v>196</v>
      </c>
      <c r="AU60" s="29" t="s">
        <v>197</v>
      </c>
      <c r="AV60" s="29" t="s">
        <v>198</v>
      </c>
      <c r="AW60" s="86" t="s">
        <v>43</v>
      </c>
      <c r="AX60" s="86" t="s">
        <v>43</v>
      </c>
      <c r="AY60" s="86" t="s">
        <v>43</v>
      </c>
      <c r="AZ60" s="86" t="s">
        <v>43</v>
      </c>
    </row>
    <row r="61" spans="1:52" s="37" customFormat="1" ht="66.75" customHeight="1" x14ac:dyDescent="0.3">
      <c r="A61" s="68" t="s">
        <v>890</v>
      </c>
      <c r="B61" s="128" t="s">
        <v>135</v>
      </c>
      <c r="C61" s="20" t="s">
        <v>44</v>
      </c>
      <c r="D61" s="28" t="s">
        <v>136</v>
      </c>
      <c r="E61" s="28"/>
      <c r="F61" s="28"/>
      <c r="G61" s="28"/>
      <c r="H61" s="28"/>
      <c r="I61" s="28"/>
      <c r="J61" s="28"/>
      <c r="K61" s="28"/>
      <c r="L61" s="28"/>
      <c r="M61" s="28"/>
      <c r="N61" s="28"/>
      <c r="O61" s="28"/>
      <c r="P61" s="28"/>
      <c r="Q61" s="28"/>
      <c r="R61" s="28"/>
      <c r="S61" s="28"/>
      <c r="T61" s="28"/>
      <c r="U61" s="28"/>
      <c r="V61" s="28"/>
      <c r="W61" s="28"/>
      <c r="X61" s="195"/>
      <c r="Y61" s="34">
        <v>0.1</v>
      </c>
      <c r="Z61" s="28" t="s">
        <v>227</v>
      </c>
      <c r="AA61" s="39">
        <v>1257957322</v>
      </c>
      <c r="AB61" s="23" t="s">
        <v>44</v>
      </c>
      <c r="AC61" s="23" t="s">
        <v>44</v>
      </c>
      <c r="AD61" s="23" t="s">
        <v>44</v>
      </c>
      <c r="AE61" s="25" t="s">
        <v>202</v>
      </c>
      <c r="AF61" s="26">
        <v>12</v>
      </c>
      <c r="AG61" s="26">
        <v>1</v>
      </c>
      <c r="AH61" s="26">
        <v>1</v>
      </c>
      <c r="AI61" s="26">
        <v>1</v>
      </c>
      <c r="AJ61" s="26">
        <v>1</v>
      </c>
      <c r="AK61" s="26">
        <v>1</v>
      </c>
      <c r="AL61" s="26">
        <v>1</v>
      </c>
      <c r="AM61" s="26">
        <v>1</v>
      </c>
      <c r="AN61" s="26">
        <v>1</v>
      </c>
      <c r="AO61" s="26">
        <v>1</v>
      </c>
      <c r="AP61" s="26">
        <v>1</v>
      </c>
      <c r="AQ61" s="26">
        <v>1</v>
      </c>
      <c r="AR61" s="27">
        <v>1</v>
      </c>
      <c r="AS61" s="28" t="s">
        <v>195</v>
      </c>
      <c r="AT61" s="28" t="s">
        <v>160</v>
      </c>
      <c r="AU61" s="29" t="s">
        <v>205</v>
      </c>
      <c r="AV61" s="29" t="s">
        <v>198</v>
      </c>
      <c r="AW61" s="29" t="s">
        <v>46</v>
      </c>
      <c r="AX61" s="28" t="s">
        <v>64</v>
      </c>
      <c r="AY61" s="29" t="s">
        <v>206</v>
      </c>
      <c r="AZ61" s="86" t="s">
        <v>43</v>
      </c>
    </row>
    <row r="62" spans="1:52" s="37" customFormat="1" ht="66.75" customHeight="1" x14ac:dyDescent="0.3">
      <c r="A62" s="68" t="s">
        <v>890</v>
      </c>
      <c r="B62" s="128" t="s">
        <v>135</v>
      </c>
      <c r="C62" s="20" t="s">
        <v>44</v>
      </c>
      <c r="D62" s="28" t="s">
        <v>136</v>
      </c>
      <c r="E62" s="28"/>
      <c r="F62" s="28"/>
      <c r="G62" s="28"/>
      <c r="H62" s="28"/>
      <c r="I62" s="28"/>
      <c r="J62" s="28"/>
      <c r="K62" s="28"/>
      <c r="L62" s="28"/>
      <c r="M62" s="28"/>
      <c r="N62" s="28"/>
      <c r="O62" s="28"/>
      <c r="P62" s="28"/>
      <c r="Q62" s="28"/>
      <c r="R62" s="28"/>
      <c r="S62" s="28"/>
      <c r="T62" s="28"/>
      <c r="U62" s="28"/>
      <c r="V62" s="28"/>
      <c r="W62" s="28"/>
      <c r="X62" s="127" t="s">
        <v>228</v>
      </c>
      <c r="Y62" s="34">
        <v>1</v>
      </c>
      <c r="Z62" s="28" t="s">
        <v>229</v>
      </c>
      <c r="AA62" s="39">
        <v>6120750000</v>
      </c>
      <c r="AB62" s="26" t="s">
        <v>230</v>
      </c>
      <c r="AC62" s="26" t="s">
        <v>231</v>
      </c>
      <c r="AD62" s="24" t="s">
        <v>229</v>
      </c>
      <c r="AE62" s="25" t="s">
        <v>232</v>
      </c>
      <c r="AF62" s="26">
        <v>1</v>
      </c>
      <c r="AG62" s="26"/>
      <c r="AH62" s="26"/>
      <c r="AI62" s="26"/>
      <c r="AJ62" s="26"/>
      <c r="AK62" s="26"/>
      <c r="AL62" s="26"/>
      <c r="AM62" s="26">
        <v>1</v>
      </c>
      <c r="AN62" s="26"/>
      <c r="AO62" s="26"/>
      <c r="AP62" s="26"/>
      <c r="AQ62" s="26"/>
      <c r="AR62" s="27"/>
      <c r="AS62" s="28" t="s">
        <v>195</v>
      </c>
      <c r="AT62" s="28" t="s">
        <v>196</v>
      </c>
      <c r="AU62" s="29" t="s">
        <v>197</v>
      </c>
      <c r="AV62" s="29" t="s">
        <v>198</v>
      </c>
      <c r="AW62" s="86" t="s">
        <v>43</v>
      </c>
      <c r="AX62" s="86" t="s">
        <v>43</v>
      </c>
      <c r="AY62" s="86" t="s">
        <v>43</v>
      </c>
      <c r="AZ62" s="86" t="s">
        <v>43</v>
      </c>
    </row>
    <row r="63" spans="1:52" s="37" customFormat="1" ht="66.75" customHeight="1" x14ac:dyDescent="0.3">
      <c r="A63" s="68" t="s">
        <v>890</v>
      </c>
      <c r="B63" s="128" t="s">
        <v>135</v>
      </c>
      <c r="C63" s="20" t="s">
        <v>44</v>
      </c>
      <c r="D63" s="28" t="s">
        <v>136</v>
      </c>
      <c r="E63" s="28"/>
      <c r="F63" s="28"/>
      <c r="G63" s="28"/>
      <c r="H63" s="28"/>
      <c r="I63" s="28"/>
      <c r="J63" s="28"/>
      <c r="K63" s="28"/>
      <c r="L63" s="28"/>
      <c r="M63" s="28"/>
      <c r="N63" s="28"/>
      <c r="O63" s="28"/>
      <c r="P63" s="28"/>
      <c r="Q63" s="28"/>
      <c r="R63" s="28"/>
      <c r="S63" s="28"/>
      <c r="T63" s="28"/>
      <c r="U63" s="28"/>
      <c r="V63" s="28"/>
      <c r="W63" s="28"/>
      <c r="X63" s="193" t="s">
        <v>233</v>
      </c>
      <c r="Y63" s="34">
        <v>0.5</v>
      </c>
      <c r="Z63" s="28" t="s">
        <v>234</v>
      </c>
      <c r="AA63" s="35">
        <v>20280986028</v>
      </c>
      <c r="AB63" s="26" t="s">
        <v>192</v>
      </c>
      <c r="AC63" s="29" t="s">
        <v>210</v>
      </c>
      <c r="AD63" s="29" t="s">
        <v>217</v>
      </c>
      <c r="AE63" s="25" t="s">
        <v>235</v>
      </c>
      <c r="AF63" s="26">
        <v>10</v>
      </c>
      <c r="AG63" s="26"/>
      <c r="AH63" s="26"/>
      <c r="AI63" s="26">
        <v>1</v>
      </c>
      <c r="AJ63" s="26">
        <v>1</v>
      </c>
      <c r="AK63" s="26">
        <v>1</v>
      </c>
      <c r="AL63" s="26">
        <v>1</v>
      </c>
      <c r="AM63" s="26">
        <v>1</v>
      </c>
      <c r="AN63" s="26">
        <v>1</v>
      </c>
      <c r="AO63" s="26">
        <v>1</v>
      </c>
      <c r="AP63" s="26">
        <v>1</v>
      </c>
      <c r="AQ63" s="26">
        <v>1</v>
      </c>
      <c r="AR63" s="27">
        <v>1</v>
      </c>
      <c r="AS63" s="28" t="s">
        <v>195</v>
      </c>
      <c r="AT63" s="28" t="s">
        <v>196</v>
      </c>
      <c r="AU63" s="29" t="s">
        <v>197</v>
      </c>
      <c r="AV63" s="29" t="s">
        <v>198</v>
      </c>
      <c r="AW63" s="86" t="s">
        <v>43</v>
      </c>
      <c r="AX63" s="86" t="s">
        <v>43</v>
      </c>
      <c r="AY63" s="86" t="s">
        <v>43</v>
      </c>
      <c r="AZ63" s="86" t="s">
        <v>43</v>
      </c>
    </row>
    <row r="64" spans="1:52" s="37" customFormat="1" ht="66.75" customHeight="1" x14ac:dyDescent="0.3">
      <c r="A64" s="68" t="s">
        <v>890</v>
      </c>
      <c r="B64" s="128" t="s">
        <v>135</v>
      </c>
      <c r="C64" s="20" t="s">
        <v>44</v>
      </c>
      <c r="D64" s="28" t="s">
        <v>136</v>
      </c>
      <c r="E64" s="28"/>
      <c r="F64" s="28"/>
      <c r="G64" s="28"/>
      <c r="H64" s="28"/>
      <c r="I64" s="28"/>
      <c r="J64" s="28"/>
      <c r="K64" s="28"/>
      <c r="L64" s="28"/>
      <c r="M64" s="28"/>
      <c r="N64" s="28"/>
      <c r="O64" s="28"/>
      <c r="P64" s="28"/>
      <c r="Q64" s="28"/>
      <c r="R64" s="28"/>
      <c r="S64" s="28"/>
      <c r="T64" s="28"/>
      <c r="U64" s="28"/>
      <c r="V64" s="28"/>
      <c r="W64" s="28"/>
      <c r="X64" s="194"/>
      <c r="Y64" s="34">
        <v>0.2</v>
      </c>
      <c r="Z64" s="28" t="s">
        <v>236</v>
      </c>
      <c r="AA64" s="35">
        <v>400000000</v>
      </c>
      <c r="AB64" s="26" t="s">
        <v>192</v>
      </c>
      <c r="AC64" s="29" t="s">
        <v>210</v>
      </c>
      <c r="AD64" s="29" t="s">
        <v>217</v>
      </c>
      <c r="AE64" s="25" t="s">
        <v>237</v>
      </c>
      <c r="AF64" s="26">
        <v>1</v>
      </c>
      <c r="AG64" s="26"/>
      <c r="AH64" s="26"/>
      <c r="AI64" s="26"/>
      <c r="AJ64" s="26"/>
      <c r="AK64" s="26"/>
      <c r="AL64" s="26"/>
      <c r="AM64" s="26">
        <v>1</v>
      </c>
      <c r="AN64" s="26"/>
      <c r="AO64" s="26"/>
      <c r="AP64" s="26"/>
      <c r="AQ64" s="26"/>
      <c r="AR64" s="27"/>
      <c r="AS64" s="28" t="s">
        <v>195</v>
      </c>
      <c r="AT64" s="28" t="s">
        <v>196</v>
      </c>
      <c r="AU64" s="29" t="s">
        <v>197</v>
      </c>
      <c r="AV64" s="29" t="s">
        <v>198</v>
      </c>
      <c r="AW64" s="86" t="s">
        <v>43</v>
      </c>
      <c r="AX64" s="86" t="s">
        <v>43</v>
      </c>
      <c r="AY64" s="86" t="s">
        <v>43</v>
      </c>
      <c r="AZ64" s="86" t="s">
        <v>43</v>
      </c>
    </row>
    <row r="65" spans="1:52" s="37" customFormat="1" ht="66.75" customHeight="1" x14ac:dyDescent="0.3">
      <c r="A65" s="68" t="s">
        <v>890</v>
      </c>
      <c r="B65" s="128" t="s">
        <v>135</v>
      </c>
      <c r="C65" s="20" t="s">
        <v>44</v>
      </c>
      <c r="D65" s="28" t="s">
        <v>136</v>
      </c>
      <c r="E65" s="28"/>
      <c r="F65" s="28"/>
      <c r="G65" s="28"/>
      <c r="H65" s="28"/>
      <c r="I65" s="28"/>
      <c r="J65" s="28"/>
      <c r="K65" s="28"/>
      <c r="L65" s="28"/>
      <c r="M65" s="28"/>
      <c r="N65" s="28"/>
      <c r="O65" s="28"/>
      <c r="P65" s="28"/>
      <c r="Q65" s="28"/>
      <c r="R65" s="28"/>
      <c r="S65" s="28"/>
      <c r="T65" s="28"/>
      <c r="U65" s="28"/>
      <c r="V65" s="28"/>
      <c r="W65" s="28"/>
      <c r="X65" s="194"/>
      <c r="Y65" s="34">
        <v>0.2</v>
      </c>
      <c r="Z65" s="28" t="s">
        <v>238</v>
      </c>
      <c r="AA65" s="35">
        <v>161381469</v>
      </c>
      <c r="AB65" s="26" t="s">
        <v>192</v>
      </c>
      <c r="AC65" s="29" t="s">
        <v>210</v>
      </c>
      <c r="AD65" s="29" t="s">
        <v>217</v>
      </c>
      <c r="AE65" s="25" t="s">
        <v>235</v>
      </c>
      <c r="AF65" s="26">
        <v>2</v>
      </c>
      <c r="AG65" s="26"/>
      <c r="AH65" s="26"/>
      <c r="AI65" s="26"/>
      <c r="AJ65" s="26"/>
      <c r="AK65" s="26"/>
      <c r="AL65" s="26"/>
      <c r="AM65" s="26"/>
      <c r="AN65" s="26"/>
      <c r="AO65" s="26"/>
      <c r="AP65" s="26"/>
      <c r="AQ65" s="26">
        <v>1</v>
      </c>
      <c r="AR65" s="27">
        <v>1</v>
      </c>
      <c r="AS65" s="28" t="s">
        <v>195</v>
      </c>
      <c r="AT65" s="28" t="s">
        <v>196</v>
      </c>
      <c r="AU65" s="29" t="s">
        <v>197</v>
      </c>
      <c r="AV65" s="29" t="s">
        <v>198</v>
      </c>
      <c r="AW65" s="86" t="s">
        <v>43</v>
      </c>
      <c r="AX65" s="86" t="s">
        <v>43</v>
      </c>
      <c r="AY65" s="86" t="s">
        <v>43</v>
      </c>
      <c r="AZ65" s="86" t="s">
        <v>43</v>
      </c>
    </row>
    <row r="66" spans="1:52" s="37" customFormat="1" ht="66.75" customHeight="1" x14ac:dyDescent="0.3">
      <c r="A66" s="68" t="s">
        <v>890</v>
      </c>
      <c r="B66" s="128" t="s">
        <v>135</v>
      </c>
      <c r="C66" s="20" t="s">
        <v>44</v>
      </c>
      <c r="D66" s="28" t="s">
        <v>136</v>
      </c>
      <c r="E66" s="28"/>
      <c r="F66" s="28"/>
      <c r="G66" s="28"/>
      <c r="H66" s="28"/>
      <c r="I66" s="28"/>
      <c r="J66" s="28"/>
      <c r="K66" s="28"/>
      <c r="L66" s="28"/>
      <c r="M66" s="28"/>
      <c r="N66" s="28"/>
      <c r="O66" s="28"/>
      <c r="P66" s="28"/>
      <c r="Q66" s="28"/>
      <c r="R66" s="28"/>
      <c r="S66" s="28"/>
      <c r="T66" s="28"/>
      <c r="U66" s="28"/>
      <c r="V66" s="28"/>
      <c r="W66" s="28"/>
      <c r="X66" s="195"/>
      <c r="Y66" s="34">
        <v>0.1</v>
      </c>
      <c r="Z66" s="28" t="s">
        <v>239</v>
      </c>
      <c r="AA66" s="39">
        <v>2708813936.5353899</v>
      </c>
      <c r="AB66" s="23" t="s">
        <v>44</v>
      </c>
      <c r="AC66" s="23" t="s">
        <v>44</v>
      </c>
      <c r="AD66" s="23" t="s">
        <v>44</v>
      </c>
      <c r="AE66" s="25" t="s">
        <v>240</v>
      </c>
      <c r="AF66" s="26">
        <v>4</v>
      </c>
      <c r="AG66" s="26"/>
      <c r="AH66" s="26"/>
      <c r="AI66" s="26">
        <v>1</v>
      </c>
      <c r="AJ66" s="26"/>
      <c r="AK66" s="26"/>
      <c r="AL66" s="26">
        <v>1</v>
      </c>
      <c r="AM66" s="26"/>
      <c r="AN66" s="26"/>
      <c r="AO66" s="26">
        <v>1</v>
      </c>
      <c r="AP66" s="26"/>
      <c r="AQ66" s="26"/>
      <c r="AR66" s="27">
        <v>1</v>
      </c>
      <c r="AS66" s="28" t="s">
        <v>195</v>
      </c>
      <c r="AT66" s="28" t="s">
        <v>160</v>
      </c>
      <c r="AU66" s="29" t="s">
        <v>205</v>
      </c>
      <c r="AV66" s="29" t="s">
        <v>198</v>
      </c>
      <c r="AW66" s="29" t="s">
        <v>46</v>
      </c>
      <c r="AX66" s="28" t="s">
        <v>64</v>
      </c>
      <c r="AY66" s="29" t="s">
        <v>67</v>
      </c>
      <c r="AZ66" s="86" t="s">
        <v>43</v>
      </c>
    </row>
    <row r="67" spans="1:52" s="37" customFormat="1" ht="66.75" customHeight="1" x14ac:dyDescent="0.3">
      <c r="A67" s="68" t="s">
        <v>890</v>
      </c>
      <c r="B67" s="142" t="s">
        <v>241</v>
      </c>
      <c r="C67" s="20" t="s">
        <v>44</v>
      </c>
      <c r="D67" s="28" t="s">
        <v>136</v>
      </c>
      <c r="E67" s="28"/>
      <c r="F67" s="28"/>
      <c r="G67" s="28"/>
      <c r="H67" s="28"/>
      <c r="I67" s="28"/>
      <c r="J67" s="28"/>
      <c r="K67" s="28"/>
      <c r="L67" s="28"/>
      <c r="M67" s="28"/>
      <c r="N67" s="28"/>
      <c r="O67" s="28"/>
      <c r="P67" s="28"/>
      <c r="Q67" s="28"/>
      <c r="R67" s="28"/>
      <c r="S67" s="28"/>
      <c r="T67" s="28"/>
      <c r="U67" s="28"/>
      <c r="V67" s="28"/>
      <c r="W67" s="28"/>
      <c r="X67" s="205" t="s">
        <v>242</v>
      </c>
      <c r="Y67" s="41">
        <v>0.25</v>
      </c>
      <c r="Z67" s="42" t="s">
        <v>243</v>
      </c>
      <c r="AA67" s="43">
        <v>32574700000</v>
      </c>
      <c r="AB67" s="44" t="s">
        <v>244</v>
      </c>
      <c r="AC67" s="44" t="s">
        <v>245</v>
      </c>
      <c r="AD67" s="44" t="s">
        <v>246</v>
      </c>
      <c r="AE67" s="45" t="s">
        <v>247</v>
      </c>
      <c r="AF67" s="46">
        <f>SUM(AG67:AR67)</f>
        <v>1</v>
      </c>
      <c r="AG67" s="46"/>
      <c r="AH67" s="46"/>
      <c r="AI67" s="46"/>
      <c r="AJ67" s="46"/>
      <c r="AK67" s="46"/>
      <c r="AL67" s="46">
        <v>1</v>
      </c>
      <c r="AM67" s="46"/>
      <c r="AN67" s="46"/>
      <c r="AO67" s="46"/>
      <c r="AP67" s="46"/>
      <c r="AQ67" s="46"/>
      <c r="AR67" s="47"/>
      <c r="AS67" s="48" t="s">
        <v>248</v>
      </c>
      <c r="AT67" s="48" t="s">
        <v>42</v>
      </c>
      <c r="AU67" s="29" t="s">
        <v>249</v>
      </c>
      <c r="AV67" s="49" t="s">
        <v>250</v>
      </c>
      <c r="AW67" s="49" t="s">
        <v>46</v>
      </c>
      <c r="AX67" s="29" t="s">
        <v>185</v>
      </c>
      <c r="AY67" s="49" t="s">
        <v>251</v>
      </c>
      <c r="AZ67" s="86" t="s">
        <v>43</v>
      </c>
    </row>
    <row r="68" spans="1:52" s="37" customFormat="1" ht="66.75" customHeight="1" x14ac:dyDescent="0.3">
      <c r="A68" s="68" t="s">
        <v>890</v>
      </c>
      <c r="B68" s="49" t="s">
        <v>241</v>
      </c>
      <c r="C68" s="20" t="s">
        <v>44</v>
      </c>
      <c r="D68" s="28" t="s">
        <v>136</v>
      </c>
      <c r="E68" s="28"/>
      <c r="F68" s="28"/>
      <c r="G68" s="28"/>
      <c r="H68" s="28"/>
      <c r="I68" s="28"/>
      <c r="J68" s="28"/>
      <c r="K68" s="28"/>
      <c r="L68" s="28"/>
      <c r="M68" s="28"/>
      <c r="N68" s="28"/>
      <c r="O68" s="28"/>
      <c r="P68" s="28"/>
      <c r="Q68" s="28"/>
      <c r="R68" s="28"/>
      <c r="S68" s="28"/>
      <c r="T68" s="28"/>
      <c r="U68" s="28"/>
      <c r="V68" s="28"/>
      <c r="W68" s="28"/>
      <c r="X68" s="205"/>
      <c r="Y68" s="41">
        <v>0.25</v>
      </c>
      <c r="Z68" s="42" t="s">
        <v>252</v>
      </c>
      <c r="AA68" s="43">
        <v>0</v>
      </c>
      <c r="AB68" s="23" t="s">
        <v>44</v>
      </c>
      <c r="AC68" s="23" t="s">
        <v>44</v>
      </c>
      <c r="AD68" s="23" t="s">
        <v>44</v>
      </c>
      <c r="AE68" s="45" t="s">
        <v>253</v>
      </c>
      <c r="AF68" s="46">
        <f t="shared" ref="AF68:AF78" si="2">SUM(AG68:AR68)</f>
        <v>1</v>
      </c>
      <c r="AG68" s="46"/>
      <c r="AH68" s="46"/>
      <c r="AI68" s="46"/>
      <c r="AJ68" s="46"/>
      <c r="AK68" s="46"/>
      <c r="AL68" s="46"/>
      <c r="AM68" s="46"/>
      <c r="AN68" s="46"/>
      <c r="AO68" s="46"/>
      <c r="AP68" s="46"/>
      <c r="AQ68" s="46"/>
      <c r="AR68" s="47">
        <v>1</v>
      </c>
      <c r="AS68" s="48" t="s">
        <v>248</v>
      </c>
      <c r="AT68" s="48" t="s">
        <v>117</v>
      </c>
      <c r="AU68" s="29" t="s">
        <v>44</v>
      </c>
      <c r="AV68" s="29" t="s">
        <v>44</v>
      </c>
      <c r="AW68" s="86" t="s">
        <v>43</v>
      </c>
      <c r="AX68" s="86" t="s">
        <v>43</v>
      </c>
      <c r="AY68" s="86" t="s">
        <v>43</v>
      </c>
      <c r="AZ68" s="86" t="s">
        <v>43</v>
      </c>
    </row>
    <row r="69" spans="1:52" s="37" customFormat="1" ht="66.75" customHeight="1" x14ac:dyDescent="0.3">
      <c r="A69" s="68" t="s">
        <v>890</v>
      </c>
      <c r="B69" s="49" t="s">
        <v>241</v>
      </c>
      <c r="C69" s="20" t="s">
        <v>44</v>
      </c>
      <c r="D69" s="28" t="s">
        <v>136</v>
      </c>
      <c r="E69" s="28"/>
      <c r="F69" s="28"/>
      <c r="G69" s="28"/>
      <c r="H69" s="28"/>
      <c r="I69" s="28"/>
      <c r="J69" s="28"/>
      <c r="K69" s="28"/>
      <c r="L69" s="28"/>
      <c r="M69" s="28"/>
      <c r="N69" s="28"/>
      <c r="O69" s="28"/>
      <c r="P69" s="28"/>
      <c r="Q69" s="28"/>
      <c r="R69" s="28"/>
      <c r="S69" s="28"/>
      <c r="T69" s="28"/>
      <c r="U69" s="28"/>
      <c r="V69" s="28"/>
      <c r="W69" s="28"/>
      <c r="X69" s="205"/>
      <c r="Y69" s="41">
        <v>0.25</v>
      </c>
      <c r="Z69" s="42" t="s">
        <v>254</v>
      </c>
      <c r="AA69" s="43">
        <v>0</v>
      </c>
      <c r="AB69" s="23" t="s">
        <v>44</v>
      </c>
      <c r="AC69" s="23" t="s">
        <v>44</v>
      </c>
      <c r="AD69" s="23" t="s">
        <v>44</v>
      </c>
      <c r="AE69" s="45" t="s">
        <v>255</v>
      </c>
      <c r="AF69" s="46">
        <f t="shared" si="2"/>
        <v>4</v>
      </c>
      <c r="AG69" s="46"/>
      <c r="AH69" s="46"/>
      <c r="AI69" s="46">
        <v>1</v>
      </c>
      <c r="AJ69" s="46"/>
      <c r="AK69" s="46"/>
      <c r="AL69" s="46">
        <v>1</v>
      </c>
      <c r="AM69" s="46"/>
      <c r="AN69" s="46"/>
      <c r="AO69" s="46">
        <v>1</v>
      </c>
      <c r="AP69" s="46"/>
      <c r="AQ69" s="46"/>
      <c r="AR69" s="47">
        <v>1</v>
      </c>
      <c r="AS69" s="48" t="s">
        <v>248</v>
      </c>
      <c r="AT69" s="48" t="s">
        <v>117</v>
      </c>
      <c r="AU69" s="29" t="s">
        <v>44</v>
      </c>
      <c r="AV69" s="29" t="s">
        <v>44</v>
      </c>
      <c r="AW69" s="86" t="s">
        <v>43</v>
      </c>
      <c r="AX69" s="86" t="s">
        <v>43</v>
      </c>
      <c r="AY69" s="86" t="s">
        <v>43</v>
      </c>
      <c r="AZ69" s="86" t="s">
        <v>43</v>
      </c>
    </row>
    <row r="70" spans="1:52" s="37" customFormat="1" ht="66.75" customHeight="1" x14ac:dyDescent="0.3">
      <c r="A70" s="68" t="s">
        <v>890</v>
      </c>
      <c r="B70" s="143" t="s">
        <v>241</v>
      </c>
      <c r="C70" s="20" t="s">
        <v>44</v>
      </c>
      <c r="D70" s="28" t="s">
        <v>136</v>
      </c>
      <c r="E70" s="28"/>
      <c r="F70" s="28"/>
      <c r="G70" s="28"/>
      <c r="H70" s="28"/>
      <c r="I70" s="28"/>
      <c r="J70" s="28"/>
      <c r="K70" s="28"/>
      <c r="L70" s="28"/>
      <c r="M70" s="28"/>
      <c r="N70" s="28"/>
      <c r="O70" s="28"/>
      <c r="P70" s="28"/>
      <c r="Q70" s="28"/>
      <c r="R70" s="28"/>
      <c r="S70" s="28"/>
      <c r="T70" s="28"/>
      <c r="U70" s="28"/>
      <c r="V70" s="28"/>
      <c r="W70" s="28"/>
      <c r="X70" s="205"/>
      <c r="Y70" s="41">
        <v>0.25</v>
      </c>
      <c r="Z70" s="42" t="s">
        <v>256</v>
      </c>
      <c r="AA70" s="43">
        <v>0</v>
      </c>
      <c r="AB70" s="23" t="s">
        <v>44</v>
      </c>
      <c r="AC70" s="23" t="s">
        <v>44</v>
      </c>
      <c r="AD70" s="23" t="s">
        <v>44</v>
      </c>
      <c r="AE70" s="45" t="s">
        <v>257</v>
      </c>
      <c r="AF70" s="46">
        <f t="shared" si="2"/>
        <v>4</v>
      </c>
      <c r="AG70" s="46"/>
      <c r="AH70" s="46"/>
      <c r="AI70" s="46">
        <v>1</v>
      </c>
      <c r="AJ70" s="46"/>
      <c r="AK70" s="46"/>
      <c r="AL70" s="46">
        <v>1</v>
      </c>
      <c r="AM70" s="46"/>
      <c r="AN70" s="46"/>
      <c r="AO70" s="46">
        <v>1</v>
      </c>
      <c r="AP70" s="46"/>
      <c r="AQ70" s="46"/>
      <c r="AR70" s="47">
        <v>1</v>
      </c>
      <c r="AS70" s="48" t="s">
        <v>248</v>
      </c>
      <c r="AT70" s="48" t="s">
        <v>42</v>
      </c>
      <c r="AU70" s="29" t="s">
        <v>258</v>
      </c>
      <c r="AV70" s="86" t="s">
        <v>43</v>
      </c>
      <c r="AW70" s="86" t="s">
        <v>43</v>
      </c>
      <c r="AX70" s="86" t="s">
        <v>43</v>
      </c>
      <c r="AY70" s="86" t="s">
        <v>43</v>
      </c>
      <c r="AZ70" s="86" t="s">
        <v>43</v>
      </c>
    </row>
    <row r="71" spans="1:52" s="37" customFormat="1" ht="66.75" customHeight="1" x14ac:dyDescent="0.3">
      <c r="A71" s="68" t="s">
        <v>890</v>
      </c>
      <c r="B71" s="49" t="s">
        <v>259</v>
      </c>
      <c r="C71" s="20" t="s">
        <v>44</v>
      </c>
      <c r="D71" s="49" t="s">
        <v>260</v>
      </c>
      <c r="E71" s="49"/>
      <c r="F71" s="49"/>
      <c r="G71" s="49"/>
      <c r="H71" s="49"/>
      <c r="I71" s="49"/>
      <c r="J71" s="49"/>
      <c r="K71" s="49"/>
      <c r="L71" s="49"/>
      <c r="M71" s="49"/>
      <c r="N71" s="49"/>
      <c r="O71" s="49"/>
      <c r="P71" s="49"/>
      <c r="Q71" s="49"/>
      <c r="R71" s="49"/>
      <c r="S71" s="49"/>
      <c r="T71" s="49"/>
      <c r="U71" s="49"/>
      <c r="V71" s="49"/>
      <c r="W71" s="49"/>
      <c r="X71" s="205" t="s">
        <v>261</v>
      </c>
      <c r="Y71" s="41">
        <v>0.5</v>
      </c>
      <c r="Z71" s="42" t="s">
        <v>262</v>
      </c>
      <c r="AA71" s="43">
        <f>26357525000-16385000000</f>
        <v>9972525000</v>
      </c>
      <c r="AB71" s="44" t="s">
        <v>244</v>
      </c>
      <c r="AC71" s="44" t="s">
        <v>263</v>
      </c>
      <c r="AD71" s="44" t="s">
        <v>264</v>
      </c>
      <c r="AE71" s="45" t="s">
        <v>265</v>
      </c>
      <c r="AF71" s="46">
        <f t="shared" si="2"/>
        <v>4</v>
      </c>
      <c r="AG71" s="46"/>
      <c r="AH71" s="46"/>
      <c r="AI71" s="46">
        <v>1</v>
      </c>
      <c r="AJ71" s="46"/>
      <c r="AK71" s="46"/>
      <c r="AL71" s="46">
        <v>1</v>
      </c>
      <c r="AM71" s="46"/>
      <c r="AN71" s="46"/>
      <c r="AO71" s="46">
        <v>1</v>
      </c>
      <c r="AP71" s="46"/>
      <c r="AQ71" s="46"/>
      <c r="AR71" s="47">
        <v>1</v>
      </c>
      <c r="AS71" s="48" t="s">
        <v>248</v>
      </c>
      <c r="AT71" s="48" t="s">
        <v>117</v>
      </c>
      <c r="AU71" s="29" t="s">
        <v>44</v>
      </c>
      <c r="AV71" s="29" t="s">
        <v>44</v>
      </c>
      <c r="AW71" s="86" t="s">
        <v>43</v>
      </c>
      <c r="AX71" s="86" t="s">
        <v>43</v>
      </c>
      <c r="AY71" s="86" t="s">
        <v>43</v>
      </c>
      <c r="AZ71" s="86" t="s">
        <v>43</v>
      </c>
    </row>
    <row r="72" spans="1:52" s="37" customFormat="1" ht="66.75" customHeight="1" x14ac:dyDescent="0.3">
      <c r="A72" s="68" t="s">
        <v>890</v>
      </c>
      <c r="B72" s="49" t="s">
        <v>259</v>
      </c>
      <c r="C72" s="20" t="s">
        <v>44</v>
      </c>
      <c r="D72" s="49" t="s">
        <v>260</v>
      </c>
      <c r="E72" s="49"/>
      <c r="F72" s="49"/>
      <c r="G72" s="49"/>
      <c r="H72" s="49"/>
      <c r="I72" s="49"/>
      <c r="J72" s="49"/>
      <c r="K72" s="49"/>
      <c r="L72" s="49"/>
      <c r="M72" s="49"/>
      <c r="N72" s="49"/>
      <c r="O72" s="49"/>
      <c r="P72" s="49"/>
      <c r="Q72" s="49"/>
      <c r="R72" s="49"/>
      <c r="S72" s="49"/>
      <c r="T72" s="49"/>
      <c r="U72" s="49"/>
      <c r="V72" s="49"/>
      <c r="W72" s="49"/>
      <c r="X72" s="205"/>
      <c r="Y72" s="41">
        <v>0.5</v>
      </c>
      <c r="Z72" s="42" t="s">
        <v>266</v>
      </c>
      <c r="AA72" s="43">
        <v>0</v>
      </c>
      <c r="AB72" s="23" t="s">
        <v>44</v>
      </c>
      <c r="AC72" s="23" t="s">
        <v>44</v>
      </c>
      <c r="AD72" s="23" t="s">
        <v>44</v>
      </c>
      <c r="AE72" s="45" t="s">
        <v>267</v>
      </c>
      <c r="AF72" s="46">
        <f t="shared" si="2"/>
        <v>4</v>
      </c>
      <c r="AG72" s="46"/>
      <c r="AH72" s="46"/>
      <c r="AI72" s="46">
        <v>1</v>
      </c>
      <c r="AJ72" s="46"/>
      <c r="AK72" s="46"/>
      <c r="AL72" s="46">
        <v>1</v>
      </c>
      <c r="AM72" s="46"/>
      <c r="AN72" s="46"/>
      <c r="AO72" s="46">
        <v>1</v>
      </c>
      <c r="AP72" s="46"/>
      <c r="AQ72" s="46"/>
      <c r="AR72" s="47">
        <v>1</v>
      </c>
      <c r="AS72" s="48" t="s">
        <v>248</v>
      </c>
      <c r="AT72" s="48" t="s">
        <v>117</v>
      </c>
      <c r="AU72" s="29" t="s">
        <v>44</v>
      </c>
      <c r="AV72" s="29" t="s">
        <v>44</v>
      </c>
      <c r="AW72" s="86" t="s">
        <v>43</v>
      </c>
      <c r="AX72" s="86" t="s">
        <v>43</v>
      </c>
      <c r="AY72" s="86" t="s">
        <v>43</v>
      </c>
      <c r="AZ72" s="86" t="s">
        <v>43</v>
      </c>
    </row>
    <row r="73" spans="1:52" s="37" customFormat="1" ht="66.75" customHeight="1" x14ac:dyDescent="0.3">
      <c r="A73" s="68" t="s">
        <v>890</v>
      </c>
      <c r="B73" s="29" t="s">
        <v>259</v>
      </c>
      <c r="C73" s="20" t="s">
        <v>44</v>
      </c>
      <c r="D73" s="49" t="s">
        <v>260</v>
      </c>
      <c r="E73" s="49"/>
      <c r="F73" s="49"/>
      <c r="G73" s="49"/>
      <c r="H73" s="49"/>
      <c r="I73" s="49"/>
      <c r="J73" s="49"/>
      <c r="K73" s="49"/>
      <c r="L73" s="49"/>
      <c r="M73" s="49"/>
      <c r="N73" s="49"/>
      <c r="O73" s="49"/>
      <c r="P73" s="49"/>
      <c r="Q73" s="49"/>
      <c r="R73" s="49"/>
      <c r="S73" s="49"/>
      <c r="T73" s="49"/>
      <c r="U73" s="49"/>
      <c r="V73" s="49"/>
      <c r="W73" s="49"/>
      <c r="X73" s="203" t="s">
        <v>268</v>
      </c>
      <c r="Y73" s="41">
        <v>0.3</v>
      </c>
      <c r="Z73" s="42" t="s">
        <v>269</v>
      </c>
      <c r="AA73" s="43">
        <v>0</v>
      </c>
      <c r="AB73" s="23" t="s">
        <v>44</v>
      </c>
      <c r="AC73" s="23" t="s">
        <v>44</v>
      </c>
      <c r="AD73" s="23" t="s">
        <v>44</v>
      </c>
      <c r="AE73" s="45" t="s">
        <v>270</v>
      </c>
      <c r="AF73" s="46">
        <f t="shared" si="2"/>
        <v>2</v>
      </c>
      <c r="AG73" s="46"/>
      <c r="AH73" s="46"/>
      <c r="AI73" s="46"/>
      <c r="AJ73" s="46"/>
      <c r="AK73" s="46"/>
      <c r="AL73" s="46">
        <v>1</v>
      </c>
      <c r="AM73" s="46"/>
      <c r="AN73" s="46"/>
      <c r="AO73" s="46"/>
      <c r="AP73" s="46"/>
      <c r="AQ73" s="46"/>
      <c r="AR73" s="47">
        <v>1</v>
      </c>
      <c r="AS73" s="48" t="s">
        <v>248</v>
      </c>
      <c r="AT73" s="48" t="s">
        <v>117</v>
      </c>
      <c r="AU73" s="29" t="s">
        <v>44</v>
      </c>
      <c r="AV73" s="29" t="s">
        <v>44</v>
      </c>
      <c r="AW73" s="86" t="s">
        <v>43</v>
      </c>
      <c r="AX73" s="86" t="s">
        <v>43</v>
      </c>
      <c r="AY73" s="86" t="s">
        <v>43</v>
      </c>
      <c r="AZ73" s="86" t="s">
        <v>43</v>
      </c>
    </row>
    <row r="74" spans="1:52" s="37" customFormat="1" ht="66.75" customHeight="1" x14ac:dyDescent="0.3">
      <c r="A74" s="68" t="s">
        <v>890</v>
      </c>
      <c r="B74" s="144" t="s">
        <v>259</v>
      </c>
      <c r="C74" s="20" t="s">
        <v>44</v>
      </c>
      <c r="D74" s="49" t="s">
        <v>260</v>
      </c>
      <c r="E74" s="49"/>
      <c r="F74" s="49"/>
      <c r="G74" s="49"/>
      <c r="H74" s="49"/>
      <c r="I74" s="49"/>
      <c r="J74" s="49"/>
      <c r="K74" s="49"/>
      <c r="L74" s="49"/>
      <c r="M74" s="49"/>
      <c r="N74" s="49"/>
      <c r="O74" s="49"/>
      <c r="P74" s="49"/>
      <c r="Q74" s="49"/>
      <c r="R74" s="49"/>
      <c r="S74" s="49"/>
      <c r="T74" s="49"/>
      <c r="U74" s="49"/>
      <c r="V74" s="49"/>
      <c r="W74" s="49"/>
      <c r="X74" s="204"/>
      <c r="Y74" s="41">
        <v>0.5</v>
      </c>
      <c r="Z74" s="42" t="s">
        <v>271</v>
      </c>
      <c r="AA74" s="43">
        <f>5076300000+1120200000+16385000000</f>
        <v>22581500000</v>
      </c>
      <c r="AB74" s="44" t="s">
        <v>244</v>
      </c>
      <c r="AC74" s="44" t="s">
        <v>272</v>
      </c>
      <c r="AD74" s="44" t="s">
        <v>273</v>
      </c>
      <c r="AE74" s="45" t="s">
        <v>274</v>
      </c>
      <c r="AF74" s="46">
        <f t="shared" si="2"/>
        <v>4</v>
      </c>
      <c r="AG74" s="46"/>
      <c r="AH74" s="46"/>
      <c r="AI74" s="46">
        <v>1</v>
      </c>
      <c r="AJ74" s="46"/>
      <c r="AK74" s="46"/>
      <c r="AL74" s="46">
        <v>1</v>
      </c>
      <c r="AM74" s="46"/>
      <c r="AN74" s="46"/>
      <c r="AO74" s="46">
        <v>1</v>
      </c>
      <c r="AP74" s="46"/>
      <c r="AQ74" s="46"/>
      <c r="AR74" s="47">
        <v>1</v>
      </c>
      <c r="AS74" s="48" t="s">
        <v>248</v>
      </c>
      <c r="AT74" s="48" t="s">
        <v>117</v>
      </c>
      <c r="AU74" s="49" t="s">
        <v>275</v>
      </c>
      <c r="AV74" s="49" t="s">
        <v>276</v>
      </c>
      <c r="AW74" s="49" t="s">
        <v>150</v>
      </c>
      <c r="AX74" s="86" t="s">
        <v>43</v>
      </c>
      <c r="AY74" s="86" t="s">
        <v>43</v>
      </c>
      <c r="AZ74" s="86" t="s">
        <v>43</v>
      </c>
    </row>
    <row r="75" spans="1:52" s="37" customFormat="1" ht="66.75" customHeight="1" x14ac:dyDescent="0.3">
      <c r="A75" s="68" t="s">
        <v>890</v>
      </c>
      <c r="B75" s="129" t="s">
        <v>259</v>
      </c>
      <c r="C75" s="20" t="s">
        <v>44</v>
      </c>
      <c r="D75" s="49" t="s">
        <v>260</v>
      </c>
      <c r="E75" s="49"/>
      <c r="F75" s="49"/>
      <c r="G75" s="49"/>
      <c r="H75" s="49"/>
      <c r="I75" s="49"/>
      <c r="J75" s="49"/>
      <c r="K75" s="49"/>
      <c r="L75" s="49"/>
      <c r="M75" s="49"/>
      <c r="N75" s="49"/>
      <c r="O75" s="49"/>
      <c r="P75" s="49"/>
      <c r="Q75" s="49"/>
      <c r="R75" s="49"/>
      <c r="S75" s="49"/>
      <c r="T75" s="49"/>
      <c r="U75" s="49"/>
      <c r="V75" s="49"/>
      <c r="W75" s="49"/>
      <c r="X75" s="204"/>
      <c r="Y75" s="41">
        <v>0.2</v>
      </c>
      <c r="Z75" s="42" t="s">
        <v>277</v>
      </c>
      <c r="AA75" s="43">
        <v>0</v>
      </c>
      <c r="AB75" s="23" t="s">
        <v>44</v>
      </c>
      <c r="AC75" s="23" t="s">
        <v>44</v>
      </c>
      <c r="AD75" s="23" t="s">
        <v>44</v>
      </c>
      <c r="AE75" s="45" t="s">
        <v>278</v>
      </c>
      <c r="AF75" s="46">
        <f t="shared" si="2"/>
        <v>2</v>
      </c>
      <c r="AG75" s="46"/>
      <c r="AH75" s="46"/>
      <c r="AI75" s="46"/>
      <c r="AJ75" s="46"/>
      <c r="AK75" s="46"/>
      <c r="AL75" s="46">
        <v>1</v>
      </c>
      <c r="AM75" s="46"/>
      <c r="AN75" s="46"/>
      <c r="AO75" s="46"/>
      <c r="AP75" s="46"/>
      <c r="AQ75" s="46"/>
      <c r="AR75" s="47">
        <v>1</v>
      </c>
      <c r="AS75" s="48" t="s">
        <v>248</v>
      </c>
      <c r="AT75" s="48" t="s">
        <v>42</v>
      </c>
      <c r="AU75" s="49" t="s">
        <v>275</v>
      </c>
      <c r="AV75" s="49" t="s">
        <v>276</v>
      </c>
      <c r="AW75" s="86" t="s">
        <v>43</v>
      </c>
      <c r="AX75" s="86" t="s">
        <v>43</v>
      </c>
      <c r="AY75" s="86" t="s">
        <v>43</v>
      </c>
      <c r="AZ75" s="86" t="s">
        <v>43</v>
      </c>
    </row>
    <row r="76" spans="1:52" s="37" customFormat="1" ht="66.75" customHeight="1" x14ac:dyDescent="0.3">
      <c r="A76" s="68" t="s">
        <v>890</v>
      </c>
      <c r="B76" s="130" t="s">
        <v>259</v>
      </c>
      <c r="C76" s="20" t="s">
        <v>44</v>
      </c>
      <c r="D76" s="29" t="s">
        <v>279</v>
      </c>
      <c r="E76" s="29"/>
      <c r="F76" s="29"/>
      <c r="G76" s="29"/>
      <c r="H76" s="29"/>
      <c r="I76" s="29"/>
      <c r="J76" s="29"/>
      <c r="K76" s="29"/>
      <c r="L76" s="29"/>
      <c r="M76" s="29"/>
      <c r="N76" s="29"/>
      <c r="O76" s="29"/>
      <c r="P76" s="29"/>
      <c r="Q76" s="29"/>
      <c r="R76" s="29"/>
      <c r="S76" s="29"/>
      <c r="T76" s="29"/>
      <c r="U76" s="29"/>
      <c r="V76" s="29"/>
      <c r="W76" s="29"/>
      <c r="X76" s="205" t="s">
        <v>280</v>
      </c>
      <c r="Y76" s="50">
        <v>0.34</v>
      </c>
      <c r="Z76" s="42" t="s">
        <v>281</v>
      </c>
      <c r="AA76" s="43">
        <f>2829300000+3514500000</f>
        <v>6343800000</v>
      </c>
      <c r="AB76" s="44" t="s">
        <v>244</v>
      </c>
      <c r="AC76" s="44" t="s">
        <v>282</v>
      </c>
      <c r="AD76" s="44" t="s">
        <v>283</v>
      </c>
      <c r="AE76" s="45" t="s">
        <v>284</v>
      </c>
      <c r="AF76" s="46">
        <f t="shared" si="2"/>
        <v>2</v>
      </c>
      <c r="AG76" s="46"/>
      <c r="AH76" s="46"/>
      <c r="AI76" s="46"/>
      <c r="AJ76" s="46"/>
      <c r="AK76" s="46"/>
      <c r="AL76" s="46"/>
      <c r="AM76" s="46">
        <v>2</v>
      </c>
      <c r="AN76" s="46"/>
      <c r="AO76" s="46"/>
      <c r="AP76" s="46"/>
      <c r="AQ76" s="46"/>
      <c r="AR76" s="47"/>
      <c r="AS76" s="48" t="s">
        <v>248</v>
      </c>
      <c r="AT76" s="48" t="s">
        <v>42</v>
      </c>
      <c r="AU76" s="49" t="s">
        <v>285</v>
      </c>
      <c r="AV76" s="86" t="s">
        <v>43</v>
      </c>
      <c r="AW76" s="49" t="s">
        <v>46</v>
      </c>
      <c r="AX76" s="29" t="s">
        <v>185</v>
      </c>
      <c r="AY76" s="49" t="s">
        <v>251</v>
      </c>
      <c r="AZ76" s="86" t="s">
        <v>43</v>
      </c>
    </row>
    <row r="77" spans="1:52" s="37" customFormat="1" ht="66.75" customHeight="1" x14ac:dyDescent="0.3">
      <c r="A77" s="68" t="s">
        <v>890</v>
      </c>
      <c r="B77" s="29" t="s">
        <v>259</v>
      </c>
      <c r="C77" s="20" t="s">
        <v>44</v>
      </c>
      <c r="D77" s="29" t="s">
        <v>279</v>
      </c>
      <c r="E77" s="29"/>
      <c r="F77" s="29"/>
      <c r="G77" s="29"/>
      <c r="H77" s="29"/>
      <c r="I77" s="29"/>
      <c r="J77" s="29"/>
      <c r="K77" s="29"/>
      <c r="L77" s="29"/>
      <c r="M77" s="29"/>
      <c r="N77" s="29"/>
      <c r="O77" s="29"/>
      <c r="P77" s="29"/>
      <c r="Q77" s="29"/>
      <c r="R77" s="29"/>
      <c r="S77" s="29"/>
      <c r="T77" s="29"/>
      <c r="U77" s="29"/>
      <c r="V77" s="29"/>
      <c r="W77" s="29"/>
      <c r="X77" s="205"/>
      <c r="Y77" s="50">
        <v>0.33</v>
      </c>
      <c r="Z77" s="40" t="s">
        <v>286</v>
      </c>
      <c r="AA77" s="35">
        <v>0</v>
      </c>
      <c r="AB77" s="23" t="s">
        <v>44</v>
      </c>
      <c r="AC77" s="23" t="s">
        <v>44</v>
      </c>
      <c r="AD77" s="23" t="s">
        <v>44</v>
      </c>
      <c r="AE77" s="45" t="s">
        <v>287</v>
      </c>
      <c r="AF77" s="46">
        <f t="shared" si="2"/>
        <v>2</v>
      </c>
      <c r="AG77" s="46"/>
      <c r="AH77" s="46"/>
      <c r="AI77" s="46"/>
      <c r="AJ77" s="46"/>
      <c r="AK77" s="46"/>
      <c r="AL77" s="46"/>
      <c r="AM77" s="46"/>
      <c r="AN77" s="46">
        <v>2</v>
      </c>
      <c r="AO77" s="46"/>
      <c r="AP77" s="46"/>
      <c r="AQ77" s="46"/>
      <c r="AR77" s="47"/>
      <c r="AS77" s="48" t="s">
        <v>248</v>
      </c>
      <c r="AT77" s="48" t="s">
        <v>42</v>
      </c>
      <c r="AU77" s="29" t="s">
        <v>44</v>
      </c>
      <c r="AV77" s="29" t="s">
        <v>44</v>
      </c>
      <c r="AW77" s="86" t="s">
        <v>43</v>
      </c>
      <c r="AX77" s="86" t="s">
        <v>43</v>
      </c>
      <c r="AY77" s="86" t="s">
        <v>43</v>
      </c>
      <c r="AZ77" s="86" t="s">
        <v>43</v>
      </c>
    </row>
    <row r="78" spans="1:52" s="37" customFormat="1" ht="66.75" customHeight="1" x14ac:dyDescent="0.3">
      <c r="A78" s="68" t="s">
        <v>890</v>
      </c>
      <c r="B78" s="145" t="s">
        <v>259</v>
      </c>
      <c r="C78" s="20" t="s">
        <v>44</v>
      </c>
      <c r="D78" s="29" t="s">
        <v>279</v>
      </c>
      <c r="E78" s="29"/>
      <c r="F78" s="29"/>
      <c r="G78" s="29"/>
      <c r="H78" s="29"/>
      <c r="I78" s="29"/>
      <c r="J78" s="29"/>
      <c r="K78" s="29"/>
      <c r="L78" s="29"/>
      <c r="M78" s="29"/>
      <c r="N78" s="29"/>
      <c r="O78" s="29"/>
      <c r="P78" s="29"/>
      <c r="Q78" s="29"/>
      <c r="R78" s="29"/>
      <c r="S78" s="29"/>
      <c r="T78" s="29"/>
      <c r="U78" s="29"/>
      <c r="V78" s="29"/>
      <c r="W78" s="29"/>
      <c r="X78" s="205"/>
      <c r="Y78" s="50">
        <v>0.33</v>
      </c>
      <c r="Z78" s="40" t="s">
        <v>288</v>
      </c>
      <c r="AA78" s="35">
        <v>0</v>
      </c>
      <c r="AB78" s="23" t="s">
        <v>44</v>
      </c>
      <c r="AC78" s="23" t="s">
        <v>44</v>
      </c>
      <c r="AD78" s="23" t="s">
        <v>44</v>
      </c>
      <c r="AE78" s="45" t="s">
        <v>289</v>
      </c>
      <c r="AF78" s="46">
        <f t="shared" si="2"/>
        <v>2</v>
      </c>
      <c r="AG78" s="46"/>
      <c r="AH78" s="46"/>
      <c r="AI78" s="46"/>
      <c r="AJ78" s="46"/>
      <c r="AK78" s="46"/>
      <c r="AL78" s="46">
        <v>1</v>
      </c>
      <c r="AM78" s="46"/>
      <c r="AN78" s="46"/>
      <c r="AO78" s="46"/>
      <c r="AP78" s="46"/>
      <c r="AQ78" s="46"/>
      <c r="AR78" s="47">
        <v>1</v>
      </c>
      <c r="AS78" s="48" t="s">
        <v>248</v>
      </c>
      <c r="AT78" s="48" t="s">
        <v>42</v>
      </c>
      <c r="AU78" s="49" t="s">
        <v>285</v>
      </c>
      <c r="AV78" s="86" t="s">
        <v>43</v>
      </c>
      <c r="AW78" s="49" t="s">
        <v>46</v>
      </c>
      <c r="AX78" s="48" t="s">
        <v>64</v>
      </c>
      <c r="AY78" s="28" t="s">
        <v>65</v>
      </c>
      <c r="AZ78" s="86" t="s">
        <v>43</v>
      </c>
    </row>
    <row r="79" spans="1:52" s="37" customFormat="1" ht="66.75" customHeight="1" x14ac:dyDescent="0.3">
      <c r="A79" s="68" t="s">
        <v>890</v>
      </c>
      <c r="B79" s="29" t="s">
        <v>259</v>
      </c>
      <c r="C79" s="20" t="s">
        <v>44</v>
      </c>
      <c r="D79" s="29" t="s">
        <v>279</v>
      </c>
      <c r="E79" s="29"/>
      <c r="F79" s="29"/>
      <c r="G79" s="29"/>
      <c r="H79" s="29"/>
      <c r="I79" s="29"/>
      <c r="J79" s="29"/>
      <c r="K79" s="29"/>
      <c r="L79" s="29"/>
      <c r="M79" s="29"/>
      <c r="N79" s="29"/>
      <c r="O79" s="29"/>
      <c r="P79" s="29"/>
      <c r="Q79" s="29"/>
      <c r="R79" s="29"/>
      <c r="S79" s="29"/>
      <c r="T79" s="29"/>
      <c r="U79" s="29"/>
      <c r="V79" s="29"/>
      <c r="W79" s="29"/>
      <c r="X79" s="51" t="s">
        <v>290</v>
      </c>
      <c r="Y79" s="50">
        <v>1</v>
      </c>
      <c r="Z79" s="40" t="s">
        <v>291</v>
      </c>
      <c r="AA79" s="35">
        <v>0</v>
      </c>
      <c r="AB79" s="23" t="s">
        <v>44</v>
      </c>
      <c r="AC79" s="23" t="s">
        <v>44</v>
      </c>
      <c r="AD79" s="23" t="s">
        <v>44</v>
      </c>
      <c r="AE79" s="45" t="s">
        <v>292</v>
      </c>
      <c r="AF79" s="46">
        <f t="shared" ref="AF79" si="3">SUM(AG79:AR79)</f>
        <v>2</v>
      </c>
      <c r="AG79" s="46"/>
      <c r="AH79" s="46"/>
      <c r="AI79" s="46"/>
      <c r="AJ79" s="46"/>
      <c r="AK79" s="46"/>
      <c r="AL79" s="46">
        <v>1</v>
      </c>
      <c r="AM79" s="46"/>
      <c r="AN79" s="46"/>
      <c r="AO79" s="46"/>
      <c r="AP79" s="46"/>
      <c r="AQ79" s="46"/>
      <c r="AR79" s="47">
        <v>1</v>
      </c>
      <c r="AS79" s="48" t="s">
        <v>248</v>
      </c>
      <c r="AT79" s="48" t="s">
        <v>42</v>
      </c>
      <c r="AU79" s="29" t="s">
        <v>44</v>
      </c>
      <c r="AV79" s="29" t="s">
        <v>44</v>
      </c>
      <c r="AW79" s="86" t="s">
        <v>43</v>
      </c>
      <c r="AX79" s="86" t="s">
        <v>43</v>
      </c>
      <c r="AY79" s="86" t="s">
        <v>43</v>
      </c>
      <c r="AZ79" s="86" t="s">
        <v>43</v>
      </c>
    </row>
    <row r="80" spans="1:52" s="37" customFormat="1" ht="66.75" customHeight="1" x14ac:dyDescent="0.3">
      <c r="A80" s="68" t="s">
        <v>890</v>
      </c>
      <c r="B80" s="146" t="s">
        <v>180</v>
      </c>
      <c r="C80" s="20" t="s">
        <v>44</v>
      </c>
      <c r="D80" s="28" t="s">
        <v>891</v>
      </c>
      <c r="E80" s="28"/>
      <c r="F80" s="28"/>
      <c r="G80" s="28"/>
      <c r="H80" s="28"/>
      <c r="I80" s="28"/>
      <c r="J80" s="28"/>
      <c r="K80" s="28"/>
      <c r="L80" s="28"/>
      <c r="M80" s="28"/>
      <c r="N80" s="28"/>
      <c r="O80" s="28"/>
      <c r="P80" s="28"/>
      <c r="Q80" s="28"/>
      <c r="R80" s="28"/>
      <c r="S80" s="28"/>
      <c r="T80" s="28"/>
      <c r="U80" s="28"/>
      <c r="V80" s="28"/>
      <c r="W80" s="28"/>
      <c r="X80" s="198" t="s">
        <v>293</v>
      </c>
      <c r="Y80" s="34">
        <v>0.7</v>
      </c>
      <c r="Z80" s="28" t="s">
        <v>294</v>
      </c>
      <c r="AA80" s="35">
        <v>0</v>
      </c>
      <c r="AB80" s="23" t="s">
        <v>44</v>
      </c>
      <c r="AC80" s="23" t="s">
        <v>44</v>
      </c>
      <c r="AD80" s="23" t="s">
        <v>44</v>
      </c>
      <c r="AE80" s="25" t="s">
        <v>295</v>
      </c>
      <c r="AF80" s="26">
        <v>1</v>
      </c>
      <c r="AG80" s="26" t="s">
        <v>296</v>
      </c>
      <c r="AH80" s="26" t="s">
        <v>296</v>
      </c>
      <c r="AI80" s="26"/>
      <c r="AJ80" s="26"/>
      <c r="AK80" s="26"/>
      <c r="AL80" s="26"/>
      <c r="AM80" s="26">
        <v>1</v>
      </c>
      <c r="AN80" s="26" t="s">
        <v>296</v>
      </c>
      <c r="AO80" s="26" t="s">
        <v>296</v>
      </c>
      <c r="AP80" s="26"/>
      <c r="AQ80" s="26"/>
      <c r="AR80" s="27"/>
      <c r="AS80" s="28" t="s">
        <v>297</v>
      </c>
      <c r="AT80" s="28" t="s">
        <v>298</v>
      </c>
      <c r="AU80" s="29" t="s">
        <v>299</v>
      </c>
      <c r="AV80" s="86" t="s">
        <v>43</v>
      </c>
      <c r="AW80" s="29" t="s">
        <v>46</v>
      </c>
      <c r="AX80" s="29" t="s">
        <v>185</v>
      </c>
      <c r="AY80" s="29" t="s">
        <v>251</v>
      </c>
      <c r="AZ80" s="86" t="s">
        <v>43</v>
      </c>
    </row>
    <row r="81" spans="1:52" s="37" customFormat="1" ht="66.75" customHeight="1" x14ac:dyDescent="0.3">
      <c r="A81" s="68" t="s">
        <v>890</v>
      </c>
      <c r="B81" s="128" t="s">
        <v>180</v>
      </c>
      <c r="C81" s="20" t="s">
        <v>44</v>
      </c>
      <c r="D81" s="28" t="s">
        <v>891</v>
      </c>
      <c r="E81" s="28"/>
      <c r="F81" s="28"/>
      <c r="G81" s="28"/>
      <c r="H81" s="28"/>
      <c r="I81" s="28"/>
      <c r="J81" s="28"/>
      <c r="K81" s="28"/>
      <c r="L81" s="28"/>
      <c r="M81" s="28"/>
      <c r="N81" s="28"/>
      <c r="O81" s="28"/>
      <c r="P81" s="28"/>
      <c r="Q81" s="28"/>
      <c r="R81" s="28"/>
      <c r="S81" s="28"/>
      <c r="T81" s="28"/>
      <c r="U81" s="28"/>
      <c r="V81" s="28"/>
      <c r="W81" s="28"/>
      <c r="X81" s="198"/>
      <c r="Y81" s="34">
        <v>0.3</v>
      </c>
      <c r="Z81" s="28" t="s">
        <v>300</v>
      </c>
      <c r="AA81" s="33">
        <v>0</v>
      </c>
      <c r="AB81" s="23" t="s">
        <v>44</v>
      </c>
      <c r="AC81" s="23" t="s">
        <v>44</v>
      </c>
      <c r="AD81" s="23" t="s">
        <v>44</v>
      </c>
      <c r="AE81" s="25" t="s">
        <v>301</v>
      </c>
      <c r="AF81" s="26">
        <v>1</v>
      </c>
      <c r="AG81" s="26"/>
      <c r="AH81" s="26"/>
      <c r="AI81" s="26"/>
      <c r="AJ81" s="26"/>
      <c r="AK81" s="26" t="s">
        <v>296</v>
      </c>
      <c r="AL81" s="26"/>
      <c r="AM81" s="26"/>
      <c r="AN81" s="26"/>
      <c r="AO81" s="26"/>
      <c r="AP81" s="26"/>
      <c r="AQ81" s="26">
        <v>1</v>
      </c>
      <c r="AR81" s="27" t="s">
        <v>296</v>
      </c>
      <c r="AS81" s="28" t="s">
        <v>297</v>
      </c>
      <c r="AT81" s="28" t="s">
        <v>298</v>
      </c>
      <c r="AU81" s="29" t="s">
        <v>299</v>
      </c>
      <c r="AV81" s="86" t="s">
        <v>43</v>
      </c>
      <c r="AW81" s="29" t="s">
        <v>46</v>
      </c>
      <c r="AX81" s="29" t="s">
        <v>185</v>
      </c>
      <c r="AY81" s="29" t="s">
        <v>251</v>
      </c>
      <c r="AZ81" s="86" t="s">
        <v>43</v>
      </c>
    </row>
    <row r="82" spans="1:52" s="37" customFormat="1" ht="66.75" customHeight="1" x14ac:dyDescent="0.3">
      <c r="A82" s="68" t="s">
        <v>890</v>
      </c>
      <c r="B82" s="128" t="s">
        <v>180</v>
      </c>
      <c r="C82" s="20" t="s">
        <v>44</v>
      </c>
      <c r="D82" s="28" t="s">
        <v>891</v>
      </c>
      <c r="E82" s="28"/>
      <c r="F82" s="28"/>
      <c r="G82" s="28"/>
      <c r="H82" s="28"/>
      <c r="I82" s="28"/>
      <c r="J82" s="28"/>
      <c r="K82" s="28"/>
      <c r="L82" s="28"/>
      <c r="M82" s="28"/>
      <c r="N82" s="28"/>
      <c r="O82" s="28"/>
      <c r="P82" s="28"/>
      <c r="Q82" s="28"/>
      <c r="R82" s="28"/>
      <c r="S82" s="28"/>
      <c r="T82" s="28"/>
      <c r="U82" s="28"/>
      <c r="V82" s="28"/>
      <c r="W82" s="28"/>
      <c r="X82" s="198" t="s">
        <v>302</v>
      </c>
      <c r="Y82" s="34">
        <v>0.5</v>
      </c>
      <c r="Z82" s="28" t="s">
        <v>303</v>
      </c>
      <c r="AA82" s="35">
        <v>0</v>
      </c>
      <c r="AB82" s="23" t="s">
        <v>44</v>
      </c>
      <c r="AC82" s="23" t="s">
        <v>44</v>
      </c>
      <c r="AD82" s="23" t="s">
        <v>44</v>
      </c>
      <c r="AE82" s="25" t="s">
        <v>304</v>
      </c>
      <c r="AF82" s="26">
        <v>1</v>
      </c>
      <c r="AG82" s="26"/>
      <c r="AH82" s="26"/>
      <c r="AI82" s="26"/>
      <c r="AJ82" s="26"/>
      <c r="AK82" s="26" t="s">
        <v>296</v>
      </c>
      <c r="AL82" s="26"/>
      <c r="AM82" s="26"/>
      <c r="AN82" s="26"/>
      <c r="AO82" s="26"/>
      <c r="AP82" s="26">
        <v>1</v>
      </c>
      <c r="AQ82" s="26"/>
      <c r="AR82" s="27"/>
      <c r="AS82" s="28" t="s">
        <v>297</v>
      </c>
      <c r="AT82" s="28" t="s">
        <v>305</v>
      </c>
      <c r="AU82" s="29" t="s">
        <v>306</v>
      </c>
      <c r="AV82" s="29" t="s">
        <v>307</v>
      </c>
      <c r="AW82" s="29" t="s">
        <v>308</v>
      </c>
      <c r="AX82" s="86" t="s">
        <v>43</v>
      </c>
      <c r="AY82" s="86" t="s">
        <v>43</v>
      </c>
      <c r="AZ82" s="86" t="s">
        <v>43</v>
      </c>
    </row>
    <row r="83" spans="1:52" s="37" customFormat="1" ht="66.75" customHeight="1" x14ac:dyDescent="0.3">
      <c r="A83" s="68" t="s">
        <v>890</v>
      </c>
      <c r="B83" s="128" t="s">
        <v>180</v>
      </c>
      <c r="C83" s="20" t="s">
        <v>44</v>
      </c>
      <c r="D83" s="28" t="s">
        <v>891</v>
      </c>
      <c r="E83" s="28"/>
      <c r="F83" s="28"/>
      <c r="G83" s="28"/>
      <c r="H83" s="28"/>
      <c r="I83" s="28"/>
      <c r="J83" s="28"/>
      <c r="K83" s="28"/>
      <c r="L83" s="28"/>
      <c r="M83" s="28"/>
      <c r="N83" s="28"/>
      <c r="O83" s="28"/>
      <c r="P83" s="28"/>
      <c r="Q83" s="28"/>
      <c r="R83" s="28"/>
      <c r="S83" s="28"/>
      <c r="T83" s="28"/>
      <c r="U83" s="28"/>
      <c r="V83" s="28"/>
      <c r="W83" s="28"/>
      <c r="X83" s="198"/>
      <c r="Y83" s="34">
        <v>0.5</v>
      </c>
      <c r="Z83" s="28" t="s">
        <v>309</v>
      </c>
      <c r="AA83" s="35">
        <v>0</v>
      </c>
      <c r="AB83" s="23" t="s">
        <v>44</v>
      </c>
      <c r="AC83" s="23" t="s">
        <v>44</v>
      </c>
      <c r="AD83" s="23" t="s">
        <v>44</v>
      </c>
      <c r="AE83" s="25" t="s">
        <v>310</v>
      </c>
      <c r="AF83" s="26">
        <v>1</v>
      </c>
      <c r="AG83" s="26"/>
      <c r="AH83" s="26"/>
      <c r="AI83" s="26"/>
      <c r="AJ83" s="26">
        <v>1</v>
      </c>
      <c r="AK83" s="26" t="s">
        <v>296</v>
      </c>
      <c r="AL83" s="26"/>
      <c r="AM83" s="26"/>
      <c r="AN83" s="26"/>
      <c r="AO83" s="26"/>
      <c r="AP83" s="26"/>
      <c r="AQ83" s="26"/>
      <c r="AR83" s="27"/>
      <c r="AS83" s="28" t="s">
        <v>297</v>
      </c>
      <c r="AT83" s="28" t="s">
        <v>305</v>
      </c>
      <c r="AU83" s="29" t="s">
        <v>306</v>
      </c>
      <c r="AV83" s="29" t="s">
        <v>307</v>
      </c>
      <c r="AW83" s="29" t="s">
        <v>308</v>
      </c>
      <c r="AX83" s="86" t="s">
        <v>43</v>
      </c>
      <c r="AY83" s="86" t="s">
        <v>43</v>
      </c>
      <c r="AZ83" s="86" t="s">
        <v>43</v>
      </c>
    </row>
    <row r="84" spans="1:52" s="37" customFormat="1" ht="66.75" customHeight="1" x14ac:dyDescent="0.3">
      <c r="A84" s="68" t="s">
        <v>890</v>
      </c>
      <c r="B84" s="128" t="s">
        <v>180</v>
      </c>
      <c r="C84" s="20" t="s">
        <v>44</v>
      </c>
      <c r="D84" s="28" t="s">
        <v>891</v>
      </c>
      <c r="E84" s="28"/>
      <c r="F84" s="28"/>
      <c r="G84" s="28"/>
      <c r="H84" s="28"/>
      <c r="I84" s="28"/>
      <c r="J84" s="28"/>
      <c r="K84" s="28"/>
      <c r="L84" s="28"/>
      <c r="M84" s="28"/>
      <c r="N84" s="28"/>
      <c r="O84" s="28"/>
      <c r="P84" s="28"/>
      <c r="Q84" s="28"/>
      <c r="R84" s="28"/>
      <c r="S84" s="28"/>
      <c r="T84" s="28"/>
      <c r="U84" s="28"/>
      <c r="V84" s="28"/>
      <c r="W84" s="28"/>
      <c r="X84" s="198" t="s">
        <v>311</v>
      </c>
      <c r="Y84" s="34">
        <v>0.4</v>
      </c>
      <c r="Z84" s="28" t="s">
        <v>312</v>
      </c>
      <c r="AA84" s="35">
        <v>0</v>
      </c>
      <c r="AB84" s="23" t="s">
        <v>44</v>
      </c>
      <c r="AC84" s="23" t="s">
        <v>44</v>
      </c>
      <c r="AD84" s="23" t="s">
        <v>44</v>
      </c>
      <c r="AE84" s="25" t="s">
        <v>313</v>
      </c>
      <c r="AF84" s="26">
        <v>1</v>
      </c>
      <c r="AG84" s="26"/>
      <c r="AH84" s="26"/>
      <c r="AI84" s="26"/>
      <c r="AJ84" s="26"/>
      <c r="AK84" s="26"/>
      <c r="AL84" s="26"/>
      <c r="AM84" s="26"/>
      <c r="AN84" s="26"/>
      <c r="AO84" s="26">
        <v>1</v>
      </c>
      <c r="AP84" s="26"/>
      <c r="AQ84" s="26"/>
      <c r="AR84" s="27"/>
      <c r="AS84" s="28" t="s">
        <v>297</v>
      </c>
      <c r="AT84" s="28" t="s">
        <v>314</v>
      </c>
      <c r="AU84" s="29" t="s">
        <v>315</v>
      </c>
      <c r="AV84" s="86" t="s">
        <v>43</v>
      </c>
      <c r="AW84" s="29" t="s">
        <v>316</v>
      </c>
      <c r="AX84" s="86" t="s">
        <v>43</v>
      </c>
      <c r="AY84" s="86" t="s">
        <v>43</v>
      </c>
      <c r="AZ84" s="86" t="s">
        <v>43</v>
      </c>
    </row>
    <row r="85" spans="1:52" s="37" customFormat="1" ht="66.75" customHeight="1" x14ac:dyDescent="0.3">
      <c r="A85" s="68" t="s">
        <v>890</v>
      </c>
      <c r="B85" s="128" t="s">
        <v>180</v>
      </c>
      <c r="C85" s="20" t="s">
        <v>44</v>
      </c>
      <c r="D85" s="28" t="s">
        <v>891</v>
      </c>
      <c r="E85" s="28"/>
      <c r="F85" s="28"/>
      <c r="G85" s="28"/>
      <c r="H85" s="28"/>
      <c r="I85" s="28"/>
      <c r="J85" s="28"/>
      <c r="K85" s="28"/>
      <c r="L85" s="28"/>
      <c r="M85" s="28"/>
      <c r="N85" s="28"/>
      <c r="O85" s="28"/>
      <c r="P85" s="28"/>
      <c r="Q85" s="28"/>
      <c r="R85" s="28"/>
      <c r="S85" s="28"/>
      <c r="T85" s="28"/>
      <c r="U85" s="28"/>
      <c r="V85" s="28"/>
      <c r="W85" s="28"/>
      <c r="X85" s="198"/>
      <c r="Y85" s="34">
        <v>0.2</v>
      </c>
      <c r="Z85" s="28" t="s">
        <v>317</v>
      </c>
      <c r="AA85" s="35">
        <v>0</v>
      </c>
      <c r="AB85" s="23" t="s">
        <v>44</v>
      </c>
      <c r="AC85" s="23" t="s">
        <v>44</v>
      </c>
      <c r="AD85" s="23" t="s">
        <v>44</v>
      </c>
      <c r="AE85" s="25" t="s">
        <v>318</v>
      </c>
      <c r="AF85" s="26">
        <v>1</v>
      </c>
      <c r="AG85" s="26"/>
      <c r="AH85" s="26"/>
      <c r="AI85" s="26"/>
      <c r="AJ85" s="26"/>
      <c r="AK85" s="26"/>
      <c r="AL85" s="26"/>
      <c r="AM85" s="26"/>
      <c r="AN85" s="26"/>
      <c r="AO85" s="26">
        <v>1</v>
      </c>
      <c r="AP85" s="26"/>
      <c r="AQ85" s="26"/>
      <c r="AR85" s="27"/>
      <c r="AS85" s="28" t="s">
        <v>297</v>
      </c>
      <c r="AT85" s="28" t="s">
        <v>314</v>
      </c>
      <c r="AU85" s="29" t="s">
        <v>315</v>
      </c>
      <c r="AV85" s="86" t="s">
        <v>43</v>
      </c>
      <c r="AW85" s="29" t="s">
        <v>316</v>
      </c>
      <c r="AX85" s="86" t="s">
        <v>43</v>
      </c>
      <c r="AY85" s="86" t="s">
        <v>43</v>
      </c>
      <c r="AZ85" s="86" t="s">
        <v>43</v>
      </c>
    </row>
    <row r="86" spans="1:52" s="37" customFormat="1" ht="66.75" customHeight="1" x14ac:dyDescent="0.3">
      <c r="A86" s="68" t="s">
        <v>890</v>
      </c>
      <c r="B86" s="128" t="s">
        <v>180</v>
      </c>
      <c r="C86" s="20" t="s">
        <v>44</v>
      </c>
      <c r="D86" s="28" t="s">
        <v>891</v>
      </c>
      <c r="E86" s="28"/>
      <c r="F86" s="28"/>
      <c r="G86" s="28"/>
      <c r="H86" s="28"/>
      <c r="I86" s="28"/>
      <c r="J86" s="28"/>
      <c r="K86" s="28"/>
      <c r="L86" s="28"/>
      <c r="M86" s="28"/>
      <c r="N86" s="28"/>
      <c r="O86" s="28"/>
      <c r="P86" s="28"/>
      <c r="Q86" s="28"/>
      <c r="R86" s="28"/>
      <c r="S86" s="28"/>
      <c r="T86" s="28"/>
      <c r="U86" s="28"/>
      <c r="V86" s="28"/>
      <c r="W86" s="28"/>
      <c r="X86" s="198"/>
      <c r="Y86" s="34">
        <v>0.2</v>
      </c>
      <c r="Z86" s="28" t="s">
        <v>319</v>
      </c>
      <c r="AA86" s="35">
        <v>0</v>
      </c>
      <c r="AB86" s="23" t="s">
        <v>44</v>
      </c>
      <c r="AC86" s="23" t="s">
        <v>44</v>
      </c>
      <c r="AD86" s="23" t="s">
        <v>44</v>
      </c>
      <c r="AE86" s="25" t="s">
        <v>320</v>
      </c>
      <c r="AF86" s="26">
        <v>1</v>
      </c>
      <c r="AG86" s="26"/>
      <c r="AH86" s="26"/>
      <c r="AI86" s="26"/>
      <c r="AJ86" s="26"/>
      <c r="AK86" s="26"/>
      <c r="AL86" s="26"/>
      <c r="AM86" s="26"/>
      <c r="AN86" s="26"/>
      <c r="AO86" s="26">
        <v>1</v>
      </c>
      <c r="AP86" s="26"/>
      <c r="AQ86" s="26"/>
      <c r="AR86" s="27"/>
      <c r="AS86" s="28" t="s">
        <v>297</v>
      </c>
      <c r="AT86" s="28" t="s">
        <v>314</v>
      </c>
      <c r="AU86" s="29" t="s">
        <v>315</v>
      </c>
      <c r="AV86" s="86" t="s">
        <v>43</v>
      </c>
      <c r="AW86" s="29" t="s">
        <v>316</v>
      </c>
      <c r="AX86" s="86" t="s">
        <v>43</v>
      </c>
      <c r="AY86" s="86" t="s">
        <v>43</v>
      </c>
      <c r="AZ86" s="86" t="s">
        <v>43</v>
      </c>
    </row>
    <row r="87" spans="1:52" s="37" customFormat="1" ht="66.75" customHeight="1" x14ac:dyDescent="0.3">
      <c r="A87" s="68" t="s">
        <v>890</v>
      </c>
      <c r="B87" s="128" t="s">
        <v>180</v>
      </c>
      <c r="C87" s="20" t="s">
        <v>44</v>
      </c>
      <c r="D87" s="28" t="s">
        <v>891</v>
      </c>
      <c r="E87" s="28"/>
      <c r="F87" s="28"/>
      <c r="G87" s="28"/>
      <c r="H87" s="28"/>
      <c r="I87" s="28"/>
      <c r="J87" s="28"/>
      <c r="K87" s="28"/>
      <c r="L87" s="28"/>
      <c r="M87" s="28"/>
      <c r="N87" s="28"/>
      <c r="O87" s="28"/>
      <c r="P87" s="28"/>
      <c r="Q87" s="28"/>
      <c r="R87" s="28"/>
      <c r="S87" s="28"/>
      <c r="T87" s="28"/>
      <c r="U87" s="28"/>
      <c r="V87" s="28"/>
      <c r="W87" s="28"/>
      <c r="X87" s="198"/>
      <c r="Y87" s="34">
        <v>0.2</v>
      </c>
      <c r="Z87" s="28" t="s">
        <v>321</v>
      </c>
      <c r="AA87" s="35">
        <v>0</v>
      </c>
      <c r="AB87" s="23" t="s">
        <v>44</v>
      </c>
      <c r="AC87" s="23" t="s">
        <v>44</v>
      </c>
      <c r="AD87" s="23" t="s">
        <v>44</v>
      </c>
      <c r="AE87" s="25" t="s">
        <v>322</v>
      </c>
      <c r="AF87" s="26">
        <v>1</v>
      </c>
      <c r="AG87" s="26"/>
      <c r="AH87" s="26"/>
      <c r="AI87" s="26"/>
      <c r="AJ87" s="26"/>
      <c r="AK87" s="26"/>
      <c r="AL87" s="26"/>
      <c r="AM87" s="26"/>
      <c r="AN87" s="26"/>
      <c r="AO87" s="26">
        <v>1</v>
      </c>
      <c r="AP87" s="26"/>
      <c r="AQ87" s="26"/>
      <c r="AR87" s="27"/>
      <c r="AS87" s="28" t="s">
        <v>297</v>
      </c>
      <c r="AT87" s="28" t="s">
        <v>314</v>
      </c>
      <c r="AU87" s="29" t="s">
        <v>315</v>
      </c>
      <c r="AV87" s="86" t="s">
        <v>43</v>
      </c>
      <c r="AW87" s="29" t="s">
        <v>316</v>
      </c>
      <c r="AX87" s="86" t="s">
        <v>43</v>
      </c>
      <c r="AY87" s="86" t="s">
        <v>43</v>
      </c>
      <c r="AZ87" s="86" t="s">
        <v>43</v>
      </c>
    </row>
    <row r="88" spans="1:52" s="37" customFormat="1" ht="66.75" customHeight="1" x14ac:dyDescent="0.3">
      <c r="A88" s="68" t="s">
        <v>890</v>
      </c>
      <c r="B88" s="128" t="s">
        <v>180</v>
      </c>
      <c r="C88" s="20" t="s">
        <v>44</v>
      </c>
      <c r="D88" s="28" t="s">
        <v>891</v>
      </c>
      <c r="E88" s="28"/>
      <c r="F88" s="28"/>
      <c r="G88" s="28"/>
      <c r="H88" s="28"/>
      <c r="I88" s="28"/>
      <c r="J88" s="28"/>
      <c r="K88" s="28"/>
      <c r="L88" s="28"/>
      <c r="M88" s="28"/>
      <c r="N88" s="28"/>
      <c r="O88" s="28"/>
      <c r="P88" s="28"/>
      <c r="Q88" s="28"/>
      <c r="R88" s="28"/>
      <c r="S88" s="28"/>
      <c r="T88" s="28"/>
      <c r="U88" s="28"/>
      <c r="V88" s="28"/>
      <c r="W88" s="28"/>
      <c r="X88" s="198" t="s">
        <v>323</v>
      </c>
      <c r="Y88" s="34">
        <v>0.4</v>
      </c>
      <c r="Z88" s="28" t="s">
        <v>324</v>
      </c>
      <c r="AA88" s="35">
        <v>0</v>
      </c>
      <c r="AB88" s="23" t="s">
        <v>44</v>
      </c>
      <c r="AC88" s="23" t="s">
        <v>44</v>
      </c>
      <c r="AD88" s="23" t="s">
        <v>44</v>
      </c>
      <c r="AE88" s="25" t="s">
        <v>325</v>
      </c>
      <c r="AF88" s="26">
        <v>1</v>
      </c>
      <c r="AG88" s="26"/>
      <c r="AH88" s="26"/>
      <c r="AI88" s="26"/>
      <c r="AJ88" s="26" t="s">
        <v>296</v>
      </c>
      <c r="AK88" s="26"/>
      <c r="AL88" s="26"/>
      <c r="AM88" s="26">
        <v>1</v>
      </c>
      <c r="AN88" s="26"/>
      <c r="AO88" s="26"/>
      <c r="AP88" s="26"/>
      <c r="AQ88" s="26"/>
      <c r="AR88" s="27"/>
      <c r="AS88" s="28" t="s">
        <v>297</v>
      </c>
      <c r="AT88" s="28" t="s">
        <v>314</v>
      </c>
      <c r="AU88" s="29" t="s">
        <v>315</v>
      </c>
      <c r="AV88" s="86" t="s">
        <v>43</v>
      </c>
      <c r="AW88" s="29" t="s">
        <v>326</v>
      </c>
      <c r="AX88" s="86" t="s">
        <v>43</v>
      </c>
      <c r="AY88" s="86" t="s">
        <v>43</v>
      </c>
      <c r="AZ88" s="86" t="s">
        <v>43</v>
      </c>
    </row>
    <row r="89" spans="1:52" s="37" customFormat="1" ht="66.75" customHeight="1" x14ac:dyDescent="0.3">
      <c r="A89" s="68" t="s">
        <v>890</v>
      </c>
      <c r="B89" s="128" t="s">
        <v>180</v>
      </c>
      <c r="C89" s="20" t="s">
        <v>44</v>
      </c>
      <c r="D89" s="28" t="s">
        <v>891</v>
      </c>
      <c r="E89" s="28"/>
      <c r="F89" s="28"/>
      <c r="G89" s="28"/>
      <c r="H89" s="28"/>
      <c r="I89" s="28"/>
      <c r="J89" s="28"/>
      <c r="K89" s="28"/>
      <c r="L89" s="28"/>
      <c r="M89" s="28"/>
      <c r="N89" s="28"/>
      <c r="O89" s="28"/>
      <c r="P89" s="28"/>
      <c r="Q89" s="28"/>
      <c r="R89" s="28"/>
      <c r="S89" s="28"/>
      <c r="T89" s="28"/>
      <c r="U89" s="28"/>
      <c r="V89" s="28"/>
      <c r="W89" s="28"/>
      <c r="X89" s="198"/>
      <c r="Y89" s="34">
        <v>0.3</v>
      </c>
      <c r="Z89" s="28" t="s">
        <v>327</v>
      </c>
      <c r="AA89" s="35">
        <v>0</v>
      </c>
      <c r="AB89" s="23" t="s">
        <v>44</v>
      </c>
      <c r="AC89" s="23" t="s">
        <v>44</v>
      </c>
      <c r="AD89" s="23" t="s">
        <v>44</v>
      </c>
      <c r="AE89" s="25" t="s">
        <v>328</v>
      </c>
      <c r="AF89" s="26">
        <v>1</v>
      </c>
      <c r="AG89" s="26"/>
      <c r="AH89" s="26"/>
      <c r="AI89" s="26"/>
      <c r="AJ89" s="26"/>
      <c r="AK89" s="26"/>
      <c r="AL89" s="26">
        <v>1</v>
      </c>
      <c r="AM89" s="26"/>
      <c r="AN89" s="26"/>
      <c r="AO89" s="26"/>
      <c r="AP89" s="26"/>
      <c r="AQ89" s="26"/>
      <c r="AR89" s="27"/>
      <c r="AS89" s="28" t="s">
        <v>297</v>
      </c>
      <c r="AT89" s="28" t="s">
        <v>314</v>
      </c>
      <c r="AU89" s="29" t="s">
        <v>315</v>
      </c>
      <c r="AV89" s="86" t="s">
        <v>43</v>
      </c>
      <c r="AW89" s="29" t="s">
        <v>326</v>
      </c>
      <c r="AX89" s="86" t="s">
        <v>43</v>
      </c>
      <c r="AY89" s="86" t="s">
        <v>43</v>
      </c>
      <c r="AZ89" s="86" t="s">
        <v>43</v>
      </c>
    </row>
    <row r="90" spans="1:52" s="37" customFormat="1" ht="66.75" customHeight="1" x14ac:dyDescent="0.3">
      <c r="A90" s="68" t="s">
        <v>890</v>
      </c>
      <c r="B90" s="128" t="s">
        <v>180</v>
      </c>
      <c r="C90" s="20" t="s">
        <v>44</v>
      </c>
      <c r="D90" s="28" t="s">
        <v>891</v>
      </c>
      <c r="E90" s="28"/>
      <c r="F90" s="28"/>
      <c r="G90" s="28"/>
      <c r="H90" s="28"/>
      <c r="I90" s="28"/>
      <c r="J90" s="28"/>
      <c r="K90" s="28"/>
      <c r="L90" s="28"/>
      <c r="M90" s="28"/>
      <c r="N90" s="28"/>
      <c r="O90" s="28"/>
      <c r="P90" s="28"/>
      <c r="Q90" s="28"/>
      <c r="R90" s="28"/>
      <c r="S90" s="28"/>
      <c r="T90" s="28"/>
      <c r="U90" s="28"/>
      <c r="V90" s="28"/>
      <c r="W90" s="28"/>
      <c r="X90" s="198"/>
      <c r="Y90" s="34">
        <v>0.3</v>
      </c>
      <c r="Z90" s="28" t="s">
        <v>329</v>
      </c>
      <c r="AA90" s="35">
        <v>0</v>
      </c>
      <c r="AB90" s="23" t="s">
        <v>44</v>
      </c>
      <c r="AC90" s="23" t="s">
        <v>44</v>
      </c>
      <c r="AD90" s="23" t="s">
        <v>44</v>
      </c>
      <c r="AE90" s="25" t="s">
        <v>330</v>
      </c>
      <c r="AF90" s="26">
        <v>1</v>
      </c>
      <c r="AG90" s="26"/>
      <c r="AH90" s="26"/>
      <c r="AI90" s="26"/>
      <c r="AJ90" s="26"/>
      <c r="AK90" s="26" t="s">
        <v>296</v>
      </c>
      <c r="AL90" s="26">
        <v>1</v>
      </c>
      <c r="AM90" s="26"/>
      <c r="AN90" s="26"/>
      <c r="AO90" s="26"/>
      <c r="AP90" s="26"/>
      <c r="AQ90" s="26"/>
      <c r="AR90" s="27"/>
      <c r="AS90" s="28" t="s">
        <v>297</v>
      </c>
      <c r="AT90" s="28" t="s">
        <v>314</v>
      </c>
      <c r="AU90" s="29" t="s">
        <v>315</v>
      </c>
      <c r="AV90" s="86" t="s">
        <v>43</v>
      </c>
      <c r="AW90" s="29" t="s">
        <v>326</v>
      </c>
      <c r="AX90" s="86" t="s">
        <v>43</v>
      </c>
      <c r="AY90" s="86" t="s">
        <v>43</v>
      </c>
      <c r="AZ90" s="86" t="s">
        <v>43</v>
      </c>
    </row>
    <row r="91" spans="1:52" s="56" customFormat="1" ht="66.75" customHeight="1" x14ac:dyDescent="0.25">
      <c r="A91" s="68" t="s">
        <v>890</v>
      </c>
      <c r="B91" s="128" t="s">
        <v>180</v>
      </c>
      <c r="C91" s="20" t="s">
        <v>44</v>
      </c>
      <c r="D91" s="28" t="s">
        <v>891</v>
      </c>
      <c r="E91" s="28"/>
      <c r="F91" s="28"/>
      <c r="G91" s="28"/>
      <c r="H91" s="28"/>
      <c r="I91" s="28"/>
      <c r="J91" s="28"/>
      <c r="K91" s="28"/>
      <c r="L91" s="28"/>
      <c r="M91" s="28"/>
      <c r="N91" s="28"/>
      <c r="O91" s="28"/>
      <c r="P91" s="28"/>
      <c r="Q91" s="28"/>
      <c r="R91" s="28"/>
      <c r="S91" s="28"/>
      <c r="T91" s="28"/>
      <c r="U91" s="28"/>
      <c r="V91" s="28"/>
      <c r="W91" s="28"/>
      <c r="X91" s="52" t="s">
        <v>331</v>
      </c>
      <c r="Y91" s="34">
        <v>1</v>
      </c>
      <c r="Z91" s="28" t="s">
        <v>332</v>
      </c>
      <c r="AA91" s="53">
        <v>2566674152</v>
      </c>
      <c r="AB91" s="23" t="s">
        <v>44</v>
      </c>
      <c r="AC91" s="23" t="s">
        <v>44</v>
      </c>
      <c r="AD91" s="23" t="s">
        <v>44</v>
      </c>
      <c r="AE91" s="25" t="s">
        <v>333</v>
      </c>
      <c r="AF91" s="54">
        <v>11</v>
      </c>
      <c r="AG91" s="54">
        <v>1</v>
      </c>
      <c r="AH91" s="54">
        <v>1</v>
      </c>
      <c r="AI91" s="26">
        <v>1</v>
      </c>
      <c r="AJ91" s="54">
        <v>1</v>
      </c>
      <c r="AK91" s="54">
        <v>1</v>
      </c>
      <c r="AL91" s="54">
        <v>1</v>
      </c>
      <c r="AM91" s="54">
        <v>1</v>
      </c>
      <c r="AN91" s="54">
        <v>1</v>
      </c>
      <c r="AO91" s="26"/>
      <c r="AP91" s="26">
        <v>1</v>
      </c>
      <c r="AQ91" s="26">
        <v>1</v>
      </c>
      <c r="AR91" s="27">
        <v>1</v>
      </c>
      <c r="AS91" s="28" t="s">
        <v>334</v>
      </c>
      <c r="AT91" s="28" t="s">
        <v>335</v>
      </c>
      <c r="AU91" s="55" t="s">
        <v>336</v>
      </c>
      <c r="AV91" s="86" t="s">
        <v>43</v>
      </c>
      <c r="AW91" s="86" t="s">
        <v>43</v>
      </c>
      <c r="AX91" s="86" t="s">
        <v>43</v>
      </c>
      <c r="AY91" s="86" t="s">
        <v>43</v>
      </c>
      <c r="AZ91" s="86" t="s">
        <v>43</v>
      </c>
    </row>
    <row r="92" spans="1:52" s="56" customFormat="1" ht="66.75" customHeight="1" x14ac:dyDescent="0.25">
      <c r="A92" s="68" t="s">
        <v>890</v>
      </c>
      <c r="B92" s="128" t="s">
        <v>180</v>
      </c>
      <c r="C92" s="20" t="s">
        <v>44</v>
      </c>
      <c r="D92" s="28" t="s">
        <v>891</v>
      </c>
      <c r="E92" s="28"/>
      <c r="F92" s="28"/>
      <c r="G92" s="28"/>
      <c r="H92" s="28"/>
      <c r="I92" s="28"/>
      <c r="J92" s="28"/>
      <c r="K92" s="28"/>
      <c r="L92" s="28"/>
      <c r="M92" s="28"/>
      <c r="N92" s="28"/>
      <c r="O92" s="28"/>
      <c r="P92" s="28"/>
      <c r="Q92" s="28"/>
      <c r="R92" s="28"/>
      <c r="S92" s="28"/>
      <c r="T92" s="28"/>
      <c r="U92" s="28"/>
      <c r="V92" s="28"/>
      <c r="W92" s="28"/>
      <c r="X92" s="198" t="s">
        <v>337</v>
      </c>
      <c r="Y92" s="175">
        <v>0.5</v>
      </c>
      <c r="Z92" s="163" t="s">
        <v>338</v>
      </c>
      <c r="AA92" s="57">
        <v>302400000</v>
      </c>
      <c r="AB92" s="23" t="s">
        <v>44</v>
      </c>
      <c r="AC92" s="23" t="s">
        <v>44</v>
      </c>
      <c r="AD92" s="23" t="s">
        <v>44</v>
      </c>
      <c r="AE92" s="25" t="s">
        <v>339</v>
      </c>
      <c r="AF92" s="54">
        <v>4</v>
      </c>
      <c r="AG92" s="54"/>
      <c r="AH92" s="54"/>
      <c r="AI92" s="26">
        <v>1</v>
      </c>
      <c r="AJ92" s="54"/>
      <c r="AK92" s="54"/>
      <c r="AL92" s="54">
        <v>1</v>
      </c>
      <c r="AM92" s="54"/>
      <c r="AN92" s="54"/>
      <c r="AO92" s="26">
        <v>1</v>
      </c>
      <c r="AP92" s="26"/>
      <c r="AQ92" s="26"/>
      <c r="AR92" s="27">
        <v>1</v>
      </c>
      <c r="AS92" s="28" t="s">
        <v>334</v>
      </c>
      <c r="AT92" s="28" t="s">
        <v>335</v>
      </c>
      <c r="AU92" s="55" t="s">
        <v>336</v>
      </c>
      <c r="AV92" s="86" t="s">
        <v>43</v>
      </c>
      <c r="AW92" s="86" t="s">
        <v>43</v>
      </c>
      <c r="AX92" s="86" t="s">
        <v>43</v>
      </c>
      <c r="AY92" s="86" t="s">
        <v>43</v>
      </c>
      <c r="AZ92" s="86" t="s">
        <v>43</v>
      </c>
    </row>
    <row r="93" spans="1:52" s="56" customFormat="1" ht="66.75" customHeight="1" x14ac:dyDescent="0.25">
      <c r="A93" s="68" t="s">
        <v>890</v>
      </c>
      <c r="B93" s="128" t="s">
        <v>180</v>
      </c>
      <c r="C93" s="20" t="s">
        <v>44</v>
      </c>
      <c r="D93" s="28" t="s">
        <v>891</v>
      </c>
      <c r="E93" s="28"/>
      <c r="F93" s="28"/>
      <c r="G93" s="28"/>
      <c r="H93" s="28"/>
      <c r="I93" s="28"/>
      <c r="J93" s="28"/>
      <c r="K93" s="28"/>
      <c r="L93" s="28"/>
      <c r="M93" s="28"/>
      <c r="N93" s="28"/>
      <c r="O93" s="28"/>
      <c r="P93" s="28"/>
      <c r="Q93" s="28"/>
      <c r="R93" s="28"/>
      <c r="S93" s="28"/>
      <c r="T93" s="28"/>
      <c r="U93" s="28"/>
      <c r="V93" s="28"/>
      <c r="W93" s="28"/>
      <c r="X93" s="198"/>
      <c r="Y93" s="202"/>
      <c r="Z93" s="165"/>
      <c r="AA93" s="53">
        <v>0</v>
      </c>
      <c r="AB93" s="23" t="s">
        <v>44</v>
      </c>
      <c r="AC93" s="23" t="s">
        <v>44</v>
      </c>
      <c r="AD93" s="23" t="s">
        <v>44</v>
      </c>
      <c r="AE93" s="25" t="s">
        <v>340</v>
      </c>
      <c r="AF93" s="54">
        <v>2</v>
      </c>
      <c r="AG93" s="54"/>
      <c r="AH93" s="54"/>
      <c r="AI93" s="26"/>
      <c r="AJ93" s="54"/>
      <c r="AK93" s="54"/>
      <c r="AL93" s="54"/>
      <c r="AM93" s="54"/>
      <c r="AN93" s="54"/>
      <c r="AO93" s="26"/>
      <c r="AP93" s="26"/>
      <c r="AQ93" s="26"/>
      <c r="AR93" s="27">
        <v>2</v>
      </c>
      <c r="AS93" s="28" t="s">
        <v>334</v>
      </c>
      <c r="AT93" s="28" t="s">
        <v>335</v>
      </c>
      <c r="AU93" s="55" t="s">
        <v>341</v>
      </c>
      <c r="AV93" s="86" t="s">
        <v>43</v>
      </c>
      <c r="AW93" s="86" t="s">
        <v>43</v>
      </c>
      <c r="AX93" s="86" t="s">
        <v>43</v>
      </c>
      <c r="AY93" s="86" t="s">
        <v>43</v>
      </c>
      <c r="AZ93" s="86" t="s">
        <v>43</v>
      </c>
    </row>
    <row r="94" spans="1:52" s="56" customFormat="1" ht="66.75" customHeight="1" x14ac:dyDescent="0.25">
      <c r="A94" s="68" t="s">
        <v>890</v>
      </c>
      <c r="B94" s="128" t="s">
        <v>180</v>
      </c>
      <c r="C94" s="20" t="s">
        <v>44</v>
      </c>
      <c r="D94" s="28" t="s">
        <v>891</v>
      </c>
      <c r="E94" s="28"/>
      <c r="F94" s="28"/>
      <c r="G94" s="28"/>
      <c r="H94" s="28"/>
      <c r="I94" s="28"/>
      <c r="J94" s="28"/>
      <c r="K94" s="28"/>
      <c r="L94" s="28"/>
      <c r="M94" s="28"/>
      <c r="N94" s="28"/>
      <c r="O94" s="28"/>
      <c r="P94" s="28"/>
      <c r="Q94" s="28"/>
      <c r="R94" s="28"/>
      <c r="S94" s="28"/>
      <c r="T94" s="28"/>
      <c r="U94" s="28"/>
      <c r="V94" s="28"/>
      <c r="W94" s="28"/>
      <c r="X94" s="198"/>
      <c r="Y94" s="175">
        <v>0.5</v>
      </c>
      <c r="Z94" s="163" t="s">
        <v>342</v>
      </c>
      <c r="AA94" s="57">
        <v>78264000</v>
      </c>
      <c r="AB94" s="23" t="s">
        <v>44</v>
      </c>
      <c r="AC94" s="23" t="s">
        <v>44</v>
      </c>
      <c r="AD94" s="23" t="s">
        <v>44</v>
      </c>
      <c r="AE94" s="25" t="s">
        <v>343</v>
      </c>
      <c r="AF94" s="54">
        <v>1</v>
      </c>
      <c r="AG94" s="54"/>
      <c r="AH94" s="54"/>
      <c r="AI94" s="26"/>
      <c r="AJ94" s="54">
        <v>1</v>
      </c>
      <c r="AK94" s="54"/>
      <c r="AL94" s="54"/>
      <c r="AM94" s="54"/>
      <c r="AN94" s="54"/>
      <c r="AO94" s="26"/>
      <c r="AP94" s="26"/>
      <c r="AQ94" s="26"/>
      <c r="AR94" s="27"/>
      <c r="AS94" s="28" t="s">
        <v>334</v>
      </c>
      <c r="AT94" s="28" t="s">
        <v>335</v>
      </c>
      <c r="AU94" s="55" t="s">
        <v>341</v>
      </c>
      <c r="AV94" s="86" t="s">
        <v>43</v>
      </c>
      <c r="AW94" s="86" t="s">
        <v>43</v>
      </c>
      <c r="AX94" s="86" t="s">
        <v>43</v>
      </c>
      <c r="AY94" s="86" t="s">
        <v>43</v>
      </c>
      <c r="AZ94" s="86" t="s">
        <v>43</v>
      </c>
    </row>
    <row r="95" spans="1:52" s="56" customFormat="1" ht="66.75" customHeight="1" x14ac:dyDescent="0.25">
      <c r="A95" s="68" t="s">
        <v>890</v>
      </c>
      <c r="B95" s="128" t="s">
        <v>180</v>
      </c>
      <c r="C95" s="20" t="s">
        <v>44</v>
      </c>
      <c r="D95" s="28" t="s">
        <v>891</v>
      </c>
      <c r="E95" s="28"/>
      <c r="F95" s="28"/>
      <c r="G95" s="28"/>
      <c r="H95" s="28"/>
      <c r="I95" s="28"/>
      <c r="J95" s="28"/>
      <c r="K95" s="28"/>
      <c r="L95" s="28"/>
      <c r="M95" s="28"/>
      <c r="N95" s="28"/>
      <c r="O95" s="28"/>
      <c r="P95" s="28"/>
      <c r="Q95" s="28"/>
      <c r="R95" s="28"/>
      <c r="S95" s="28"/>
      <c r="T95" s="28"/>
      <c r="U95" s="28"/>
      <c r="V95" s="28"/>
      <c r="W95" s="28"/>
      <c r="X95" s="198"/>
      <c r="Y95" s="202"/>
      <c r="Z95" s="165"/>
      <c r="AA95" s="53">
        <v>0</v>
      </c>
      <c r="AB95" s="23" t="s">
        <v>44</v>
      </c>
      <c r="AC95" s="23" t="s">
        <v>44</v>
      </c>
      <c r="AD95" s="23" t="s">
        <v>44</v>
      </c>
      <c r="AE95" s="25" t="s">
        <v>344</v>
      </c>
      <c r="AF95" s="54">
        <v>1</v>
      </c>
      <c r="AG95" s="54"/>
      <c r="AH95" s="54"/>
      <c r="AI95" s="26"/>
      <c r="AJ95" s="54"/>
      <c r="AK95" s="54"/>
      <c r="AL95" s="54"/>
      <c r="AM95" s="54"/>
      <c r="AN95" s="54"/>
      <c r="AO95" s="26"/>
      <c r="AP95" s="26"/>
      <c r="AQ95" s="26"/>
      <c r="AR95" s="27">
        <v>1</v>
      </c>
      <c r="AS95" s="28" t="s">
        <v>334</v>
      </c>
      <c r="AT95" s="28" t="s">
        <v>335</v>
      </c>
      <c r="AU95" s="55" t="s">
        <v>341</v>
      </c>
      <c r="AV95" s="86" t="s">
        <v>43</v>
      </c>
      <c r="AW95" s="86" t="s">
        <v>43</v>
      </c>
      <c r="AX95" s="86" t="s">
        <v>43</v>
      </c>
      <c r="AY95" s="86" t="s">
        <v>43</v>
      </c>
      <c r="AZ95" s="86" t="s">
        <v>43</v>
      </c>
    </row>
    <row r="96" spans="1:52" s="56" customFormat="1" ht="66.75" customHeight="1" x14ac:dyDescent="0.25">
      <c r="A96" s="68" t="s">
        <v>890</v>
      </c>
      <c r="B96" s="128" t="s">
        <v>180</v>
      </c>
      <c r="C96" s="20" t="s">
        <v>44</v>
      </c>
      <c r="D96" s="28" t="s">
        <v>891</v>
      </c>
      <c r="E96" s="28"/>
      <c r="F96" s="28"/>
      <c r="G96" s="28"/>
      <c r="H96" s="28"/>
      <c r="I96" s="28"/>
      <c r="J96" s="28"/>
      <c r="K96" s="28"/>
      <c r="L96" s="28"/>
      <c r="M96" s="28"/>
      <c r="N96" s="28"/>
      <c r="O96" s="28"/>
      <c r="P96" s="28"/>
      <c r="Q96" s="28"/>
      <c r="R96" s="28"/>
      <c r="S96" s="28"/>
      <c r="T96" s="28"/>
      <c r="U96" s="28"/>
      <c r="V96" s="28"/>
      <c r="W96" s="28"/>
      <c r="X96" s="208" t="s">
        <v>345</v>
      </c>
      <c r="Y96" s="38">
        <v>0.5</v>
      </c>
      <c r="Z96" s="28" t="s">
        <v>346</v>
      </c>
      <c r="AA96" s="53">
        <v>0</v>
      </c>
      <c r="AB96" s="23" t="s">
        <v>44</v>
      </c>
      <c r="AC96" s="23" t="s">
        <v>44</v>
      </c>
      <c r="AD96" s="23" t="s">
        <v>44</v>
      </c>
      <c r="AE96" s="25" t="s">
        <v>347</v>
      </c>
      <c r="AF96" s="54">
        <v>11</v>
      </c>
      <c r="AG96" s="54">
        <v>1</v>
      </c>
      <c r="AH96" s="54">
        <v>1</v>
      </c>
      <c r="AI96" s="26">
        <v>1</v>
      </c>
      <c r="AJ96" s="54">
        <v>1</v>
      </c>
      <c r="AK96" s="54">
        <v>1</v>
      </c>
      <c r="AL96" s="54">
        <v>1</v>
      </c>
      <c r="AM96" s="54">
        <v>1</v>
      </c>
      <c r="AN96" s="54">
        <v>1</v>
      </c>
      <c r="AO96" s="26">
        <v>1</v>
      </c>
      <c r="AP96" s="26">
        <v>1</v>
      </c>
      <c r="AQ96" s="59"/>
      <c r="AR96" s="27">
        <v>1</v>
      </c>
      <c r="AS96" s="28" t="s">
        <v>334</v>
      </c>
      <c r="AT96" s="28" t="s">
        <v>335</v>
      </c>
      <c r="AU96" s="55" t="s">
        <v>336</v>
      </c>
      <c r="AV96" s="86" t="s">
        <v>43</v>
      </c>
      <c r="AW96" s="86" t="s">
        <v>43</v>
      </c>
      <c r="AX96" s="86" t="s">
        <v>43</v>
      </c>
      <c r="AY96" s="86" t="s">
        <v>43</v>
      </c>
      <c r="AZ96" s="86" t="s">
        <v>43</v>
      </c>
    </row>
    <row r="97" spans="1:52" s="56" customFormat="1" ht="66.75" customHeight="1" x14ac:dyDescent="0.3">
      <c r="A97" s="68" t="s">
        <v>890</v>
      </c>
      <c r="B97" s="128" t="s">
        <v>180</v>
      </c>
      <c r="C97" s="20" t="s">
        <v>44</v>
      </c>
      <c r="D97" s="28" t="s">
        <v>891</v>
      </c>
      <c r="E97" s="28"/>
      <c r="F97" s="28"/>
      <c r="G97" s="28"/>
      <c r="H97" s="28"/>
      <c r="I97" s="28"/>
      <c r="J97" s="28"/>
      <c r="K97" s="28"/>
      <c r="L97" s="28"/>
      <c r="M97" s="28"/>
      <c r="N97" s="28"/>
      <c r="O97" s="28"/>
      <c r="P97" s="28"/>
      <c r="Q97" s="28"/>
      <c r="R97" s="28"/>
      <c r="S97" s="28"/>
      <c r="T97" s="28"/>
      <c r="U97" s="28"/>
      <c r="V97" s="28"/>
      <c r="W97" s="28"/>
      <c r="X97" s="209"/>
      <c r="Y97" s="38">
        <v>0.5</v>
      </c>
      <c r="Z97" s="25" t="s">
        <v>348</v>
      </c>
      <c r="AA97" s="53">
        <v>0</v>
      </c>
      <c r="AB97" s="23" t="s">
        <v>44</v>
      </c>
      <c r="AC97" s="23" t="s">
        <v>44</v>
      </c>
      <c r="AD97" s="23" t="s">
        <v>44</v>
      </c>
      <c r="AE97" s="25" t="s">
        <v>349</v>
      </c>
      <c r="AF97" s="26">
        <v>2</v>
      </c>
      <c r="AG97" s="26"/>
      <c r="AH97" s="26"/>
      <c r="AI97" s="26"/>
      <c r="AJ97" s="26"/>
      <c r="AK97" s="26"/>
      <c r="AL97" s="26">
        <v>1</v>
      </c>
      <c r="AM97" s="26"/>
      <c r="AN97" s="26"/>
      <c r="AO97" s="26"/>
      <c r="AP97" s="26"/>
      <c r="AQ97" s="26"/>
      <c r="AR97" s="27">
        <v>1</v>
      </c>
      <c r="AS97" s="28" t="s">
        <v>334</v>
      </c>
      <c r="AT97" s="28" t="s">
        <v>335</v>
      </c>
      <c r="AU97" s="29" t="s">
        <v>350</v>
      </c>
      <c r="AV97" s="86" t="s">
        <v>43</v>
      </c>
      <c r="AW97" s="86" t="s">
        <v>43</v>
      </c>
      <c r="AX97" s="86" t="s">
        <v>43</v>
      </c>
      <c r="AY97" s="86" t="s">
        <v>43</v>
      </c>
      <c r="AZ97" s="86" t="s">
        <v>43</v>
      </c>
    </row>
    <row r="98" spans="1:52" s="56" customFormat="1" ht="66.75" customHeight="1" x14ac:dyDescent="0.3">
      <c r="A98" s="68" t="s">
        <v>890</v>
      </c>
      <c r="B98" s="128" t="s">
        <v>180</v>
      </c>
      <c r="C98" s="20" t="s">
        <v>44</v>
      </c>
      <c r="D98" s="28" t="s">
        <v>891</v>
      </c>
      <c r="E98" s="28"/>
      <c r="F98" s="28"/>
      <c r="G98" s="28"/>
      <c r="H98" s="28"/>
      <c r="I98" s="28"/>
      <c r="J98" s="28"/>
      <c r="K98" s="28"/>
      <c r="L98" s="28"/>
      <c r="M98" s="28"/>
      <c r="N98" s="28"/>
      <c r="O98" s="28"/>
      <c r="P98" s="28"/>
      <c r="Q98" s="28"/>
      <c r="R98" s="28"/>
      <c r="S98" s="28"/>
      <c r="T98" s="28"/>
      <c r="U98" s="28"/>
      <c r="V98" s="28"/>
      <c r="W98" s="28"/>
      <c r="X98" s="208" t="s">
        <v>351</v>
      </c>
      <c r="Y98" s="60">
        <v>0.2</v>
      </c>
      <c r="Z98" s="25" t="s">
        <v>352</v>
      </c>
      <c r="AA98" s="53">
        <v>0</v>
      </c>
      <c r="AB98" s="23" t="s">
        <v>44</v>
      </c>
      <c r="AC98" s="23" t="s">
        <v>44</v>
      </c>
      <c r="AD98" s="23" t="s">
        <v>44</v>
      </c>
      <c r="AE98" s="25" t="s">
        <v>353</v>
      </c>
      <c r="AF98" s="61">
        <v>2</v>
      </c>
      <c r="AG98" s="61"/>
      <c r="AH98" s="61"/>
      <c r="AI98" s="61"/>
      <c r="AJ98" s="61"/>
      <c r="AK98" s="61"/>
      <c r="AL98" s="61">
        <v>1</v>
      </c>
      <c r="AM98" s="61"/>
      <c r="AN98" s="61"/>
      <c r="AO98" s="61"/>
      <c r="AP98" s="61"/>
      <c r="AQ98" s="61"/>
      <c r="AR98" s="62">
        <v>1</v>
      </c>
      <c r="AS98" s="25" t="s">
        <v>334</v>
      </c>
      <c r="AT98" s="25" t="s">
        <v>104</v>
      </c>
      <c r="AU98" s="63" t="s">
        <v>354</v>
      </c>
      <c r="AV98" s="86" t="s">
        <v>43</v>
      </c>
      <c r="AW98" s="86" t="s">
        <v>43</v>
      </c>
      <c r="AX98" s="86" t="s">
        <v>43</v>
      </c>
      <c r="AY98" s="86" t="s">
        <v>43</v>
      </c>
      <c r="AZ98" s="86" t="s">
        <v>43</v>
      </c>
    </row>
    <row r="99" spans="1:52" s="56" customFormat="1" ht="66.75" customHeight="1" x14ac:dyDescent="0.3">
      <c r="A99" s="68" t="s">
        <v>890</v>
      </c>
      <c r="B99" s="128" t="s">
        <v>180</v>
      </c>
      <c r="C99" s="20" t="s">
        <v>44</v>
      </c>
      <c r="D99" s="28" t="s">
        <v>891</v>
      </c>
      <c r="E99" s="28"/>
      <c r="F99" s="28"/>
      <c r="G99" s="28"/>
      <c r="H99" s="28"/>
      <c r="I99" s="28"/>
      <c r="J99" s="28"/>
      <c r="K99" s="28"/>
      <c r="L99" s="28"/>
      <c r="M99" s="28"/>
      <c r="N99" s="28"/>
      <c r="O99" s="28"/>
      <c r="P99" s="28"/>
      <c r="Q99" s="28"/>
      <c r="R99" s="28"/>
      <c r="S99" s="28"/>
      <c r="T99" s="28"/>
      <c r="U99" s="28"/>
      <c r="V99" s="28"/>
      <c r="W99" s="28"/>
      <c r="X99" s="210"/>
      <c r="Y99" s="60">
        <v>0.4</v>
      </c>
      <c r="Z99" s="25" t="s">
        <v>355</v>
      </c>
      <c r="AA99" s="53">
        <v>63240000</v>
      </c>
      <c r="AB99" s="23" t="s">
        <v>44</v>
      </c>
      <c r="AC99" s="23" t="s">
        <v>44</v>
      </c>
      <c r="AD99" s="23" t="s">
        <v>44</v>
      </c>
      <c r="AE99" s="25" t="s">
        <v>356</v>
      </c>
      <c r="AF99" s="61">
        <v>12</v>
      </c>
      <c r="AG99" s="61">
        <v>1</v>
      </c>
      <c r="AH99" s="61">
        <v>1</v>
      </c>
      <c r="AI99" s="61">
        <v>1</v>
      </c>
      <c r="AJ99" s="61">
        <v>1</v>
      </c>
      <c r="AK99" s="61">
        <v>1</v>
      </c>
      <c r="AL99" s="61">
        <v>1</v>
      </c>
      <c r="AM99" s="61">
        <v>1</v>
      </c>
      <c r="AN99" s="61">
        <v>1</v>
      </c>
      <c r="AO99" s="61">
        <v>1</v>
      </c>
      <c r="AP99" s="61">
        <v>1</v>
      </c>
      <c r="AQ99" s="61">
        <v>1</v>
      </c>
      <c r="AR99" s="62">
        <v>1</v>
      </c>
      <c r="AS99" s="25" t="s">
        <v>334</v>
      </c>
      <c r="AT99" s="25" t="s">
        <v>104</v>
      </c>
      <c r="AU99" s="63" t="s">
        <v>354</v>
      </c>
      <c r="AV99" s="86" t="s">
        <v>43</v>
      </c>
      <c r="AW99" s="86" t="s">
        <v>43</v>
      </c>
      <c r="AX99" s="86" t="s">
        <v>43</v>
      </c>
      <c r="AY99" s="86" t="s">
        <v>43</v>
      </c>
      <c r="AZ99" s="86" t="s">
        <v>43</v>
      </c>
    </row>
    <row r="100" spans="1:52" s="56" customFormat="1" ht="66.75" customHeight="1" x14ac:dyDescent="0.3">
      <c r="A100" s="68" t="s">
        <v>890</v>
      </c>
      <c r="B100" s="128" t="s">
        <v>180</v>
      </c>
      <c r="C100" s="20" t="s">
        <v>44</v>
      </c>
      <c r="D100" s="28" t="s">
        <v>891</v>
      </c>
      <c r="E100" s="28"/>
      <c r="F100" s="28"/>
      <c r="G100" s="28"/>
      <c r="H100" s="28"/>
      <c r="I100" s="28"/>
      <c r="J100" s="28"/>
      <c r="K100" s="28"/>
      <c r="L100" s="28"/>
      <c r="M100" s="28"/>
      <c r="N100" s="28"/>
      <c r="O100" s="28"/>
      <c r="P100" s="28"/>
      <c r="Q100" s="28"/>
      <c r="R100" s="28"/>
      <c r="S100" s="28"/>
      <c r="T100" s="28"/>
      <c r="U100" s="28"/>
      <c r="V100" s="28"/>
      <c r="W100" s="28"/>
      <c r="X100" s="209"/>
      <c r="Y100" s="60">
        <v>0.4</v>
      </c>
      <c r="Z100" s="25" t="s">
        <v>357</v>
      </c>
      <c r="AA100" s="53">
        <v>778889800</v>
      </c>
      <c r="AB100" s="23" t="s">
        <v>44</v>
      </c>
      <c r="AC100" s="23" t="s">
        <v>44</v>
      </c>
      <c r="AD100" s="23" t="s">
        <v>44</v>
      </c>
      <c r="AE100" s="25" t="s">
        <v>358</v>
      </c>
      <c r="AF100" s="61">
        <v>12</v>
      </c>
      <c r="AG100" s="61">
        <v>1</v>
      </c>
      <c r="AH100" s="61">
        <v>1</v>
      </c>
      <c r="AI100" s="61">
        <v>1</v>
      </c>
      <c r="AJ100" s="61">
        <v>1</v>
      </c>
      <c r="AK100" s="61">
        <v>1</v>
      </c>
      <c r="AL100" s="61">
        <v>1</v>
      </c>
      <c r="AM100" s="61">
        <v>1</v>
      </c>
      <c r="AN100" s="61">
        <v>1</v>
      </c>
      <c r="AO100" s="64">
        <v>1</v>
      </c>
      <c r="AP100" s="61">
        <v>1</v>
      </c>
      <c r="AQ100" s="61">
        <v>1</v>
      </c>
      <c r="AR100" s="62">
        <v>1</v>
      </c>
      <c r="AS100" s="25" t="s">
        <v>334</v>
      </c>
      <c r="AT100" s="25" t="s">
        <v>104</v>
      </c>
      <c r="AU100" s="63" t="s">
        <v>354</v>
      </c>
      <c r="AV100" s="86" t="s">
        <v>43</v>
      </c>
      <c r="AW100" s="86" t="s">
        <v>43</v>
      </c>
      <c r="AX100" s="86" t="s">
        <v>43</v>
      </c>
      <c r="AY100" s="86" t="s">
        <v>43</v>
      </c>
      <c r="AZ100" s="86" t="s">
        <v>43</v>
      </c>
    </row>
    <row r="101" spans="1:52" s="56" customFormat="1" ht="66.75" customHeight="1" x14ac:dyDescent="0.3">
      <c r="A101" s="68" t="s">
        <v>890</v>
      </c>
      <c r="B101" s="128" t="s">
        <v>180</v>
      </c>
      <c r="C101" s="20" t="s">
        <v>44</v>
      </c>
      <c r="D101" s="28" t="s">
        <v>891</v>
      </c>
      <c r="E101" s="28"/>
      <c r="F101" s="28"/>
      <c r="G101" s="28"/>
      <c r="H101" s="28"/>
      <c r="I101" s="28"/>
      <c r="J101" s="28"/>
      <c r="K101" s="28"/>
      <c r="L101" s="28"/>
      <c r="M101" s="28"/>
      <c r="N101" s="28"/>
      <c r="O101" s="28"/>
      <c r="P101" s="28"/>
      <c r="Q101" s="28"/>
      <c r="R101" s="28"/>
      <c r="S101" s="28"/>
      <c r="T101" s="28"/>
      <c r="U101" s="28"/>
      <c r="V101" s="28"/>
      <c r="W101" s="28"/>
      <c r="X101" s="193" t="s">
        <v>359</v>
      </c>
      <c r="Y101" s="206">
        <v>1</v>
      </c>
      <c r="Z101" s="163" t="s">
        <v>332</v>
      </c>
      <c r="AA101" s="53">
        <v>0</v>
      </c>
      <c r="AB101" s="23" t="s">
        <v>44</v>
      </c>
      <c r="AC101" s="23" t="s">
        <v>44</v>
      </c>
      <c r="AD101" s="23" t="s">
        <v>44</v>
      </c>
      <c r="AE101" s="25" t="s">
        <v>360</v>
      </c>
      <c r="AF101" s="61">
        <v>2</v>
      </c>
      <c r="AG101" s="61"/>
      <c r="AH101" s="61"/>
      <c r="AI101" s="61"/>
      <c r="AJ101" s="61"/>
      <c r="AK101" s="61"/>
      <c r="AL101" s="61">
        <v>1</v>
      </c>
      <c r="AM101" s="61"/>
      <c r="AN101" s="61"/>
      <c r="AO101" s="64"/>
      <c r="AP101" s="61"/>
      <c r="AQ101" s="61"/>
      <c r="AR101" s="62">
        <v>1</v>
      </c>
      <c r="AS101" s="25" t="s">
        <v>334</v>
      </c>
      <c r="AT101" s="25" t="s">
        <v>335</v>
      </c>
      <c r="AU101" s="63" t="s">
        <v>336</v>
      </c>
      <c r="AV101" s="86" t="s">
        <v>43</v>
      </c>
      <c r="AW101" s="86" t="s">
        <v>43</v>
      </c>
      <c r="AX101" s="86" t="s">
        <v>43</v>
      </c>
      <c r="AY101" s="86" t="s">
        <v>43</v>
      </c>
      <c r="AZ101" s="86" t="s">
        <v>43</v>
      </c>
    </row>
    <row r="102" spans="1:52" s="56" customFormat="1" ht="66.75" customHeight="1" x14ac:dyDescent="0.3">
      <c r="A102" s="68" t="s">
        <v>890</v>
      </c>
      <c r="B102" s="128" t="s">
        <v>180</v>
      </c>
      <c r="C102" s="20" t="s">
        <v>44</v>
      </c>
      <c r="D102" s="28" t="s">
        <v>891</v>
      </c>
      <c r="E102" s="28"/>
      <c r="F102" s="28"/>
      <c r="G102" s="28"/>
      <c r="H102" s="28"/>
      <c r="I102" s="28"/>
      <c r="J102" s="28"/>
      <c r="K102" s="28"/>
      <c r="L102" s="28"/>
      <c r="M102" s="28"/>
      <c r="N102" s="28"/>
      <c r="O102" s="28"/>
      <c r="P102" s="28"/>
      <c r="Q102" s="28"/>
      <c r="R102" s="28"/>
      <c r="S102" s="28"/>
      <c r="T102" s="28"/>
      <c r="U102" s="28"/>
      <c r="V102" s="28"/>
      <c r="W102" s="28"/>
      <c r="X102" s="195"/>
      <c r="Y102" s="207"/>
      <c r="Z102" s="165"/>
      <c r="AA102" s="53">
        <v>0</v>
      </c>
      <c r="AB102" s="23" t="s">
        <v>44</v>
      </c>
      <c r="AC102" s="23" t="s">
        <v>44</v>
      </c>
      <c r="AD102" s="23" t="s">
        <v>44</v>
      </c>
      <c r="AE102" s="58" t="s">
        <v>361</v>
      </c>
      <c r="AF102" s="65">
        <v>4</v>
      </c>
      <c r="AG102" s="64">
        <v>2</v>
      </c>
      <c r="AH102" s="32"/>
      <c r="AI102" s="26"/>
      <c r="AJ102" s="26"/>
      <c r="AK102" s="26"/>
      <c r="AL102" s="26"/>
      <c r="AM102" s="26">
        <v>2</v>
      </c>
      <c r="AN102" s="26"/>
      <c r="AO102" s="26"/>
      <c r="AP102" s="26"/>
      <c r="AQ102" s="26"/>
      <c r="AR102" s="27"/>
      <c r="AS102" s="28" t="s">
        <v>334</v>
      </c>
      <c r="AT102" s="28" t="s">
        <v>335</v>
      </c>
      <c r="AU102" s="29" t="s">
        <v>336</v>
      </c>
      <c r="AV102" s="86" t="s">
        <v>43</v>
      </c>
      <c r="AW102" s="86" t="s">
        <v>43</v>
      </c>
      <c r="AX102" s="86" t="s">
        <v>43</v>
      </c>
      <c r="AY102" s="86" t="s">
        <v>43</v>
      </c>
      <c r="AZ102" s="86" t="s">
        <v>43</v>
      </c>
    </row>
    <row r="103" spans="1:52" s="37" customFormat="1" ht="66.75" customHeight="1" x14ac:dyDescent="0.3">
      <c r="A103" s="68" t="s">
        <v>890</v>
      </c>
      <c r="B103" s="131" t="s">
        <v>34</v>
      </c>
      <c r="C103" s="20" t="s">
        <v>44</v>
      </c>
      <c r="D103" s="28" t="s">
        <v>891</v>
      </c>
      <c r="E103" s="28"/>
      <c r="F103" s="28"/>
      <c r="G103" s="28"/>
      <c r="H103" s="28"/>
      <c r="I103" s="28"/>
      <c r="J103" s="28"/>
      <c r="K103" s="28"/>
      <c r="L103" s="28"/>
      <c r="M103" s="28"/>
      <c r="N103" s="28"/>
      <c r="O103" s="28"/>
      <c r="P103" s="28"/>
      <c r="Q103" s="28"/>
      <c r="R103" s="28"/>
      <c r="S103" s="28"/>
      <c r="T103" s="28"/>
      <c r="U103" s="28"/>
      <c r="V103" s="28"/>
      <c r="W103" s="28"/>
      <c r="X103" s="193" t="s">
        <v>362</v>
      </c>
      <c r="Y103" s="34">
        <v>0.54</v>
      </c>
      <c r="Z103" s="28" t="s">
        <v>363</v>
      </c>
      <c r="AA103" s="66">
        <v>644575620</v>
      </c>
      <c r="AB103" s="23" t="s">
        <v>37</v>
      </c>
      <c r="AC103" s="24" t="s">
        <v>38</v>
      </c>
      <c r="AD103" s="24" t="s">
        <v>364</v>
      </c>
      <c r="AE103" s="25" t="s">
        <v>365</v>
      </c>
      <c r="AF103" s="26">
        <v>12</v>
      </c>
      <c r="AG103" s="26">
        <v>1</v>
      </c>
      <c r="AH103" s="59">
        <v>1</v>
      </c>
      <c r="AI103" s="26">
        <v>1</v>
      </c>
      <c r="AJ103" s="26">
        <v>1</v>
      </c>
      <c r="AK103" s="26">
        <v>1</v>
      </c>
      <c r="AL103" s="26">
        <v>1</v>
      </c>
      <c r="AM103" s="26">
        <v>1</v>
      </c>
      <c r="AN103" s="26">
        <v>1</v>
      </c>
      <c r="AO103" s="26">
        <v>1</v>
      </c>
      <c r="AP103" s="26">
        <v>1</v>
      </c>
      <c r="AQ103" s="26">
        <v>1</v>
      </c>
      <c r="AR103" s="27">
        <v>1</v>
      </c>
      <c r="AS103" s="28" t="s">
        <v>366</v>
      </c>
      <c r="AT103" s="28" t="s">
        <v>75</v>
      </c>
      <c r="AU103" s="29" t="s">
        <v>367</v>
      </c>
      <c r="AV103" s="29" t="s">
        <v>368</v>
      </c>
      <c r="AW103" s="29" t="s">
        <v>46</v>
      </c>
      <c r="AX103" s="29" t="s">
        <v>53</v>
      </c>
      <c r="AY103" s="29" t="s">
        <v>82</v>
      </c>
      <c r="AZ103" s="86" t="s">
        <v>43</v>
      </c>
    </row>
    <row r="104" spans="1:52" s="37" customFormat="1" ht="66.75" customHeight="1" x14ac:dyDescent="0.3">
      <c r="A104" s="68" t="s">
        <v>890</v>
      </c>
      <c r="B104" s="131" t="s">
        <v>34</v>
      </c>
      <c r="C104" s="20" t="s">
        <v>44</v>
      </c>
      <c r="D104" s="28" t="s">
        <v>891</v>
      </c>
      <c r="E104" s="28"/>
      <c r="F104" s="28"/>
      <c r="G104" s="28"/>
      <c r="H104" s="28"/>
      <c r="I104" s="28"/>
      <c r="J104" s="28"/>
      <c r="K104" s="28"/>
      <c r="L104" s="28"/>
      <c r="M104" s="28"/>
      <c r="N104" s="28"/>
      <c r="O104" s="28"/>
      <c r="P104" s="28"/>
      <c r="Q104" s="28"/>
      <c r="R104" s="28"/>
      <c r="S104" s="28"/>
      <c r="T104" s="28"/>
      <c r="U104" s="28"/>
      <c r="V104" s="28"/>
      <c r="W104" s="28"/>
      <c r="X104" s="194"/>
      <c r="Y104" s="21">
        <v>0.11</v>
      </c>
      <c r="Z104" s="20" t="s">
        <v>369</v>
      </c>
      <c r="AA104" s="53">
        <v>0</v>
      </c>
      <c r="AB104" s="23" t="s">
        <v>44</v>
      </c>
      <c r="AC104" s="23" t="s">
        <v>44</v>
      </c>
      <c r="AD104" s="23" t="s">
        <v>44</v>
      </c>
      <c r="AE104" s="25" t="s">
        <v>370</v>
      </c>
      <c r="AF104" s="26">
        <v>1</v>
      </c>
      <c r="AG104" s="26">
        <v>1</v>
      </c>
      <c r="AH104" s="26"/>
      <c r="AI104" s="26"/>
      <c r="AJ104" s="26"/>
      <c r="AK104" s="26"/>
      <c r="AL104" s="26"/>
      <c r="AM104" s="26"/>
      <c r="AN104" s="26"/>
      <c r="AO104" s="26"/>
      <c r="AP104" s="26"/>
      <c r="AQ104" s="26"/>
      <c r="AR104" s="27"/>
      <c r="AS104" s="28" t="s">
        <v>366</v>
      </c>
      <c r="AT104" s="28" t="s">
        <v>75</v>
      </c>
      <c r="AU104" s="29" t="s">
        <v>367</v>
      </c>
      <c r="AV104" s="29" t="s">
        <v>371</v>
      </c>
      <c r="AW104" s="29" t="s">
        <v>46</v>
      </c>
      <c r="AX104" s="29" t="s">
        <v>53</v>
      </c>
      <c r="AY104" s="29" t="s">
        <v>82</v>
      </c>
      <c r="AZ104" s="86" t="s">
        <v>43</v>
      </c>
    </row>
    <row r="105" spans="1:52" s="37" customFormat="1" ht="66.75" customHeight="1" x14ac:dyDescent="0.3">
      <c r="A105" s="68" t="s">
        <v>890</v>
      </c>
      <c r="B105" s="131" t="s">
        <v>34</v>
      </c>
      <c r="C105" s="20" t="s">
        <v>44</v>
      </c>
      <c r="D105" s="28" t="s">
        <v>891</v>
      </c>
      <c r="E105" s="28"/>
      <c r="F105" s="28"/>
      <c r="G105" s="28"/>
      <c r="H105" s="28"/>
      <c r="I105" s="28"/>
      <c r="J105" s="28"/>
      <c r="K105" s="28"/>
      <c r="L105" s="28"/>
      <c r="M105" s="28"/>
      <c r="N105" s="28"/>
      <c r="O105" s="28"/>
      <c r="P105" s="28"/>
      <c r="Q105" s="28"/>
      <c r="R105" s="28"/>
      <c r="S105" s="28"/>
      <c r="T105" s="28"/>
      <c r="U105" s="28"/>
      <c r="V105" s="28"/>
      <c r="W105" s="28"/>
      <c r="X105" s="194"/>
      <c r="Y105" s="34">
        <v>0.35</v>
      </c>
      <c r="Z105" s="28" t="s">
        <v>372</v>
      </c>
      <c r="AA105" s="53">
        <v>0</v>
      </c>
      <c r="AB105" s="23" t="s">
        <v>44</v>
      </c>
      <c r="AC105" s="23" t="s">
        <v>44</v>
      </c>
      <c r="AD105" s="23" t="s">
        <v>44</v>
      </c>
      <c r="AE105" s="25" t="s">
        <v>373</v>
      </c>
      <c r="AF105" s="26">
        <v>2</v>
      </c>
      <c r="AG105" s="26">
        <v>2</v>
      </c>
      <c r="AH105" s="26"/>
      <c r="AI105" s="26"/>
      <c r="AJ105" s="26"/>
      <c r="AK105" s="26"/>
      <c r="AL105" s="26"/>
      <c r="AM105" s="26"/>
      <c r="AN105" s="26"/>
      <c r="AO105" s="26"/>
      <c r="AP105" s="26"/>
      <c r="AQ105" s="26"/>
      <c r="AR105" s="27"/>
      <c r="AS105" s="28" t="s">
        <v>366</v>
      </c>
      <c r="AT105" s="28" t="s">
        <v>50</v>
      </c>
      <c r="AU105" s="29" t="s">
        <v>367</v>
      </c>
      <c r="AV105" s="29" t="s">
        <v>371</v>
      </c>
      <c r="AW105" s="29" t="s">
        <v>46</v>
      </c>
      <c r="AX105" s="29" t="s">
        <v>53</v>
      </c>
      <c r="AY105" s="29" t="s">
        <v>82</v>
      </c>
      <c r="AZ105" s="86" t="s">
        <v>43</v>
      </c>
    </row>
    <row r="106" spans="1:52" s="37" customFormat="1" ht="66.75" customHeight="1" x14ac:dyDescent="0.3">
      <c r="A106" s="68" t="s">
        <v>890</v>
      </c>
      <c r="B106" s="131" t="s">
        <v>34</v>
      </c>
      <c r="C106" s="20" t="s">
        <v>44</v>
      </c>
      <c r="D106" s="28" t="s">
        <v>891</v>
      </c>
      <c r="E106" s="28"/>
      <c r="F106" s="28"/>
      <c r="G106" s="28"/>
      <c r="H106" s="28"/>
      <c r="I106" s="28"/>
      <c r="J106" s="28"/>
      <c r="K106" s="28"/>
      <c r="L106" s="28"/>
      <c r="M106" s="28"/>
      <c r="N106" s="28"/>
      <c r="O106" s="28"/>
      <c r="P106" s="28"/>
      <c r="Q106" s="28"/>
      <c r="R106" s="28"/>
      <c r="S106" s="28"/>
      <c r="T106" s="28"/>
      <c r="U106" s="28"/>
      <c r="V106" s="28"/>
      <c r="W106" s="28"/>
      <c r="X106" s="198" t="s">
        <v>374</v>
      </c>
      <c r="Y106" s="38">
        <v>0.04</v>
      </c>
      <c r="Z106" s="28" t="s">
        <v>375</v>
      </c>
      <c r="AA106" s="53">
        <v>0</v>
      </c>
      <c r="AB106" s="23" t="s">
        <v>44</v>
      </c>
      <c r="AC106" s="23" t="s">
        <v>44</v>
      </c>
      <c r="AD106" s="23" t="s">
        <v>44</v>
      </c>
      <c r="AE106" s="25" t="s">
        <v>376</v>
      </c>
      <c r="AF106" s="26">
        <v>12</v>
      </c>
      <c r="AG106" s="26">
        <v>1</v>
      </c>
      <c r="AH106" s="26">
        <v>1</v>
      </c>
      <c r="AI106" s="26">
        <v>1</v>
      </c>
      <c r="AJ106" s="26">
        <v>1</v>
      </c>
      <c r="AK106" s="26">
        <v>1</v>
      </c>
      <c r="AL106" s="26">
        <v>1</v>
      </c>
      <c r="AM106" s="26">
        <v>1</v>
      </c>
      <c r="AN106" s="26">
        <v>1</v>
      </c>
      <c r="AO106" s="26">
        <v>1</v>
      </c>
      <c r="AP106" s="26">
        <v>1</v>
      </c>
      <c r="AQ106" s="26">
        <v>1</v>
      </c>
      <c r="AR106" s="27">
        <v>1</v>
      </c>
      <c r="AS106" s="28" t="s">
        <v>377</v>
      </c>
      <c r="AT106" s="28" t="s">
        <v>378</v>
      </c>
      <c r="AU106" s="29" t="s">
        <v>379</v>
      </c>
      <c r="AV106" s="29" t="s">
        <v>380</v>
      </c>
      <c r="AW106" s="86" t="s">
        <v>43</v>
      </c>
      <c r="AX106" s="86" t="s">
        <v>43</v>
      </c>
      <c r="AY106" s="86" t="s">
        <v>43</v>
      </c>
      <c r="AZ106" s="86" t="s">
        <v>43</v>
      </c>
    </row>
    <row r="107" spans="1:52" s="37" customFormat="1" ht="66.75" customHeight="1" x14ac:dyDescent="0.3">
      <c r="A107" s="68" t="s">
        <v>890</v>
      </c>
      <c r="B107" s="131" t="s">
        <v>34</v>
      </c>
      <c r="C107" s="20" t="s">
        <v>44</v>
      </c>
      <c r="D107" s="28" t="s">
        <v>891</v>
      </c>
      <c r="E107" s="28"/>
      <c r="F107" s="28"/>
      <c r="G107" s="28"/>
      <c r="H107" s="28"/>
      <c r="I107" s="28"/>
      <c r="J107" s="28"/>
      <c r="K107" s="28"/>
      <c r="L107" s="28"/>
      <c r="M107" s="28"/>
      <c r="N107" s="28"/>
      <c r="O107" s="28"/>
      <c r="P107" s="28"/>
      <c r="Q107" s="28"/>
      <c r="R107" s="28"/>
      <c r="S107" s="28"/>
      <c r="T107" s="28"/>
      <c r="U107" s="28"/>
      <c r="V107" s="28"/>
      <c r="W107" s="28"/>
      <c r="X107" s="198"/>
      <c r="Y107" s="38">
        <v>0.08</v>
      </c>
      <c r="Z107" s="28" t="s">
        <v>381</v>
      </c>
      <c r="AA107" s="53">
        <v>0</v>
      </c>
      <c r="AB107" s="23" t="s">
        <v>44</v>
      </c>
      <c r="AC107" s="23" t="s">
        <v>44</v>
      </c>
      <c r="AD107" s="23" t="s">
        <v>44</v>
      </c>
      <c r="AE107" s="25" t="s">
        <v>382</v>
      </c>
      <c r="AF107" s="26">
        <v>2</v>
      </c>
      <c r="AG107" s="26"/>
      <c r="AH107" s="26"/>
      <c r="AI107" s="26"/>
      <c r="AJ107" s="26"/>
      <c r="AK107" s="26"/>
      <c r="AL107" s="26">
        <v>1</v>
      </c>
      <c r="AM107" s="26"/>
      <c r="AN107" s="26"/>
      <c r="AO107" s="26"/>
      <c r="AP107" s="26"/>
      <c r="AQ107" s="26"/>
      <c r="AR107" s="27">
        <v>1</v>
      </c>
      <c r="AS107" s="28" t="s">
        <v>377</v>
      </c>
      <c r="AT107" s="28" t="s">
        <v>378</v>
      </c>
      <c r="AU107" s="29" t="s">
        <v>379</v>
      </c>
      <c r="AV107" s="29" t="s">
        <v>380</v>
      </c>
      <c r="AW107" s="86" t="s">
        <v>43</v>
      </c>
      <c r="AX107" s="86" t="s">
        <v>43</v>
      </c>
      <c r="AY107" s="86" t="s">
        <v>43</v>
      </c>
      <c r="AZ107" s="86" t="s">
        <v>43</v>
      </c>
    </row>
    <row r="108" spans="1:52" s="37" customFormat="1" ht="66.75" customHeight="1" x14ac:dyDescent="0.3">
      <c r="A108" s="68" t="s">
        <v>890</v>
      </c>
      <c r="B108" s="131" t="s">
        <v>34</v>
      </c>
      <c r="C108" s="20" t="s">
        <v>44</v>
      </c>
      <c r="D108" s="28" t="s">
        <v>891</v>
      </c>
      <c r="E108" s="28"/>
      <c r="F108" s="28"/>
      <c r="G108" s="28"/>
      <c r="H108" s="28"/>
      <c r="I108" s="28"/>
      <c r="J108" s="28"/>
      <c r="K108" s="28"/>
      <c r="L108" s="28"/>
      <c r="M108" s="28"/>
      <c r="N108" s="28"/>
      <c r="O108" s="28"/>
      <c r="P108" s="28"/>
      <c r="Q108" s="28"/>
      <c r="R108" s="28"/>
      <c r="S108" s="28"/>
      <c r="T108" s="28"/>
      <c r="U108" s="28"/>
      <c r="V108" s="28"/>
      <c r="W108" s="28"/>
      <c r="X108" s="198"/>
      <c r="Y108" s="38">
        <v>0.36</v>
      </c>
      <c r="Z108" s="28" t="s">
        <v>383</v>
      </c>
      <c r="AA108" s="53">
        <v>0</v>
      </c>
      <c r="AB108" s="23" t="s">
        <v>44</v>
      </c>
      <c r="AC108" s="23" t="s">
        <v>44</v>
      </c>
      <c r="AD108" s="23" t="s">
        <v>44</v>
      </c>
      <c r="AE108" s="25" t="s">
        <v>384</v>
      </c>
      <c r="AF108" s="26">
        <v>4</v>
      </c>
      <c r="AG108" s="26"/>
      <c r="AH108" s="26"/>
      <c r="AI108" s="26">
        <v>1</v>
      </c>
      <c r="AJ108" s="26"/>
      <c r="AK108" s="26"/>
      <c r="AL108" s="26">
        <v>1</v>
      </c>
      <c r="AM108" s="26"/>
      <c r="AN108" s="26"/>
      <c r="AO108" s="26">
        <v>1</v>
      </c>
      <c r="AP108" s="26"/>
      <c r="AQ108" s="26"/>
      <c r="AR108" s="27">
        <v>1</v>
      </c>
      <c r="AS108" s="28" t="s">
        <v>377</v>
      </c>
      <c r="AT108" s="28" t="s">
        <v>378</v>
      </c>
      <c r="AU108" s="29" t="s">
        <v>385</v>
      </c>
      <c r="AV108" s="29" t="s">
        <v>386</v>
      </c>
      <c r="AW108" s="86" t="s">
        <v>43</v>
      </c>
      <c r="AX108" s="86" t="s">
        <v>43</v>
      </c>
      <c r="AY108" s="86" t="s">
        <v>43</v>
      </c>
      <c r="AZ108" s="86" t="s">
        <v>43</v>
      </c>
    </row>
    <row r="109" spans="1:52" s="37" customFormat="1" ht="66.75" customHeight="1" x14ac:dyDescent="0.3">
      <c r="A109" s="68" t="s">
        <v>890</v>
      </c>
      <c r="B109" s="131" t="s">
        <v>34</v>
      </c>
      <c r="C109" s="20" t="s">
        <v>44</v>
      </c>
      <c r="D109" s="28" t="s">
        <v>891</v>
      </c>
      <c r="E109" s="28"/>
      <c r="F109" s="28"/>
      <c r="G109" s="28"/>
      <c r="H109" s="28"/>
      <c r="I109" s="28"/>
      <c r="J109" s="28"/>
      <c r="K109" s="28"/>
      <c r="L109" s="28"/>
      <c r="M109" s="28"/>
      <c r="N109" s="28"/>
      <c r="O109" s="28"/>
      <c r="P109" s="28"/>
      <c r="Q109" s="28"/>
      <c r="R109" s="28"/>
      <c r="S109" s="28"/>
      <c r="T109" s="28"/>
      <c r="U109" s="28"/>
      <c r="V109" s="28"/>
      <c r="W109" s="28"/>
      <c r="X109" s="198"/>
      <c r="Y109" s="38">
        <v>0.2</v>
      </c>
      <c r="Z109" s="28" t="s">
        <v>387</v>
      </c>
      <c r="AA109" s="53">
        <v>0</v>
      </c>
      <c r="AB109" s="23" t="s">
        <v>44</v>
      </c>
      <c r="AC109" s="23" t="s">
        <v>44</v>
      </c>
      <c r="AD109" s="23" t="s">
        <v>44</v>
      </c>
      <c r="AE109" s="25" t="s">
        <v>388</v>
      </c>
      <c r="AF109" s="26">
        <v>3</v>
      </c>
      <c r="AG109" s="26"/>
      <c r="AH109" s="26"/>
      <c r="AI109" s="26"/>
      <c r="AJ109" s="26">
        <v>1</v>
      </c>
      <c r="AK109" s="26"/>
      <c r="AL109" s="26"/>
      <c r="AM109" s="26"/>
      <c r="AN109" s="26">
        <v>1</v>
      </c>
      <c r="AO109" s="26"/>
      <c r="AP109" s="26"/>
      <c r="AQ109" s="26"/>
      <c r="AR109" s="27">
        <v>1</v>
      </c>
      <c r="AS109" s="28" t="s">
        <v>377</v>
      </c>
      <c r="AT109" s="28" t="s">
        <v>378</v>
      </c>
      <c r="AU109" s="29" t="s">
        <v>389</v>
      </c>
      <c r="AV109" s="29" t="s">
        <v>385</v>
      </c>
      <c r="AW109" s="86" t="s">
        <v>43</v>
      </c>
      <c r="AX109" s="86" t="s">
        <v>43</v>
      </c>
      <c r="AY109" s="86" t="s">
        <v>43</v>
      </c>
      <c r="AZ109" s="86" t="s">
        <v>43</v>
      </c>
    </row>
    <row r="110" spans="1:52" s="37" customFormat="1" ht="66.75" customHeight="1" x14ac:dyDescent="0.3">
      <c r="A110" s="68" t="s">
        <v>890</v>
      </c>
      <c r="B110" s="131" t="s">
        <v>34</v>
      </c>
      <c r="C110" s="20" t="s">
        <v>44</v>
      </c>
      <c r="D110" s="28" t="s">
        <v>891</v>
      </c>
      <c r="E110" s="28"/>
      <c r="F110" s="28"/>
      <c r="G110" s="28"/>
      <c r="H110" s="28"/>
      <c r="I110" s="28"/>
      <c r="J110" s="28"/>
      <c r="K110" s="28"/>
      <c r="L110" s="28"/>
      <c r="M110" s="28"/>
      <c r="N110" s="28"/>
      <c r="O110" s="28"/>
      <c r="P110" s="28"/>
      <c r="Q110" s="28"/>
      <c r="R110" s="28"/>
      <c r="S110" s="28"/>
      <c r="T110" s="28"/>
      <c r="U110" s="28"/>
      <c r="V110" s="28"/>
      <c r="W110" s="28"/>
      <c r="X110" s="198"/>
      <c r="Y110" s="38">
        <v>0.2</v>
      </c>
      <c r="Z110" s="28" t="s">
        <v>390</v>
      </c>
      <c r="AA110" s="53">
        <v>0</v>
      </c>
      <c r="AB110" s="23" t="s">
        <v>44</v>
      </c>
      <c r="AC110" s="23" t="s">
        <v>44</v>
      </c>
      <c r="AD110" s="23" t="s">
        <v>44</v>
      </c>
      <c r="AE110" s="25" t="s">
        <v>391</v>
      </c>
      <c r="AF110" s="26">
        <v>3</v>
      </c>
      <c r="AG110" s="26"/>
      <c r="AH110" s="26"/>
      <c r="AI110" s="26"/>
      <c r="AJ110" s="26">
        <v>1</v>
      </c>
      <c r="AK110" s="26"/>
      <c r="AL110" s="26"/>
      <c r="AM110" s="26"/>
      <c r="AN110" s="26">
        <v>1</v>
      </c>
      <c r="AO110" s="26"/>
      <c r="AP110" s="26"/>
      <c r="AQ110" s="26"/>
      <c r="AR110" s="27">
        <v>1</v>
      </c>
      <c r="AS110" s="28" t="s">
        <v>377</v>
      </c>
      <c r="AT110" s="28" t="s">
        <v>378</v>
      </c>
      <c r="AU110" s="29" t="s">
        <v>389</v>
      </c>
      <c r="AV110" s="29" t="s">
        <v>385</v>
      </c>
      <c r="AW110" s="86" t="s">
        <v>43</v>
      </c>
      <c r="AX110" s="86" t="s">
        <v>43</v>
      </c>
      <c r="AY110" s="86" t="s">
        <v>43</v>
      </c>
      <c r="AZ110" s="86" t="s">
        <v>43</v>
      </c>
    </row>
    <row r="111" spans="1:52" s="37" customFormat="1" ht="66.75" customHeight="1" x14ac:dyDescent="0.3">
      <c r="A111" s="68" t="s">
        <v>890</v>
      </c>
      <c r="B111" s="131" t="s">
        <v>34</v>
      </c>
      <c r="C111" s="20" t="s">
        <v>44</v>
      </c>
      <c r="D111" s="28" t="s">
        <v>891</v>
      </c>
      <c r="E111" s="28"/>
      <c r="F111" s="28"/>
      <c r="G111" s="28"/>
      <c r="H111" s="28"/>
      <c r="I111" s="28"/>
      <c r="J111" s="28"/>
      <c r="K111" s="28"/>
      <c r="L111" s="28"/>
      <c r="M111" s="28"/>
      <c r="N111" s="28"/>
      <c r="O111" s="28"/>
      <c r="P111" s="28"/>
      <c r="Q111" s="28"/>
      <c r="R111" s="28"/>
      <c r="S111" s="28"/>
      <c r="T111" s="28"/>
      <c r="U111" s="28"/>
      <c r="V111" s="28"/>
      <c r="W111" s="28"/>
      <c r="X111" s="198"/>
      <c r="Y111" s="38">
        <v>0.12</v>
      </c>
      <c r="Z111" s="28" t="s">
        <v>392</v>
      </c>
      <c r="AA111" s="53">
        <v>0</v>
      </c>
      <c r="AB111" s="23" t="s">
        <v>44</v>
      </c>
      <c r="AC111" s="23" t="s">
        <v>44</v>
      </c>
      <c r="AD111" s="23" t="s">
        <v>44</v>
      </c>
      <c r="AE111" s="25" t="s">
        <v>393</v>
      </c>
      <c r="AF111" s="26">
        <v>2</v>
      </c>
      <c r="AG111" s="26"/>
      <c r="AH111" s="26"/>
      <c r="AI111" s="26"/>
      <c r="AJ111" s="26"/>
      <c r="AK111" s="26"/>
      <c r="AL111" s="26">
        <v>1</v>
      </c>
      <c r="AM111" s="26"/>
      <c r="AN111" s="26"/>
      <c r="AO111" s="26"/>
      <c r="AP111" s="26"/>
      <c r="AQ111" s="26"/>
      <c r="AR111" s="27">
        <v>1</v>
      </c>
      <c r="AS111" s="28" t="s">
        <v>377</v>
      </c>
      <c r="AT111" s="28" t="s">
        <v>378</v>
      </c>
      <c r="AU111" s="29" t="s">
        <v>385</v>
      </c>
      <c r="AV111" s="86" t="s">
        <v>43</v>
      </c>
      <c r="AW111" s="86" t="s">
        <v>43</v>
      </c>
      <c r="AX111" s="86" t="s">
        <v>43</v>
      </c>
      <c r="AY111" s="86" t="s">
        <v>43</v>
      </c>
      <c r="AZ111" s="86" t="s">
        <v>43</v>
      </c>
    </row>
    <row r="112" spans="1:52" s="37" customFormat="1" ht="66.75" customHeight="1" x14ac:dyDescent="0.3">
      <c r="A112" s="68" t="s">
        <v>890</v>
      </c>
      <c r="B112" s="29" t="s">
        <v>34</v>
      </c>
      <c r="C112" s="20" t="s">
        <v>44</v>
      </c>
      <c r="D112" s="28" t="s">
        <v>891</v>
      </c>
      <c r="E112" s="28"/>
      <c r="F112" s="28"/>
      <c r="G112" s="28"/>
      <c r="H112" s="28"/>
      <c r="I112" s="28"/>
      <c r="J112" s="28"/>
      <c r="K112" s="28"/>
      <c r="L112" s="28"/>
      <c r="M112" s="28"/>
      <c r="N112" s="28"/>
      <c r="O112" s="28"/>
      <c r="P112" s="28"/>
      <c r="Q112" s="28"/>
      <c r="R112" s="28"/>
      <c r="S112" s="28"/>
      <c r="T112" s="28"/>
      <c r="U112" s="28"/>
      <c r="V112" s="28"/>
      <c r="W112" s="28"/>
      <c r="X112" s="198" t="s">
        <v>394</v>
      </c>
      <c r="Y112" s="38">
        <v>0.5</v>
      </c>
      <c r="Z112" s="28" t="s">
        <v>395</v>
      </c>
      <c r="AA112" s="53">
        <v>0</v>
      </c>
      <c r="AB112" s="26" t="s">
        <v>117</v>
      </c>
      <c r="AC112" s="26" t="s">
        <v>117</v>
      </c>
      <c r="AD112" s="26" t="s">
        <v>117</v>
      </c>
      <c r="AE112" s="25" t="s">
        <v>396</v>
      </c>
      <c r="AF112" s="26">
        <v>12</v>
      </c>
      <c r="AG112" s="26">
        <v>1</v>
      </c>
      <c r="AH112" s="26">
        <v>1</v>
      </c>
      <c r="AI112" s="26">
        <v>1</v>
      </c>
      <c r="AJ112" s="26">
        <v>1</v>
      </c>
      <c r="AK112" s="26">
        <v>1</v>
      </c>
      <c r="AL112" s="26">
        <v>1</v>
      </c>
      <c r="AM112" s="26">
        <v>1</v>
      </c>
      <c r="AN112" s="26">
        <v>1</v>
      </c>
      <c r="AO112" s="26">
        <v>1</v>
      </c>
      <c r="AP112" s="26">
        <v>1</v>
      </c>
      <c r="AQ112" s="26">
        <v>1</v>
      </c>
      <c r="AR112" s="27">
        <v>1</v>
      </c>
      <c r="AS112" s="28" t="s">
        <v>377</v>
      </c>
      <c r="AT112" s="28" t="s">
        <v>397</v>
      </c>
      <c r="AU112" s="29" t="s">
        <v>44</v>
      </c>
      <c r="AV112" s="29" t="s">
        <v>44</v>
      </c>
      <c r="AW112" s="29" t="s">
        <v>150</v>
      </c>
      <c r="AX112" s="86" t="s">
        <v>43</v>
      </c>
      <c r="AY112" s="86" t="s">
        <v>43</v>
      </c>
      <c r="AZ112" s="86" t="s">
        <v>43</v>
      </c>
    </row>
    <row r="113" spans="1:52" s="37" customFormat="1" ht="66.75" customHeight="1" x14ac:dyDescent="0.3">
      <c r="A113" s="68" t="s">
        <v>890</v>
      </c>
      <c r="B113" s="29" t="s">
        <v>34</v>
      </c>
      <c r="C113" s="20" t="s">
        <v>44</v>
      </c>
      <c r="D113" s="28" t="s">
        <v>891</v>
      </c>
      <c r="E113" s="28"/>
      <c r="F113" s="28"/>
      <c r="G113" s="28"/>
      <c r="H113" s="28"/>
      <c r="I113" s="28"/>
      <c r="J113" s="28"/>
      <c r="K113" s="28"/>
      <c r="L113" s="28"/>
      <c r="M113" s="28"/>
      <c r="N113" s="28"/>
      <c r="O113" s="28"/>
      <c r="P113" s="28"/>
      <c r="Q113" s="28"/>
      <c r="R113" s="28"/>
      <c r="S113" s="28"/>
      <c r="T113" s="28"/>
      <c r="U113" s="28"/>
      <c r="V113" s="28"/>
      <c r="W113" s="28"/>
      <c r="X113" s="198"/>
      <c r="Y113" s="38">
        <v>0.5</v>
      </c>
      <c r="Z113" s="28" t="s">
        <v>398</v>
      </c>
      <c r="AA113" s="53">
        <v>0</v>
      </c>
      <c r="AB113" s="26" t="s">
        <v>117</v>
      </c>
      <c r="AC113" s="26" t="s">
        <v>117</v>
      </c>
      <c r="AD113" s="26" t="s">
        <v>117</v>
      </c>
      <c r="AE113" s="25" t="s">
        <v>399</v>
      </c>
      <c r="AF113" s="26">
        <v>11</v>
      </c>
      <c r="AG113" s="26"/>
      <c r="AH113" s="26">
        <v>1</v>
      </c>
      <c r="AI113" s="26">
        <v>1</v>
      </c>
      <c r="AJ113" s="26">
        <v>1</v>
      </c>
      <c r="AK113" s="26">
        <v>1</v>
      </c>
      <c r="AL113" s="26">
        <v>1</v>
      </c>
      <c r="AM113" s="26">
        <v>1</v>
      </c>
      <c r="AN113" s="26">
        <v>1</v>
      </c>
      <c r="AO113" s="26">
        <v>1</v>
      </c>
      <c r="AP113" s="26">
        <v>1</v>
      </c>
      <c r="AQ113" s="26">
        <v>1</v>
      </c>
      <c r="AR113" s="27">
        <v>1</v>
      </c>
      <c r="AS113" s="28" t="s">
        <v>377</v>
      </c>
      <c r="AT113" s="28" t="s">
        <v>397</v>
      </c>
      <c r="AU113" s="29" t="s">
        <v>44</v>
      </c>
      <c r="AV113" s="29" t="s">
        <v>44</v>
      </c>
      <c r="AW113" s="29" t="s">
        <v>150</v>
      </c>
      <c r="AX113" s="86" t="s">
        <v>43</v>
      </c>
      <c r="AY113" s="86" t="s">
        <v>43</v>
      </c>
      <c r="AZ113" s="86" t="s">
        <v>43</v>
      </c>
    </row>
    <row r="114" spans="1:52" s="37" customFormat="1" ht="66.75" customHeight="1" x14ac:dyDescent="0.3">
      <c r="A114" s="68" t="s">
        <v>890</v>
      </c>
      <c r="B114" s="147" t="s">
        <v>34</v>
      </c>
      <c r="C114" s="20" t="s">
        <v>44</v>
      </c>
      <c r="D114" s="28" t="s">
        <v>891</v>
      </c>
      <c r="E114" s="28"/>
      <c r="F114" s="28"/>
      <c r="G114" s="28"/>
      <c r="H114" s="28"/>
      <c r="I114" s="28"/>
      <c r="J114" s="28"/>
      <c r="K114" s="28"/>
      <c r="L114" s="28"/>
      <c r="M114" s="28"/>
      <c r="N114" s="28"/>
      <c r="O114" s="28"/>
      <c r="P114" s="28"/>
      <c r="Q114" s="28"/>
      <c r="R114" s="28"/>
      <c r="S114" s="28"/>
      <c r="T114" s="28"/>
      <c r="U114" s="28"/>
      <c r="V114" s="28"/>
      <c r="W114" s="28"/>
      <c r="X114" s="141" t="s">
        <v>400</v>
      </c>
      <c r="Y114" s="67">
        <v>1</v>
      </c>
      <c r="Z114" s="25" t="s">
        <v>401</v>
      </c>
      <c r="AA114" s="53">
        <v>0</v>
      </c>
      <c r="AB114" s="23" t="s">
        <v>44</v>
      </c>
      <c r="AC114" s="23" t="s">
        <v>44</v>
      </c>
      <c r="AD114" s="23" t="s">
        <v>44</v>
      </c>
      <c r="AE114" s="25" t="s">
        <v>402</v>
      </c>
      <c r="AF114" s="26">
        <v>12</v>
      </c>
      <c r="AG114" s="26">
        <v>1</v>
      </c>
      <c r="AH114" s="26">
        <v>1</v>
      </c>
      <c r="AI114" s="26">
        <v>1</v>
      </c>
      <c r="AJ114" s="26">
        <v>1</v>
      </c>
      <c r="AK114" s="26">
        <v>1</v>
      </c>
      <c r="AL114" s="26">
        <v>1</v>
      </c>
      <c r="AM114" s="26">
        <v>1</v>
      </c>
      <c r="AN114" s="26">
        <v>1</v>
      </c>
      <c r="AO114" s="26">
        <v>1</v>
      </c>
      <c r="AP114" s="26">
        <v>1</v>
      </c>
      <c r="AQ114" s="26">
        <v>1</v>
      </c>
      <c r="AR114" s="27">
        <v>1</v>
      </c>
      <c r="AS114" s="28" t="s">
        <v>403</v>
      </c>
      <c r="AT114" s="28" t="s">
        <v>196</v>
      </c>
      <c r="AU114" s="29" t="s">
        <v>404</v>
      </c>
      <c r="AV114" s="29" t="s">
        <v>405</v>
      </c>
      <c r="AW114" s="29" t="s">
        <v>46</v>
      </c>
      <c r="AX114" s="86" t="s">
        <v>43</v>
      </c>
      <c r="AY114" s="86" t="s">
        <v>43</v>
      </c>
      <c r="AZ114" s="86" t="s">
        <v>43</v>
      </c>
    </row>
    <row r="115" spans="1:52" s="37" customFormat="1" ht="66.75" customHeight="1" x14ac:dyDescent="0.3">
      <c r="A115" s="68" t="s">
        <v>890</v>
      </c>
      <c r="B115" s="132" t="s">
        <v>34</v>
      </c>
      <c r="C115" s="20" t="s">
        <v>44</v>
      </c>
      <c r="D115" s="28" t="s">
        <v>891</v>
      </c>
      <c r="E115" s="28"/>
      <c r="F115" s="28"/>
      <c r="G115" s="28"/>
      <c r="H115" s="28"/>
      <c r="I115" s="28"/>
      <c r="J115" s="28"/>
      <c r="K115" s="28"/>
      <c r="L115" s="28"/>
      <c r="M115" s="28"/>
      <c r="N115" s="28"/>
      <c r="O115" s="28"/>
      <c r="P115" s="28"/>
      <c r="Q115" s="28"/>
      <c r="R115" s="28"/>
      <c r="S115" s="28"/>
      <c r="T115" s="28"/>
      <c r="U115" s="28"/>
      <c r="V115" s="28"/>
      <c r="W115" s="28"/>
      <c r="X115" s="141" t="s">
        <v>400</v>
      </c>
      <c r="Y115" s="67">
        <v>1</v>
      </c>
      <c r="Z115" s="25" t="s">
        <v>406</v>
      </c>
      <c r="AA115" s="53">
        <v>0</v>
      </c>
      <c r="AB115" s="23" t="s">
        <v>44</v>
      </c>
      <c r="AC115" s="23" t="s">
        <v>44</v>
      </c>
      <c r="AD115" s="23" t="s">
        <v>44</v>
      </c>
      <c r="AE115" s="25" t="s">
        <v>407</v>
      </c>
      <c r="AF115" s="26">
        <v>4</v>
      </c>
      <c r="AG115" s="26"/>
      <c r="AH115" s="26"/>
      <c r="AI115" s="26">
        <v>1</v>
      </c>
      <c r="AJ115" s="26"/>
      <c r="AK115" s="26">
        <v>1</v>
      </c>
      <c r="AL115" s="26"/>
      <c r="AM115" s="26"/>
      <c r="AN115" s="26">
        <v>1</v>
      </c>
      <c r="AO115" s="26"/>
      <c r="AP115" s="26"/>
      <c r="AQ115" s="26">
        <v>1</v>
      </c>
      <c r="AR115" s="27"/>
      <c r="AS115" s="28" t="s">
        <v>403</v>
      </c>
      <c r="AT115" s="28" t="s">
        <v>196</v>
      </c>
      <c r="AU115" s="29" t="s">
        <v>408</v>
      </c>
      <c r="AV115" s="29" t="s">
        <v>409</v>
      </c>
      <c r="AW115" s="29" t="s">
        <v>46</v>
      </c>
      <c r="AX115" s="86" t="s">
        <v>43</v>
      </c>
      <c r="AY115" s="86" t="s">
        <v>43</v>
      </c>
      <c r="AZ115" s="86" t="s">
        <v>43</v>
      </c>
    </row>
    <row r="116" spans="1:52" s="37" customFormat="1" ht="66.75" customHeight="1" x14ac:dyDescent="0.3">
      <c r="A116" s="68" t="s">
        <v>890</v>
      </c>
      <c r="B116" s="132" t="s">
        <v>34</v>
      </c>
      <c r="C116" s="20" t="s">
        <v>44</v>
      </c>
      <c r="D116" s="28" t="s">
        <v>891</v>
      </c>
      <c r="E116" s="28"/>
      <c r="F116" s="28"/>
      <c r="G116" s="28"/>
      <c r="H116" s="28"/>
      <c r="I116" s="28"/>
      <c r="J116" s="28"/>
      <c r="K116" s="28"/>
      <c r="L116" s="28"/>
      <c r="M116" s="28"/>
      <c r="N116" s="28"/>
      <c r="O116" s="28"/>
      <c r="P116" s="28"/>
      <c r="Q116" s="28"/>
      <c r="R116" s="28"/>
      <c r="S116" s="28"/>
      <c r="T116" s="28"/>
      <c r="U116" s="28"/>
      <c r="V116" s="28"/>
      <c r="W116" s="28"/>
      <c r="X116" s="141" t="s">
        <v>400</v>
      </c>
      <c r="Y116" s="67">
        <v>1</v>
      </c>
      <c r="Z116" s="25" t="s">
        <v>401</v>
      </c>
      <c r="AA116" s="53">
        <v>0</v>
      </c>
      <c r="AB116" s="23" t="s">
        <v>44</v>
      </c>
      <c r="AC116" s="23" t="s">
        <v>44</v>
      </c>
      <c r="AD116" s="23" t="s">
        <v>44</v>
      </c>
      <c r="AE116" s="25" t="s">
        <v>410</v>
      </c>
      <c r="AF116" s="26">
        <v>11</v>
      </c>
      <c r="AG116" s="26"/>
      <c r="AH116" s="26">
        <v>1</v>
      </c>
      <c r="AI116" s="26">
        <v>1</v>
      </c>
      <c r="AJ116" s="26">
        <v>1</v>
      </c>
      <c r="AK116" s="26">
        <v>1</v>
      </c>
      <c r="AL116" s="26">
        <v>1</v>
      </c>
      <c r="AM116" s="26">
        <v>1</v>
      </c>
      <c r="AN116" s="26">
        <v>1</v>
      </c>
      <c r="AO116" s="26">
        <v>1</v>
      </c>
      <c r="AP116" s="26">
        <v>1</v>
      </c>
      <c r="AQ116" s="26">
        <v>1</v>
      </c>
      <c r="AR116" s="27">
        <v>1</v>
      </c>
      <c r="AS116" s="28" t="s">
        <v>403</v>
      </c>
      <c r="AT116" s="28" t="s">
        <v>196</v>
      </c>
      <c r="AU116" s="29" t="s">
        <v>411</v>
      </c>
      <c r="AV116" s="29" t="s">
        <v>412</v>
      </c>
      <c r="AW116" s="29" t="s">
        <v>46</v>
      </c>
      <c r="AX116" s="86" t="s">
        <v>43</v>
      </c>
      <c r="AY116" s="86" t="s">
        <v>43</v>
      </c>
      <c r="AZ116" s="86" t="s">
        <v>43</v>
      </c>
    </row>
    <row r="117" spans="1:52" s="37" customFormat="1" ht="66.75" customHeight="1" x14ac:dyDescent="0.3">
      <c r="A117" s="68" t="s">
        <v>890</v>
      </c>
      <c r="B117" s="63" t="s">
        <v>34</v>
      </c>
      <c r="C117" s="20" t="s">
        <v>44</v>
      </c>
      <c r="D117" s="28" t="s">
        <v>891</v>
      </c>
      <c r="E117" s="28"/>
      <c r="F117" s="28"/>
      <c r="G117" s="28"/>
      <c r="H117" s="28"/>
      <c r="I117" s="28"/>
      <c r="J117" s="28"/>
      <c r="K117" s="28"/>
      <c r="L117" s="28"/>
      <c r="M117" s="28"/>
      <c r="N117" s="28"/>
      <c r="O117" s="28"/>
      <c r="P117" s="28"/>
      <c r="Q117" s="28"/>
      <c r="R117" s="28"/>
      <c r="S117" s="28"/>
      <c r="T117" s="28"/>
      <c r="U117" s="28"/>
      <c r="V117" s="28"/>
      <c r="W117" s="28"/>
      <c r="X117" s="127" t="s">
        <v>413</v>
      </c>
      <c r="Y117" s="34">
        <v>1</v>
      </c>
      <c r="Z117" s="28" t="s">
        <v>414</v>
      </c>
      <c r="AA117" s="53">
        <v>166000000</v>
      </c>
      <c r="AB117" s="68" t="s">
        <v>415</v>
      </c>
      <c r="AC117" s="68" t="s">
        <v>416</v>
      </c>
      <c r="AD117" s="68" t="s">
        <v>417</v>
      </c>
      <c r="AE117" s="25" t="s">
        <v>418</v>
      </c>
      <c r="AF117" s="26">
        <v>10</v>
      </c>
      <c r="AG117" s="26"/>
      <c r="AH117" s="26">
        <v>1</v>
      </c>
      <c r="AI117" s="26">
        <v>1</v>
      </c>
      <c r="AJ117" s="26">
        <v>1</v>
      </c>
      <c r="AK117" s="26">
        <v>1</v>
      </c>
      <c r="AL117" s="26">
        <v>1</v>
      </c>
      <c r="AM117" s="26">
        <v>1</v>
      </c>
      <c r="AN117" s="26">
        <v>1</v>
      </c>
      <c r="AO117" s="26">
        <v>1</v>
      </c>
      <c r="AP117" s="26">
        <v>1</v>
      </c>
      <c r="AQ117" s="26">
        <v>1</v>
      </c>
      <c r="AR117" s="27"/>
      <c r="AS117" s="28" t="s">
        <v>419</v>
      </c>
      <c r="AT117" s="25" t="s">
        <v>62</v>
      </c>
      <c r="AU117" s="29" t="s">
        <v>44</v>
      </c>
      <c r="AV117" s="29" t="s">
        <v>44</v>
      </c>
      <c r="AW117" s="63" t="s">
        <v>46</v>
      </c>
      <c r="AX117" s="29" t="s">
        <v>185</v>
      </c>
      <c r="AY117" s="49" t="s">
        <v>251</v>
      </c>
      <c r="AZ117" s="86" t="s">
        <v>43</v>
      </c>
    </row>
    <row r="118" spans="1:52" s="37" customFormat="1" ht="66.75" customHeight="1" x14ac:dyDescent="0.3">
      <c r="A118" s="68" t="s">
        <v>890</v>
      </c>
      <c r="B118" s="63" t="s">
        <v>34</v>
      </c>
      <c r="C118" s="20" t="s">
        <v>44</v>
      </c>
      <c r="D118" s="28" t="s">
        <v>891</v>
      </c>
      <c r="E118" s="28"/>
      <c r="F118" s="28"/>
      <c r="G118" s="28"/>
      <c r="H118" s="28"/>
      <c r="I118" s="28"/>
      <c r="J118" s="28"/>
      <c r="K118" s="28"/>
      <c r="L118" s="28"/>
      <c r="M118" s="28"/>
      <c r="N118" s="28"/>
      <c r="O118" s="28"/>
      <c r="P118" s="28"/>
      <c r="Q118" s="28"/>
      <c r="R118" s="28"/>
      <c r="S118" s="28"/>
      <c r="T118" s="28"/>
      <c r="U118" s="28"/>
      <c r="V118" s="28"/>
      <c r="W118" s="28"/>
      <c r="X118" s="193" t="s">
        <v>420</v>
      </c>
      <c r="Y118" s="38">
        <v>0.7</v>
      </c>
      <c r="Z118" s="28" t="s">
        <v>421</v>
      </c>
      <c r="AA118" s="53">
        <v>1531000000</v>
      </c>
      <c r="AB118" s="68" t="s">
        <v>415</v>
      </c>
      <c r="AC118" s="68" t="s">
        <v>416</v>
      </c>
      <c r="AD118" s="68" t="s">
        <v>417</v>
      </c>
      <c r="AE118" s="25" t="s">
        <v>422</v>
      </c>
      <c r="AF118" s="26">
        <v>11</v>
      </c>
      <c r="AG118" s="26"/>
      <c r="AH118" s="26">
        <v>1</v>
      </c>
      <c r="AI118" s="26">
        <v>1</v>
      </c>
      <c r="AJ118" s="26">
        <v>1</v>
      </c>
      <c r="AK118" s="26">
        <v>1</v>
      </c>
      <c r="AL118" s="26">
        <v>1</v>
      </c>
      <c r="AM118" s="26">
        <v>1</v>
      </c>
      <c r="AN118" s="26">
        <v>1</v>
      </c>
      <c r="AO118" s="26">
        <v>1</v>
      </c>
      <c r="AP118" s="26">
        <v>1</v>
      </c>
      <c r="AQ118" s="26">
        <v>1</v>
      </c>
      <c r="AR118" s="27">
        <v>1</v>
      </c>
      <c r="AS118" s="28" t="s">
        <v>419</v>
      </c>
      <c r="AT118" s="28" t="s">
        <v>298</v>
      </c>
      <c r="AU118" s="29" t="s">
        <v>44</v>
      </c>
      <c r="AV118" s="29" t="s">
        <v>44</v>
      </c>
      <c r="AW118" s="63" t="s">
        <v>46</v>
      </c>
      <c r="AX118" s="29" t="s">
        <v>185</v>
      </c>
      <c r="AY118" s="63" t="s">
        <v>48</v>
      </c>
      <c r="AZ118" s="86" t="s">
        <v>43</v>
      </c>
    </row>
    <row r="119" spans="1:52" s="37" customFormat="1" ht="66.75" customHeight="1" x14ac:dyDescent="0.3">
      <c r="A119" s="68" t="s">
        <v>890</v>
      </c>
      <c r="B119" s="63" t="s">
        <v>34</v>
      </c>
      <c r="C119" s="20" t="s">
        <v>44</v>
      </c>
      <c r="D119" s="28" t="s">
        <v>891</v>
      </c>
      <c r="E119" s="28"/>
      <c r="F119" s="28"/>
      <c r="G119" s="28"/>
      <c r="H119" s="28"/>
      <c r="I119" s="28"/>
      <c r="J119" s="28"/>
      <c r="K119" s="28"/>
      <c r="L119" s="28"/>
      <c r="M119" s="28"/>
      <c r="N119" s="28"/>
      <c r="O119" s="28"/>
      <c r="P119" s="28"/>
      <c r="Q119" s="28"/>
      <c r="R119" s="28"/>
      <c r="S119" s="28"/>
      <c r="T119" s="28"/>
      <c r="U119" s="28"/>
      <c r="V119" s="28"/>
      <c r="W119" s="28"/>
      <c r="X119" s="194"/>
      <c r="Y119" s="38">
        <v>0.2</v>
      </c>
      <c r="Z119" s="28" t="s">
        <v>423</v>
      </c>
      <c r="AA119" s="53">
        <v>70000000</v>
      </c>
      <c r="AB119" s="68" t="s">
        <v>415</v>
      </c>
      <c r="AC119" s="68" t="s">
        <v>416</v>
      </c>
      <c r="AD119" s="68" t="s">
        <v>417</v>
      </c>
      <c r="AE119" s="25" t="s">
        <v>424</v>
      </c>
      <c r="AF119" s="26">
        <v>2</v>
      </c>
      <c r="AG119" s="26"/>
      <c r="AH119" s="26"/>
      <c r="AI119" s="26"/>
      <c r="AJ119" s="26"/>
      <c r="AK119" s="26"/>
      <c r="AL119" s="26"/>
      <c r="AM119" s="26">
        <v>1</v>
      </c>
      <c r="AN119" s="26"/>
      <c r="AO119" s="26"/>
      <c r="AP119" s="26"/>
      <c r="AQ119" s="26"/>
      <c r="AR119" s="27">
        <v>1</v>
      </c>
      <c r="AS119" s="28" t="s">
        <v>419</v>
      </c>
      <c r="AT119" s="28" t="s">
        <v>62</v>
      </c>
      <c r="AU119" s="29" t="s">
        <v>44</v>
      </c>
      <c r="AV119" s="29" t="s">
        <v>44</v>
      </c>
      <c r="AW119" s="63" t="s">
        <v>46</v>
      </c>
      <c r="AX119" s="63" t="s">
        <v>47</v>
      </c>
      <c r="AY119" s="63" t="s">
        <v>425</v>
      </c>
      <c r="AZ119" s="86" t="s">
        <v>43</v>
      </c>
    </row>
    <row r="120" spans="1:52" s="37" customFormat="1" ht="66.75" customHeight="1" x14ac:dyDescent="0.3">
      <c r="A120" s="68" t="s">
        <v>890</v>
      </c>
      <c r="B120" s="63" t="s">
        <v>34</v>
      </c>
      <c r="C120" s="20" t="s">
        <v>44</v>
      </c>
      <c r="D120" s="28" t="s">
        <v>891</v>
      </c>
      <c r="E120" s="28"/>
      <c r="F120" s="28"/>
      <c r="G120" s="28"/>
      <c r="H120" s="28"/>
      <c r="I120" s="28"/>
      <c r="J120" s="28"/>
      <c r="K120" s="28"/>
      <c r="L120" s="28"/>
      <c r="M120" s="28"/>
      <c r="N120" s="28"/>
      <c r="O120" s="28"/>
      <c r="P120" s="28"/>
      <c r="Q120" s="28"/>
      <c r="R120" s="28"/>
      <c r="S120" s="28"/>
      <c r="T120" s="28"/>
      <c r="U120" s="28"/>
      <c r="V120" s="28"/>
      <c r="W120" s="28"/>
      <c r="X120" s="195"/>
      <c r="Y120" s="38">
        <v>0.1</v>
      </c>
      <c r="Z120" s="28" t="s">
        <v>426</v>
      </c>
      <c r="AA120" s="53">
        <v>10000000</v>
      </c>
      <c r="AB120" s="69" t="s">
        <v>415</v>
      </c>
      <c r="AC120" s="69" t="s">
        <v>416</v>
      </c>
      <c r="AD120" s="69" t="s">
        <v>417</v>
      </c>
      <c r="AE120" s="25" t="s">
        <v>427</v>
      </c>
      <c r="AF120" s="26">
        <v>1</v>
      </c>
      <c r="AG120" s="26"/>
      <c r="AH120" s="26"/>
      <c r="AI120" s="26"/>
      <c r="AJ120" s="26"/>
      <c r="AK120" s="26"/>
      <c r="AL120" s="26"/>
      <c r="AM120" s="26"/>
      <c r="AN120" s="26"/>
      <c r="AO120" s="26"/>
      <c r="AP120" s="26"/>
      <c r="AQ120" s="26"/>
      <c r="AR120" s="27">
        <v>1</v>
      </c>
      <c r="AS120" s="28" t="s">
        <v>419</v>
      </c>
      <c r="AT120" s="28" t="s">
        <v>298</v>
      </c>
      <c r="AU120" s="29" t="s">
        <v>44</v>
      </c>
      <c r="AV120" s="29" t="s">
        <v>44</v>
      </c>
      <c r="AW120" s="63" t="s">
        <v>46</v>
      </c>
      <c r="AX120" s="29" t="s">
        <v>185</v>
      </c>
      <c r="AY120" s="63" t="s">
        <v>428</v>
      </c>
      <c r="AZ120" s="86" t="s">
        <v>43</v>
      </c>
    </row>
    <row r="121" spans="1:52" s="37" customFormat="1" ht="66.75" customHeight="1" x14ac:dyDescent="0.3">
      <c r="A121" s="68" t="s">
        <v>890</v>
      </c>
      <c r="B121" s="148" t="s">
        <v>34</v>
      </c>
      <c r="C121" s="20" t="s">
        <v>44</v>
      </c>
      <c r="D121" s="28" t="s">
        <v>891</v>
      </c>
      <c r="E121" s="28"/>
      <c r="F121" s="28"/>
      <c r="G121" s="28"/>
      <c r="H121" s="28"/>
      <c r="I121" s="28"/>
      <c r="J121" s="28"/>
      <c r="K121" s="28"/>
      <c r="L121" s="28"/>
      <c r="M121" s="28"/>
      <c r="N121" s="28"/>
      <c r="O121" s="28"/>
      <c r="P121" s="28"/>
      <c r="Q121" s="28"/>
      <c r="R121" s="28"/>
      <c r="S121" s="28"/>
      <c r="T121" s="28"/>
      <c r="U121" s="28"/>
      <c r="V121" s="28"/>
      <c r="W121" s="28"/>
      <c r="X121" s="126" t="s">
        <v>429</v>
      </c>
      <c r="Y121" s="34">
        <v>1</v>
      </c>
      <c r="Z121" s="28" t="s">
        <v>430</v>
      </c>
      <c r="AA121" s="70">
        <v>100000000</v>
      </c>
      <c r="AB121" s="23" t="s">
        <v>37</v>
      </c>
      <c r="AC121" s="71" t="s">
        <v>431</v>
      </c>
      <c r="AD121" s="71" t="s">
        <v>432</v>
      </c>
      <c r="AE121" s="25" t="s">
        <v>433</v>
      </c>
      <c r="AF121" s="26">
        <v>3</v>
      </c>
      <c r="AG121" s="26"/>
      <c r="AH121" s="26"/>
      <c r="AI121" s="26"/>
      <c r="AJ121" s="26">
        <v>1</v>
      </c>
      <c r="AK121" s="26"/>
      <c r="AL121" s="26"/>
      <c r="AM121" s="26"/>
      <c r="AN121" s="26">
        <v>1</v>
      </c>
      <c r="AO121" s="26"/>
      <c r="AP121" s="26"/>
      <c r="AQ121" s="26"/>
      <c r="AR121" s="27">
        <v>1</v>
      </c>
      <c r="AS121" s="28" t="s">
        <v>434</v>
      </c>
      <c r="AT121" s="28" t="s">
        <v>435</v>
      </c>
      <c r="AU121" s="29" t="s">
        <v>436</v>
      </c>
      <c r="AV121" s="29" t="s">
        <v>437</v>
      </c>
      <c r="AW121" s="29" t="s">
        <v>46</v>
      </c>
      <c r="AX121" s="97" t="s">
        <v>438</v>
      </c>
      <c r="AY121" s="86" t="s">
        <v>43</v>
      </c>
      <c r="AZ121" s="86" t="s">
        <v>43</v>
      </c>
    </row>
    <row r="122" spans="1:52" s="37" customFormat="1" ht="66.75" customHeight="1" x14ac:dyDescent="0.3">
      <c r="A122" s="68" t="s">
        <v>890</v>
      </c>
      <c r="B122" s="133" t="s">
        <v>34</v>
      </c>
      <c r="C122" s="20" t="s">
        <v>44</v>
      </c>
      <c r="D122" s="28" t="s">
        <v>891</v>
      </c>
      <c r="E122" s="28"/>
      <c r="F122" s="28"/>
      <c r="G122" s="28"/>
      <c r="H122" s="28"/>
      <c r="I122" s="28"/>
      <c r="J122" s="28"/>
      <c r="K122" s="28"/>
      <c r="L122" s="28"/>
      <c r="M122" s="28"/>
      <c r="N122" s="28"/>
      <c r="O122" s="28"/>
      <c r="P122" s="28"/>
      <c r="Q122" s="28"/>
      <c r="R122" s="28"/>
      <c r="S122" s="28"/>
      <c r="T122" s="28"/>
      <c r="U122" s="28"/>
      <c r="V122" s="28"/>
      <c r="W122" s="28"/>
      <c r="X122" s="126" t="s">
        <v>439</v>
      </c>
      <c r="Y122" s="34">
        <v>1</v>
      </c>
      <c r="Z122" s="28" t="s">
        <v>440</v>
      </c>
      <c r="AA122" s="70">
        <v>100000000</v>
      </c>
      <c r="AB122" s="23" t="s">
        <v>37</v>
      </c>
      <c r="AC122" s="71" t="s">
        <v>431</v>
      </c>
      <c r="AD122" s="71" t="s">
        <v>441</v>
      </c>
      <c r="AE122" s="25" t="s">
        <v>442</v>
      </c>
      <c r="AF122" s="26">
        <v>4</v>
      </c>
      <c r="AG122" s="26"/>
      <c r="AH122" s="26"/>
      <c r="AI122" s="26">
        <v>1</v>
      </c>
      <c r="AJ122" s="26"/>
      <c r="AK122" s="26"/>
      <c r="AL122" s="26">
        <v>1</v>
      </c>
      <c r="AM122" s="26"/>
      <c r="AN122" s="26"/>
      <c r="AO122" s="26">
        <v>1</v>
      </c>
      <c r="AP122" s="26"/>
      <c r="AQ122" s="26"/>
      <c r="AR122" s="27">
        <v>1</v>
      </c>
      <c r="AS122" s="28" t="s">
        <v>434</v>
      </c>
      <c r="AT122" s="28" t="s">
        <v>435</v>
      </c>
      <c r="AU122" s="29" t="s">
        <v>443</v>
      </c>
      <c r="AV122" s="29" t="s">
        <v>444</v>
      </c>
      <c r="AW122" s="29" t="s">
        <v>46</v>
      </c>
      <c r="AX122" s="29" t="s">
        <v>109</v>
      </c>
      <c r="AY122" s="29" t="s">
        <v>445</v>
      </c>
      <c r="AZ122" s="86" t="s">
        <v>43</v>
      </c>
    </row>
    <row r="123" spans="1:52" s="37" customFormat="1" ht="66.75" customHeight="1" x14ac:dyDescent="0.3">
      <c r="A123" s="68" t="s">
        <v>890</v>
      </c>
      <c r="B123" s="134" t="s">
        <v>180</v>
      </c>
      <c r="C123" s="20" t="s">
        <v>44</v>
      </c>
      <c r="D123" s="28" t="s">
        <v>891</v>
      </c>
      <c r="E123" s="28"/>
      <c r="F123" s="28"/>
      <c r="G123" s="28"/>
      <c r="H123" s="28"/>
      <c r="I123" s="28"/>
      <c r="J123" s="28"/>
      <c r="K123" s="28"/>
      <c r="L123" s="28"/>
      <c r="M123" s="28"/>
      <c r="N123" s="28"/>
      <c r="O123" s="28"/>
      <c r="P123" s="28"/>
      <c r="Q123" s="28"/>
      <c r="R123" s="28"/>
      <c r="S123" s="28"/>
      <c r="T123" s="28"/>
      <c r="U123" s="28"/>
      <c r="V123" s="28"/>
      <c r="W123" s="28"/>
      <c r="X123" s="193" t="s">
        <v>446</v>
      </c>
      <c r="Y123" s="34">
        <v>0.3</v>
      </c>
      <c r="Z123" s="52" t="s">
        <v>447</v>
      </c>
      <c r="AA123" s="53">
        <v>0</v>
      </c>
      <c r="AB123" s="23" t="s">
        <v>44</v>
      </c>
      <c r="AC123" s="23" t="s">
        <v>44</v>
      </c>
      <c r="AD123" s="23" t="s">
        <v>44</v>
      </c>
      <c r="AE123" s="25" t="s">
        <v>448</v>
      </c>
      <c r="AF123" s="26">
        <v>1</v>
      </c>
      <c r="AG123" s="26"/>
      <c r="AH123" s="26"/>
      <c r="AI123" s="26"/>
      <c r="AJ123" s="26"/>
      <c r="AK123" s="26"/>
      <c r="AL123" s="26">
        <v>1</v>
      </c>
      <c r="AM123" s="26"/>
      <c r="AN123" s="26"/>
      <c r="AO123" s="26"/>
      <c r="AP123" s="26"/>
      <c r="AQ123" s="26"/>
      <c r="AR123" s="27"/>
      <c r="AS123" s="28" t="s">
        <v>449</v>
      </c>
      <c r="AT123" s="28" t="s">
        <v>450</v>
      </c>
      <c r="AU123" s="29" t="s">
        <v>451</v>
      </c>
      <c r="AV123" s="86" t="s">
        <v>43</v>
      </c>
      <c r="AW123" s="29" t="s">
        <v>452</v>
      </c>
      <c r="AX123" s="86" t="s">
        <v>43</v>
      </c>
      <c r="AY123" s="86" t="s">
        <v>43</v>
      </c>
      <c r="AZ123" s="86" t="s">
        <v>43</v>
      </c>
    </row>
    <row r="124" spans="1:52" s="37" customFormat="1" ht="66.75" customHeight="1" x14ac:dyDescent="0.3">
      <c r="A124" s="68" t="s">
        <v>890</v>
      </c>
      <c r="B124" s="134" t="s">
        <v>180</v>
      </c>
      <c r="C124" s="20" t="s">
        <v>44</v>
      </c>
      <c r="D124" s="28" t="s">
        <v>891</v>
      </c>
      <c r="E124" s="28"/>
      <c r="F124" s="28"/>
      <c r="G124" s="28"/>
      <c r="H124" s="28"/>
      <c r="I124" s="28"/>
      <c r="J124" s="28"/>
      <c r="K124" s="28"/>
      <c r="L124" s="28"/>
      <c r="M124" s="28"/>
      <c r="N124" s="28"/>
      <c r="O124" s="28"/>
      <c r="P124" s="28"/>
      <c r="Q124" s="28"/>
      <c r="R124" s="28"/>
      <c r="S124" s="28"/>
      <c r="T124" s="28"/>
      <c r="U124" s="28"/>
      <c r="V124" s="28"/>
      <c r="W124" s="28"/>
      <c r="X124" s="194"/>
      <c r="Y124" s="34">
        <v>0.4</v>
      </c>
      <c r="Z124" s="28" t="s">
        <v>453</v>
      </c>
      <c r="AA124" s="53">
        <v>0</v>
      </c>
      <c r="AB124" s="23" t="s">
        <v>44</v>
      </c>
      <c r="AC124" s="23" t="s">
        <v>44</v>
      </c>
      <c r="AD124" s="23" t="s">
        <v>44</v>
      </c>
      <c r="AE124" s="25" t="s">
        <v>448</v>
      </c>
      <c r="AF124" s="26">
        <v>2</v>
      </c>
      <c r="AG124" s="26"/>
      <c r="AH124" s="26"/>
      <c r="AI124" s="26"/>
      <c r="AJ124" s="26"/>
      <c r="AK124" s="26"/>
      <c r="AL124" s="26">
        <v>1</v>
      </c>
      <c r="AM124" s="26"/>
      <c r="AN124" s="26"/>
      <c r="AO124" s="26"/>
      <c r="AP124" s="26"/>
      <c r="AQ124" s="26">
        <v>1</v>
      </c>
      <c r="AR124" s="27"/>
      <c r="AS124" s="28" t="s">
        <v>449</v>
      </c>
      <c r="AT124" s="28" t="s">
        <v>450</v>
      </c>
      <c r="AU124" s="29" t="s">
        <v>451</v>
      </c>
      <c r="AV124" s="86" t="s">
        <v>43</v>
      </c>
      <c r="AW124" s="29" t="s">
        <v>452</v>
      </c>
      <c r="AX124" s="86" t="s">
        <v>43</v>
      </c>
      <c r="AY124" s="86" t="s">
        <v>43</v>
      </c>
      <c r="AZ124" s="86" t="s">
        <v>43</v>
      </c>
    </row>
    <row r="125" spans="1:52" s="37" customFormat="1" ht="66.75" customHeight="1" x14ac:dyDescent="0.3">
      <c r="A125" s="68" t="s">
        <v>890</v>
      </c>
      <c r="B125" s="134" t="s">
        <v>180</v>
      </c>
      <c r="C125" s="20" t="s">
        <v>44</v>
      </c>
      <c r="D125" s="28" t="s">
        <v>891</v>
      </c>
      <c r="E125" s="28"/>
      <c r="F125" s="28"/>
      <c r="G125" s="28"/>
      <c r="H125" s="28"/>
      <c r="I125" s="28"/>
      <c r="J125" s="28"/>
      <c r="K125" s="28"/>
      <c r="L125" s="28"/>
      <c r="M125" s="28"/>
      <c r="N125" s="28"/>
      <c r="O125" s="28"/>
      <c r="P125" s="28"/>
      <c r="Q125" s="28"/>
      <c r="R125" s="28"/>
      <c r="S125" s="28"/>
      <c r="T125" s="28"/>
      <c r="U125" s="28"/>
      <c r="V125" s="28"/>
      <c r="W125" s="28"/>
      <c r="X125" s="195"/>
      <c r="Y125" s="34">
        <v>0.3</v>
      </c>
      <c r="Z125" s="28" t="s">
        <v>454</v>
      </c>
      <c r="AA125" s="53">
        <v>0</v>
      </c>
      <c r="AB125" s="23" t="s">
        <v>44</v>
      </c>
      <c r="AC125" s="23" t="s">
        <v>44</v>
      </c>
      <c r="AD125" s="23" t="s">
        <v>44</v>
      </c>
      <c r="AE125" s="25" t="s">
        <v>455</v>
      </c>
      <c r="AF125" s="26">
        <v>1</v>
      </c>
      <c r="AG125" s="26"/>
      <c r="AH125" s="26"/>
      <c r="AI125" s="26"/>
      <c r="AJ125" s="26"/>
      <c r="AK125" s="26"/>
      <c r="AL125" s="26"/>
      <c r="AM125" s="26"/>
      <c r="AN125" s="26"/>
      <c r="AO125" s="26">
        <v>1</v>
      </c>
      <c r="AP125" s="26"/>
      <c r="AQ125" s="26"/>
      <c r="AR125" s="27"/>
      <c r="AS125" s="28" t="s">
        <v>449</v>
      </c>
      <c r="AT125" s="28" t="s">
        <v>450</v>
      </c>
      <c r="AU125" s="29" t="s">
        <v>451</v>
      </c>
      <c r="AV125" s="86" t="s">
        <v>43</v>
      </c>
      <c r="AW125" s="29" t="s">
        <v>452</v>
      </c>
      <c r="AX125" s="86" t="s">
        <v>43</v>
      </c>
      <c r="AY125" s="86" t="s">
        <v>43</v>
      </c>
      <c r="AZ125" s="86" t="s">
        <v>43</v>
      </c>
    </row>
    <row r="126" spans="1:52" s="37" customFormat="1" ht="66.75" customHeight="1" x14ac:dyDescent="0.3">
      <c r="A126" s="68" t="s">
        <v>890</v>
      </c>
      <c r="B126" s="134" t="s">
        <v>180</v>
      </c>
      <c r="C126" s="20" t="s">
        <v>44</v>
      </c>
      <c r="D126" s="28" t="s">
        <v>891</v>
      </c>
      <c r="E126" s="28"/>
      <c r="F126" s="28"/>
      <c r="G126" s="28"/>
      <c r="H126" s="28"/>
      <c r="I126" s="28"/>
      <c r="J126" s="28"/>
      <c r="K126" s="28"/>
      <c r="L126" s="28"/>
      <c r="M126" s="28"/>
      <c r="N126" s="28"/>
      <c r="O126" s="28"/>
      <c r="P126" s="28"/>
      <c r="Q126" s="28"/>
      <c r="R126" s="28"/>
      <c r="S126" s="28"/>
      <c r="T126" s="28"/>
      <c r="U126" s="28"/>
      <c r="V126" s="28"/>
      <c r="W126" s="28"/>
      <c r="X126" s="193" t="s">
        <v>456</v>
      </c>
      <c r="Y126" s="34">
        <v>0.3</v>
      </c>
      <c r="Z126" s="28" t="s">
        <v>457</v>
      </c>
      <c r="AA126" s="53">
        <v>0</v>
      </c>
      <c r="AB126" s="23" t="s">
        <v>44</v>
      </c>
      <c r="AC126" s="23" t="s">
        <v>44</v>
      </c>
      <c r="AD126" s="23" t="s">
        <v>44</v>
      </c>
      <c r="AE126" s="25" t="s">
        <v>458</v>
      </c>
      <c r="AF126" s="26">
        <v>1</v>
      </c>
      <c r="AG126" s="26"/>
      <c r="AH126" s="26"/>
      <c r="AI126" s="26"/>
      <c r="AJ126" s="26"/>
      <c r="AK126" s="26"/>
      <c r="AL126" s="26"/>
      <c r="AM126" s="26"/>
      <c r="AN126" s="26"/>
      <c r="AO126" s="26"/>
      <c r="AP126" s="26">
        <v>1</v>
      </c>
      <c r="AQ126" s="26"/>
      <c r="AR126" s="27"/>
      <c r="AS126" s="28" t="s">
        <v>449</v>
      </c>
      <c r="AT126" s="28" t="s">
        <v>450</v>
      </c>
      <c r="AU126" s="29" t="s">
        <v>451</v>
      </c>
      <c r="AV126" s="86" t="s">
        <v>43</v>
      </c>
      <c r="AW126" s="29" t="s">
        <v>459</v>
      </c>
      <c r="AX126" s="86" t="s">
        <v>43</v>
      </c>
      <c r="AY126" s="86" t="s">
        <v>43</v>
      </c>
      <c r="AZ126" s="86" t="s">
        <v>43</v>
      </c>
    </row>
    <row r="127" spans="1:52" s="37" customFormat="1" ht="66.75" customHeight="1" x14ac:dyDescent="0.3">
      <c r="A127" s="68" t="s">
        <v>890</v>
      </c>
      <c r="B127" s="134" t="s">
        <v>180</v>
      </c>
      <c r="C127" s="20" t="s">
        <v>44</v>
      </c>
      <c r="D127" s="28" t="s">
        <v>891</v>
      </c>
      <c r="E127" s="28"/>
      <c r="F127" s="28"/>
      <c r="G127" s="28"/>
      <c r="H127" s="28"/>
      <c r="I127" s="28"/>
      <c r="J127" s="28"/>
      <c r="K127" s="28"/>
      <c r="L127" s="28"/>
      <c r="M127" s="28"/>
      <c r="N127" s="28"/>
      <c r="O127" s="28"/>
      <c r="P127" s="28"/>
      <c r="Q127" s="28"/>
      <c r="R127" s="28"/>
      <c r="S127" s="28"/>
      <c r="T127" s="28"/>
      <c r="U127" s="28"/>
      <c r="V127" s="28"/>
      <c r="W127" s="28"/>
      <c r="X127" s="194"/>
      <c r="Y127" s="34">
        <v>0.4</v>
      </c>
      <c r="Z127" s="28" t="s">
        <v>460</v>
      </c>
      <c r="AA127" s="53">
        <v>0</v>
      </c>
      <c r="AB127" s="23" t="s">
        <v>44</v>
      </c>
      <c r="AC127" s="23" t="s">
        <v>44</v>
      </c>
      <c r="AD127" s="23" t="s">
        <v>44</v>
      </c>
      <c r="AE127" s="25" t="s">
        <v>461</v>
      </c>
      <c r="AF127" s="26">
        <v>1</v>
      </c>
      <c r="AG127" s="26"/>
      <c r="AH127" s="26"/>
      <c r="AI127" s="26"/>
      <c r="AJ127" s="26"/>
      <c r="AK127" s="26"/>
      <c r="AL127" s="26"/>
      <c r="AM127" s="26"/>
      <c r="AN127" s="26"/>
      <c r="AO127" s="26"/>
      <c r="AP127" s="26">
        <v>1</v>
      </c>
      <c r="AQ127" s="26"/>
      <c r="AR127" s="27"/>
      <c r="AS127" s="28" t="s">
        <v>449</v>
      </c>
      <c r="AT127" s="28" t="s">
        <v>450</v>
      </c>
      <c r="AU127" s="29" t="s">
        <v>451</v>
      </c>
      <c r="AV127" s="86" t="s">
        <v>43</v>
      </c>
      <c r="AW127" s="29" t="s">
        <v>462</v>
      </c>
      <c r="AX127" s="86" t="s">
        <v>43</v>
      </c>
      <c r="AY127" s="86" t="s">
        <v>43</v>
      </c>
      <c r="AZ127" s="86" t="s">
        <v>43</v>
      </c>
    </row>
    <row r="128" spans="1:52" s="37" customFormat="1" ht="66.75" customHeight="1" x14ac:dyDescent="0.3">
      <c r="A128" s="68" t="s">
        <v>890</v>
      </c>
      <c r="B128" s="134" t="s">
        <v>180</v>
      </c>
      <c r="C128" s="20" t="s">
        <v>44</v>
      </c>
      <c r="D128" s="28" t="s">
        <v>891</v>
      </c>
      <c r="E128" s="28"/>
      <c r="F128" s="28"/>
      <c r="G128" s="28"/>
      <c r="H128" s="28"/>
      <c r="I128" s="28"/>
      <c r="J128" s="28"/>
      <c r="K128" s="28"/>
      <c r="L128" s="28"/>
      <c r="M128" s="28"/>
      <c r="N128" s="28"/>
      <c r="O128" s="28"/>
      <c r="P128" s="28"/>
      <c r="Q128" s="28"/>
      <c r="R128" s="28"/>
      <c r="S128" s="28"/>
      <c r="T128" s="28"/>
      <c r="U128" s="28"/>
      <c r="V128" s="28"/>
      <c r="W128" s="28"/>
      <c r="X128" s="195"/>
      <c r="Y128" s="34">
        <v>0.3</v>
      </c>
      <c r="Z128" s="28" t="s">
        <v>463</v>
      </c>
      <c r="AA128" s="53">
        <v>0</v>
      </c>
      <c r="AB128" s="23" t="s">
        <v>44</v>
      </c>
      <c r="AC128" s="23" t="s">
        <v>44</v>
      </c>
      <c r="AD128" s="23" t="s">
        <v>44</v>
      </c>
      <c r="AE128" s="25" t="s">
        <v>464</v>
      </c>
      <c r="AF128" s="26">
        <v>1</v>
      </c>
      <c r="AG128" s="26"/>
      <c r="AH128" s="26"/>
      <c r="AI128" s="26"/>
      <c r="AJ128" s="26"/>
      <c r="AK128" s="26"/>
      <c r="AL128" s="26"/>
      <c r="AM128" s="26"/>
      <c r="AN128" s="26">
        <v>1</v>
      </c>
      <c r="AO128" s="26"/>
      <c r="AP128" s="26"/>
      <c r="AQ128" s="26"/>
      <c r="AR128" s="27"/>
      <c r="AS128" s="28" t="s">
        <v>449</v>
      </c>
      <c r="AT128" s="28" t="s">
        <v>450</v>
      </c>
      <c r="AU128" s="29" t="s">
        <v>451</v>
      </c>
      <c r="AV128" s="86" t="s">
        <v>43</v>
      </c>
      <c r="AW128" s="29" t="s">
        <v>462</v>
      </c>
      <c r="AX128" s="86" t="s">
        <v>43</v>
      </c>
      <c r="AY128" s="86" t="s">
        <v>43</v>
      </c>
      <c r="AZ128" s="86" t="s">
        <v>43</v>
      </c>
    </row>
    <row r="129" spans="1:52" s="37" customFormat="1" ht="66.75" customHeight="1" x14ac:dyDescent="0.3">
      <c r="A129" s="68" t="s">
        <v>890</v>
      </c>
      <c r="B129" s="134" t="s">
        <v>180</v>
      </c>
      <c r="C129" s="20" t="s">
        <v>44</v>
      </c>
      <c r="D129" s="28" t="s">
        <v>891</v>
      </c>
      <c r="E129" s="28"/>
      <c r="F129" s="28"/>
      <c r="G129" s="28"/>
      <c r="H129" s="28"/>
      <c r="I129" s="28"/>
      <c r="J129" s="28"/>
      <c r="K129" s="28"/>
      <c r="L129" s="28"/>
      <c r="M129" s="28"/>
      <c r="N129" s="28"/>
      <c r="O129" s="28"/>
      <c r="P129" s="28"/>
      <c r="Q129" s="28"/>
      <c r="R129" s="28"/>
      <c r="S129" s="28"/>
      <c r="T129" s="28"/>
      <c r="U129" s="28"/>
      <c r="V129" s="28"/>
      <c r="W129" s="28"/>
      <c r="X129" s="193" t="s">
        <v>465</v>
      </c>
      <c r="Y129" s="34">
        <v>0.2</v>
      </c>
      <c r="Z129" s="28" t="s">
        <v>466</v>
      </c>
      <c r="AA129" s="53">
        <v>0</v>
      </c>
      <c r="AB129" s="23" t="s">
        <v>44</v>
      </c>
      <c r="AC129" s="23" t="s">
        <v>44</v>
      </c>
      <c r="AD129" s="23" t="s">
        <v>44</v>
      </c>
      <c r="AE129" s="25" t="s">
        <v>467</v>
      </c>
      <c r="AF129" s="26">
        <v>3</v>
      </c>
      <c r="AG129" s="26"/>
      <c r="AH129" s="26"/>
      <c r="AI129" s="26"/>
      <c r="AJ129" s="26">
        <v>1</v>
      </c>
      <c r="AK129" s="26"/>
      <c r="AL129" s="26"/>
      <c r="AM129" s="26"/>
      <c r="AN129" s="26">
        <v>1</v>
      </c>
      <c r="AO129" s="26"/>
      <c r="AP129" s="26"/>
      <c r="AQ129" s="26"/>
      <c r="AR129" s="27">
        <v>1</v>
      </c>
      <c r="AS129" s="28" t="s">
        <v>449</v>
      </c>
      <c r="AT129" s="28" t="s">
        <v>468</v>
      </c>
      <c r="AU129" s="29" t="s">
        <v>451</v>
      </c>
      <c r="AV129" s="86" t="s">
        <v>43</v>
      </c>
      <c r="AW129" s="29" t="s">
        <v>46</v>
      </c>
      <c r="AX129" s="29" t="s">
        <v>185</v>
      </c>
      <c r="AY129" s="86" t="s">
        <v>43</v>
      </c>
      <c r="AZ129" s="86" t="s">
        <v>43</v>
      </c>
    </row>
    <row r="130" spans="1:52" s="37" customFormat="1" ht="66.75" customHeight="1" x14ac:dyDescent="0.3">
      <c r="A130" s="68" t="s">
        <v>890</v>
      </c>
      <c r="B130" s="134" t="s">
        <v>180</v>
      </c>
      <c r="C130" s="20" t="s">
        <v>44</v>
      </c>
      <c r="D130" s="28" t="s">
        <v>891</v>
      </c>
      <c r="E130" s="28"/>
      <c r="F130" s="28"/>
      <c r="G130" s="28"/>
      <c r="H130" s="28"/>
      <c r="I130" s="28"/>
      <c r="J130" s="28"/>
      <c r="K130" s="28"/>
      <c r="L130" s="28"/>
      <c r="M130" s="28"/>
      <c r="N130" s="28"/>
      <c r="O130" s="28"/>
      <c r="P130" s="28"/>
      <c r="Q130" s="28"/>
      <c r="R130" s="28"/>
      <c r="S130" s="28"/>
      <c r="T130" s="28"/>
      <c r="U130" s="28"/>
      <c r="V130" s="28"/>
      <c r="W130" s="28"/>
      <c r="X130" s="194"/>
      <c r="Y130" s="34">
        <v>0.2</v>
      </c>
      <c r="Z130" s="28" t="s">
        <v>469</v>
      </c>
      <c r="AA130" s="53">
        <v>0</v>
      </c>
      <c r="AB130" s="23" t="s">
        <v>44</v>
      </c>
      <c r="AC130" s="23" t="s">
        <v>44</v>
      </c>
      <c r="AD130" s="23" t="s">
        <v>44</v>
      </c>
      <c r="AE130" s="25" t="s">
        <v>470</v>
      </c>
      <c r="AF130" s="26">
        <v>1</v>
      </c>
      <c r="AG130" s="26"/>
      <c r="AH130" s="26"/>
      <c r="AI130" s="26"/>
      <c r="AJ130" s="26"/>
      <c r="AK130" s="26">
        <v>1</v>
      </c>
      <c r="AL130" s="26"/>
      <c r="AM130" s="26"/>
      <c r="AN130" s="26"/>
      <c r="AO130" s="26"/>
      <c r="AP130" s="26"/>
      <c r="AQ130" s="26"/>
      <c r="AR130" s="27"/>
      <c r="AS130" s="28" t="s">
        <v>449</v>
      </c>
      <c r="AT130" s="28" t="s">
        <v>468</v>
      </c>
      <c r="AU130" s="29" t="s">
        <v>451</v>
      </c>
      <c r="AV130" s="86" t="s">
        <v>43</v>
      </c>
      <c r="AW130" s="86" t="s">
        <v>43</v>
      </c>
      <c r="AX130" s="86" t="s">
        <v>43</v>
      </c>
      <c r="AY130" s="86" t="s">
        <v>43</v>
      </c>
      <c r="AZ130" s="86" t="s">
        <v>43</v>
      </c>
    </row>
    <row r="131" spans="1:52" s="37" customFormat="1" ht="66.75" customHeight="1" x14ac:dyDescent="0.3">
      <c r="A131" s="68" t="s">
        <v>890</v>
      </c>
      <c r="B131" s="134" t="s">
        <v>180</v>
      </c>
      <c r="C131" s="20" t="s">
        <v>44</v>
      </c>
      <c r="D131" s="28" t="s">
        <v>891</v>
      </c>
      <c r="E131" s="28"/>
      <c r="F131" s="28"/>
      <c r="G131" s="28"/>
      <c r="H131" s="28"/>
      <c r="I131" s="28"/>
      <c r="J131" s="28"/>
      <c r="K131" s="28"/>
      <c r="L131" s="28"/>
      <c r="M131" s="28"/>
      <c r="N131" s="28"/>
      <c r="O131" s="28"/>
      <c r="P131" s="28"/>
      <c r="Q131" s="28"/>
      <c r="R131" s="28"/>
      <c r="S131" s="28"/>
      <c r="T131" s="28"/>
      <c r="U131" s="28"/>
      <c r="V131" s="28"/>
      <c r="W131" s="28"/>
      <c r="X131" s="194"/>
      <c r="Y131" s="34">
        <v>0.2</v>
      </c>
      <c r="Z131" s="28" t="s">
        <v>471</v>
      </c>
      <c r="AA131" s="53">
        <v>0</v>
      </c>
      <c r="AB131" s="23" t="s">
        <v>44</v>
      </c>
      <c r="AC131" s="23" t="s">
        <v>44</v>
      </c>
      <c r="AD131" s="23" t="s">
        <v>44</v>
      </c>
      <c r="AE131" s="25" t="s">
        <v>472</v>
      </c>
      <c r="AF131" s="26">
        <v>1</v>
      </c>
      <c r="AG131" s="26"/>
      <c r="AH131" s="26"/>
      <c r="AI131" s="26"/>
      <c r="AJ131" s="26"/>
      <c r="AK131" s="26"/>
      <c r="AL131" s="26"/>
      <c r="AM131" s="26"/>
      <c r="AN131" s="26">
        <v>1</v>
      </c>
      <c r="AO131" s="26"/>
      <c r="AP131" s="26"/>
      <c r="AQ131" s="26"/>
      <c r="AR131" s="27"/>
      <c r="AS131" s="28" t="s">
        <v>449</v>
      </c>
      <c r="AT131" s="28" t="s">
        <v>468</v>
      </c>
      <c r="AU131" s="29" t="s">
        <v>451</v>
      </c>
      <c r="AV131" s="86" t="s">
        <v>43</v>
      </c>
      <c r="AW131" s="86" t="s">
        <v>43</v>
      </c>
      <c r="AX131" s="86" t="s">
        <v>43</v>
      </c>
      <c r="AY131" s="86" t="s">
        <v>43</v>
      </c>
      <c r="AZ131" s="86" t="s">
        <v>43</v>
      </c>
    </row>
    <row r="132" spans="1:52" s="37" customFormat="1" ht="66.75" customHeight="1" x14ac:dyDescent="0.3">
      <c r="A132" s="68" t="s">
        <v>890</v>
      </c>
      <c r="B132" s="134" t="s">
        <v>180</v>
      </c>
      <c r="C132" s="20" t="s">
        <v>44</v>
      </c>
      <c r="D132" s="28" t="s">
        <v>891</v>
      </c>
      <c r="E132" s="28"/>
      <c r="F132" s="28"/>
      <c r="G132" s="28"/>
      <c r="H132" s="28"/>
      <c r="I132" s="28"/>
      <c r="J132" s="28"/>
      <c r="K132" s="28"/>
      <c r="L132" s="28"/>
      <c r="M132" s="28"/>
      <c r="N132" s="28"/>
      <c r="O132" s="28"/>
      <c r="P132" s="28"/>
      <c r="Q132" s="28"/>
      <c r="R132" s="28"/>
      <c r="S132" s="28"/>
      <c r="T132" s="28"/>
      <c r="U132" s="28"/>
      <c r="V132" s="28"/>
      <c r="W132" s="28"/>
      <c r="X132" s="194"/>
      <c r="Y132" s="34">
        <v>0.2</v>
      </c>
      <c r="Z132" s="28" t="s">
        <v>473</v>
      </c>
      <c r="AA132" s="53">
        <v>0</v>
      </c>
      <c r="AB132" s="23" t="s">
        <v>44</v>
      </c>
      <c r="AC132" s="23" t="s">
        <v>44</v>
      </c>
      <c r="AD132" s="23" t="s">
        <v>44</v>
      </c>
      <c r="AE132" s="25" t="s">
        <v>474</v>
      </c>
      <c r="AF132" s="26">
        <v>1</v>
      </c>
      <c r="AG132" s="26"/>
      <c r="AH132" s="26"/>
      <c r="AI132" s="26"/>
      <c r="AJ132" s="26"/>
      <c r="AK132" s="26"/>
      <c r="AL132" s="26"/>
      <c r="AM132" s="26">
        <v>1</v>
      </c>
      <c r="AN132" s="26"/>
      <c r="AO132" s="26"/>
      <c r="AP132" s="26"/>
      <c r="AQ132" s="26"/>
      <c r="AR132" s="27"/>
      <c r="AS132" s="28" t="s">
        <v>449</v>
      </c>
      <c r="AT132" s="28" t="s">
        <v>468</v>
      </c>
      <c r="AU132" s="29" t="s">
        <v>451</v>
      </c>
      <c r="AV132" s="86" t="s">
        <v>43</v>
      </c>
      <c r="AW132" s="86" t="s">
        <v>43</v>
      </c>
      <c r="AX132" s="86" t="s">
        <v>43</v>
      </c>
      <c r="AY132" s="86" t="s">
        <v>43</v>
      </c>
      <c r="AZ132" s="86" t="s">
        <v>43</v>
      </c>
    </row>
    <row r="133" spans="1:52" s="37" customFormat="1" ht="66.75" customHeight="1" x14ac:dyDescent="0.3">
      <c r="A133" s="68" t="s">
        <v>890</v>
      </c>
      <c r="B133" s="134" t="s">
        <v>180</v>
      </c>
      <c r="C133" s="20" t="s">
        <v>44</v>
      </c>
      <c r="D133" s="28" t="s">
        <v>891</v>
      </c>
      <c r="E133" s="28"/>
      <c r="F133" s="28"/>
      <c r="G133" s="28"/>
      <c r="H133" s="28"/>
      <c r="I133" s="28"/>
      <c r="J133" s="28"/>
      <c r="K133" s="28"/>
      <c r="L133" s="28"/>
      <c r="M133" s="28"/>
      <c r="N133" s="28"/>
      <c r="O133" s="28"/>
      <c r="P133" s="28"/>
      <c r="Q133" s="28"/>
      <c r="R133" s="28"/>
      <c r="S133" s="28"/>
      <c r="T133" s="28"/>
      <c r="U133" s="28"/>
      <c r="V133" s="28"/>
      <c r="W133" s="28"/>
      <c r="X133" s="195"/>
      <c r="Y133" s="34">
        <v>0.2</v>
      </c>
      <c r="Z133" s="25" t="s">
        <v>475</v>
      </c>
      <c r="AA133" s="53">
        <v>0</v>
      </c>
      <c r="AB133" s="23" t="s">
        <v>44</v>
      </c>
      <c r="AC133" s="23" t="s">
        <v>44</v>
      </c>
      <c r="AD133" s="23" t="s">
        <v>44</v>
      </c>
      <c r="AE133" s="25" t="s">
        <v>476</v>
      </c>
      <c r="AF133" s="26">
        <v>2</v>
      </c>
      <c r="AG133" s="26"/>
      <c r="AH133" s="26"/>
      <c r="AI133" s="26"/>
      <c r="AJ133" s="26"/>
      <c r="AK133" s="26"/>
      <c r="AL133" s="26">
        <v>1</v>
      </c>
      <c r="AM133" s="26"/>
      <c r="AN133" s="26"/>
      <c r="AO133" s="26"/>
      <c r="AP133" s="26"/>
      <c r="AQ133" s="26">
        <v>1</v>
      </c>
      <c r="AR133" s="27"/>
      <c r="AS133" s="28" t="s">
        <v>449</v>
      </c>
      <c r="AT133" s="28" t="s">
        <v>468</v>
      </c>
      <c r="AU133" s="29" t="s">
        <v>451</v>
      </c>
      <c r="AV133" s="86" t="s">
        <v>43</v>
      </c>
      <c r="AW133" s="86" t="s">
        <v>43</v>
      </c>
      <c r="AX133" s="86" t="s">
        <v>43</v>
      </c>
      <c r="AY133" s="86" t="s">
        <v>43</v>
      </c>
      <c r="AZ133" s="86" t="s">
        <v>43</v>
      </c>
    </row>
    <row r="134" spans="1:52" s="37" customFormat="1" ht="66.75" customHeight="1" x14ac:dyDescent="0.3">
      <c r="A134" s="68" t="s">
        <v>890</v>
      </c>
      <c r="B134" s="134" t="s">
        <v>180</v>
      </c>
      <c r="C134" s="20" t="s">
        <v>44</v>
      </c>
      <c r="D134" s="28" t="s">
        <v>891</v>
      </c>
      <c r="E134" s="28"/>
      <c r="F134" s="28"/>
      <c r="G134" s="28"/>
      <c r="H134" s="28"/>
      <c r="I134" s="28"/>
      <c r="J134" s="28"/>
      <c r="K134" s="28"/>
      <c r="L134" s="28"/>
      <c r="M134" s="28"/>
      <c r="N134" s="28"/>
      <c r="O134" s="28"/>
      <c r="P134" s="28"/>
      <c r="Q134" s="28"/>
      <c r="R134" s="28"/>
      <c r="S134" s="28"/>
      <c r="T134" s="28"/>
      <c r="U134" s="28"/>
      <c r="V134" s="28"/>
      <c r="W134" s="28"/>
      <c r="X134" s="193" t="s">
        <v>477</v>
      </c>
      <c r="Y134" s="34">
        <v>0.25</v>
      </c>
      <c r="Z134" s="28" t="s">
        <v>478</v>
      </c>
      <c r="AA134" s="53">
        <v>0</v>
      </c>
      <c r="AB134" s="23" t="s">
        <v>44</v>
      </c>
      <c r="AC134" s="23" t="s">
        <v>44</v>
      </c>
      <c r="AD134" s="23" t="s">
        <v>44</v>
      </c>
      <c r="AE134" s="25" t="s">
        <v>479</v>
      </c>
      <c r="AF134" s="26">
        <v>1</v>
      </c>
      <c r="AG134" s="26"/>
      <c r="AH134" s="26"/>
      <c r="AI134" s="26"/>
      <c r="AJ134" s="26"/>
      <c r="AK134" s="26"/>
      <c r="AL134" s="26"/>
      <c r="AM134" s="26"/>
      <c r="AN134" s="26"/>
      <c r="AO134" s="26">
        <v>1</v>
      </c>
      <c r="AP134" s="26"/>
      <c r="AQ134" s="26"/>
      <c r="AR134" s="27"/>
      <c r="AS134" s="28" t="s">
        <v>449</v>
      </c>
      <c r="AT134" s="28" t="s">
        <v>450</v>
      </c>
      <c r="AU134" s="29" t="s">
        <v>451</v>
      </c>
      <c r="AV134" s="86" t="s">
        <v>43</v>
      </c>
      <c r="AW134" s="29" t="s">
        <v>452</v>
      </c>
      <c r="AX134" s="86" t="s">
        <v>43</v>
      </c>
      <c r="AY134" s="86" t="s">
        <v>43</v>
      </c>
      <c r="AZ134" s="29" t="s">
        <v>462</v>
      </c>
    </row>
    <row r="135" spans="1:52" s="37" customFormat="1" ht="66.75" customHeight="1" x14ac:dyDescent="0.3">
      <c r="A135" s="68" t="s">
        <v>890</v>
      </c>
      <c r="B135" s="134" t="s">
        <v>180</v>
      </c>
      <c r="C135" s="20" t="s">
        <v>44</v>
      </c>
      <c r="D135" s="28" t="s">
        <v>891</v>
      </c>
      <c r="E135" s="28"/>
      <c r="F135" s="28"/>
      <c r="G135" s="28"/>
      <c r="H135" s="28"/>
      <c r="I135" s="28"/>
      <c r="J135" s="28"/>
      <c r="K135" s="28"/>
      <c r="L135" s="28"/>
      <c r="M135" s="28"/>
      <c r="N135" s="28"/>
      <c r="O135" s="28"/>
      <c r="P135" s="28"/>
      <c r="Q135" s="28"/>
      <c r="R135" s="28"/>
      <c r="S135" s="28"/>
      <c r="T135" s="28"/>
      <c r="U135" s="28"/>
      <c r="V135" s="28"/>
      <c r="W135" s="28"/>
      <c r="X135" s="194"/>
      <c r="Y135" s="34">
        <v>0.25</v>
      </c>
      <c r="Z135" s="28" t="s">
        <v>480</v>
      </c>
      <c r="AA135" s="53">
        <v>0</v>
      </c>
      <c r="AB135" s="23" t="s">
        <v>44</v>
      </c>
      <c r="AC135" s="23" t="s">
        <v>44</v>
      </c>
      <c r="AD135" s="23" t="s">
        <v>44</v>
      </c>
      <c r="AE135" s="25" t="s">
        <v>481</v>
      </c>
      <c r="AF135" s="26">
        <v>1</v>
      </c>
      <c r="AG135" s="26"/>
      <c r="AH135" s="26"/>
      <c r="AI135" s="26"/>
      <c r="AJ135" s="26"/>
      <c r="AK135" s="26"/>
      <c r="AL135" s="26"/>
      <c r="AM135" s="26"/>
      <c r="AN135" s="26"/>
      <c r="AO135" s="26"/>
      <c r="AP135" s="26">
        <v>1</v>
      </c>
      <c r="AQ135" s="26"/>
      <c r="AR135" s="27"/>
      <c r="AS135" s="28" t="s">
        <v>449</v>
      </c>
      <c r="AT135" s="28" t="s">
        <v>450</v>
      </c>
      <c r="AU135" s="29" t="s">
        <v>451</v>
      </c>
      <c r="AV135" s="86" t="s">
        <v>43</v>
      </c>
      <c r="AW135" s="29" t="s">
        <v>452</v>
      </c>
      <c r="AX135" s="86" t="s">
        <v>43</v>
      </c>
      <c r="AY135" s="86" t="s">
        <v>43</v>
      </c>
      <c r="AZ135" s="29" t="s">
        <v>462</v>
      </c>
    </row>
    <row r="136" spans="1:52" s="37" customFormat="1" ht="66.75" customHeight="1" x14ac:dyDescent="0.3">
      <c r="A136" s="68" t="s">
        <v>890</v>
      </c>
      <c r="B136" s="134" t="s">
        <v>180</v>
      </c>
      <c r="C136" s="20" t="s">
        <v>44</v>
      </c>
      <c r="D136" s="28" t="s">
        <v>891</v>
      </c>
      <c r="E136" s="28"/>
      <c r="F136" s="28"/>
      <c r="G136" s="28"/>
      <c r="H136" s="28"/>
      <c r="I136" s="28"/>
      <c r="J136" s="28"/>
      <c r="K136" s="28"/>
      <c r="L136" s="28"/>
      <c r="M136" s="28"/>
      <c r="N136" s="28"/>
      <c r="O136" s="28"/>
      <c r="P136" s="28"/>
      <c r="Q136" s="28"/>
      <c r="R136" s="28"/>
      <c r="S136" s="28"/>
      <c r="T136" s="28"/>
      <c r="U136" s="28"/>
      <c r="V136" s="28"/>
      <c r="W136" s="28"/>
      <c r="X136" s="194"/>
      <c r="Y136" s="34">
        <v>0.25</v>
      </c>
      <c r="Z136" s="28" t="s">
        <v>482</v>
      </c>
      <c r="AA136" s="53">
        <v>0</v>
      </c>
      <c r="AB136" s="23" t="s">
        <v>44</v>
      </c>
      <c r="AC136" s="23" t="s">
        <v>44</v>
      </c>
      <c r="AD136" s="23" t="s">
        <v>44</v>
      </c>
      <c r="AE136" s="25" t="s">
        <v>483</v>
      </c>
      <c r="AF136" s="26">
        <v>2</v>
      </c>
      <c r="AG136" s="26"/>
      <c r="AH136" s="26"/>
      <c r="AI136" s="26"/>
      <c r="AJ136" s="26"/>
      <c r="AK136" s="26"/>
      <c r="AL136" s="26"/>
      <c r="AM136" s="26">
        <v>1</v>
      </c>
      <c r="AN136" s="26"/>
      <c r="AO136" s="26"/>
      <c r="AP136" s="26"/>
      <c r="AQ136" s="26"/>
      <c r="AR136" s="27">
        <v>1</v>
      </c>
      <c r="AS136" s="28" t="s">
        <v>449</v>
      </c>
      <c r="AT136" s="28" t="s">
        <v>450</v>
      </c>
      <c r="AU136" s="29" t="s">
        <v>451</v>
      </c>
      <c r="AV136" s="86" t="s">
        <v>43</v>
      </c>
      <c r="AW136" s="29" t="s">
        <v>452</v>
      </c>
      <c r="AX136" s="86" t="s">
        <v>43</v>
      </c>
      <c r="AY136" s="86" t="s">
        <v>43</v>
      </c>
      <c r="AZ136" s="29" t="s">
        <v>462</v>
      </c>
    </row>
    <row r="137" spans="1:52" s="37" customFormat="1" ht="66.75" customHeight="1" x14ac:dyDescent="0.3">
      <c r="A137" s="68" t="s">
        <v>890</v>
      </c>
      <c r="B137" s="134" t="s">
        <v>180</v>
      </c>
      <c r="C137" s="20" t="s">
        <v>44</v>
      </c>
      <c r="D137" s="28" t="s">
        <v>891</v>
      </c>
      <c r="E137" s="28"/>
      <c r="F137" s="28"/>
      <c r="G137" s="28"/>
      <c r="H137" s="28"/>
      <c r="I137" s="28"/>
      <c r="J137" s="28"/>
      <c r="K137" s="28"/>
      <c r="L137" s="28"/>
      <c r="M137" s="28"/>
      <c r="N137" s="28"/>
      <c r="O137" s="28"/>
      <c r="P137" s="28"/>
      <c r="Q137" s="28"/>
      <c r="R137" s="28"/>
      <c r="S137" s="28"/>
      <c r="T137" s="28"/>
      <c r="U137" s="28"/>
      <c r="V137" s="28"/>
      <c r="W137" s="28"/>
      <c r="X137" s="195"/>
      <c r="Y137" s="34">
        <v>0.25</v>
      </c>
      <c r="Z137" s="28" t="s">
        <v>484</v>
      </c>
      <c r="AA137" s="53">
        <v>0</v>
      </c>
      <c r="AB137" s="23" t="s">
        <v>44</v>
      </c>
      <c r="AC137" s="23" t="s">
        <v>44</v>
      </c>
      <c r="AD137" s="23" t="s">
        <v>44</v>
      </c>
      <c r="AE137" s="25" t="s">
        <v>479</v>
      </c>
      <c r="AF137" s="26">
        <v>1</v>
      </c>
      <c r="AG137" s="26"/>
      <c r="AH137" s="26"/>
      <c r="AI137" s="26"/>
      <c r="AJ137" s="26"/>
      <c r="AK137" s="26"/>
      <c r="AL137" s="26"/>
      <c r="AM137" s="26"/>
      <c r="AN137" s="26">
        <v>1</v>
      </c>
      <c r="AO137" s="26"/>
      <c r="AP137" s="26"/>
      <c r="AQ137" s="26"/>
      <c r="AR137" s="27"/>
      <c r="AS137" s="28" t="s">
        <v>449</v>
      </c>
      <c r="AT137" s="28" t="s">
        <v>450</v>
      </c>
      <c r="AU137" s="29" t="s">
        <v>451</v>
      </c>
      <c r="AV137" s="86" t="s">
        <v>43</v>
      </c>
      <c r="AW137" s="29" t="s">
        <v>452</v>
      </c>
      <c r="AX137" s="86" t="s">
        <v>43</v>
      </c>
      <c r="AY137" s="86" t="s">
        <v>43</v>
      </c>
      <c r="AZ137" s="29" t="s">
        <v>462</v>
      </c>
    </row>
    <row r="138" spans="1:52" s="37" customFormat="1" ht="66.75" customHeight="1" x14ac:dyDescent="0.3">
      <c r="A138" s="68" t="s">
        <v>890</v>
      </c>
      <c r="B138" s="134" t="s">
        <v>180</v>
      </c>
      <c r="C138" s="20" t="s">
        <v>44</v>
      </c>
      <c r="D138" s="28" t="s">
        <v>891</v>
      </c>
      <c r="E138" s="28"/>
      <c r="F138" s="28"/>
      <c r="G138" s="28"/>
      <c r="H138" s="28"/>
      <c r="I138" s="28"/>
      <c r="J138" s="28"/>
      <c r="K138" s="28"/>
      <c r="L138" s="28"/>
      <c r="M138" s="28"/>
      <c r="N138" s="28"/>
      <c r="O138" s="28"/>
      <c r="P138" s="28"/>
      <c r="Q138" s="28"/>
      <c r="R138" s="28"/>
      <c r="S138" s="28"/>
      <c r="T138" s="28"/>
      <c r="U138" s="28"/>
      <c r="V138" s="28"/>
      <c r="W138" s="28"/>
      <c r="X138" s="139" t="s">
        <v>485</v>
      </c>
      <c r="Y138" s="34">
        <v>1</v>
      </c>
      <c r="Z138" s="28" t="s">
        <v>486</v>
      </c>
      <c r="AA138" s="53">
        <v>0</v>
      </c>
      <c r="AB138" s="23" t="s">
        <v>44</v>
      </c>
      <c r="AC138" s="23" t="s">
        <v>44</v>
      </c>
      <c r="AD138" s="23" t="s">
        <v>44</v>
      </c>
      <c r="AE138" s="25" t="s">
        <v>487</v>
      </c>
      <c r="AF138" s="26">
        <v>2</v>
      </c>
      <c r="AG138" s="26"/>
      <c r="AH138" s="26"/>
      <c r="AI138" s="26"/>
      <c r="AJ138" s="26">
        <v>1</v>
      </c>
      <c r="AK138" s="26"/>
      <c r="AL138" s="26"/>
      <c r="AM138" s="26"/>
      <c r="AN138" s="26"/>
      <c r="AO138" s="26"/>
      <c r="AP138" s="26">
        <v>1</v>
      </c>
      <c r="AQ138" s="26"/>
      <c r="AR138" s="27"/>
      <c r="AS138" s="28" t="s">
        <v>449</v>
      </c>
      <c r="AT138" s="28" t="s">
        <v>450</v>
      </c>
      <c r="AU138" s="29" t="s">
        <v>451</v>
      </c>
      <c r="AV138" s="86" t="s">
        <v>43</v>
      </c>
      <c r="AW138" s="29" t="s">
        <v>462</v>
      </c>
      <c r="AX138" s="86" t="s">
        <v>43</v>
      </c>
      <c r="AY138" s="86" t="s">
        <v>43</v>
      </c>
      <c r="AZ138" s="86" t="s">
        <v>43</v>
      </c>
    </row>
    <row r="139" spans="1:52" s="37" customFormat="1" ht="66.75" customHeight="1" x14ac:dyDescent="0.3">
      <c r="A139" s="68" t="s">
        <v>890</v>
      </c>
      <c r="B139" s="134" t="s">
        <v>180</v>
      </c>
      <c r="C139" s="20" t="s">
        <v>44</v>
      </c>
      <c r="D139" s="28" t="s">
        <v>891</v>
      </c>
      <c r="E139" s="28"/>
      <c r="F139" s="28"/>
      <c r="G139" s="28"/>
      <c r="H139" s="28"/>
      <c r="I139" s="28"/>
      <c r="J139" s="28"/>
      <c r="K139" s="28"/>
      <c r="L139" s="28"/>
      <c r="M139" s="28"/>
      <c r="N139" s="28"/>
      <c r="O139" s="28"/>
      <c r="P139" s="28"/>
      <c r="Q139" s="28"/>
      <c r="R139" s="28"/>
      <c r="S139" s="28"/>
      <c r="T139" s="28"/>
      <c r="U139" s="28"/>
      <c r="V139" s="28"/>
      <c r="W139" s="28"/>
      <c r="X139" s="127" t="s">
        <v>488</v>
      </c>
      <c r="Y139" s="34">
        <v>1</v>
      </c>
      <c r="Z139" s="52" t="s">
        <v>489</v>
      </c>
      <c r="AA139" s="53">
        <v>0</v>
      </c>
      <c r="AB139" s="23" t="s">
        <v>44</v>
      </c>
      <c r="AC139" s="23" t="s">
        <v>44</v>
      </c>
      <c r="AD139" s="23" t="s">
        <v>44</v>
      </c>
      <c r="AE139" s="25" t="s">
        <v>490</v>
      </c>
      <c r="AF139" s="26">
        <v>1</v>
      </c>
      <c r="AG139" s="26"/>
      <c r="AH139" s="26"/>
      <c r="AI139" s="26"/>
      <c r="AJ139" s="26"/>
      <c r="AK139" s="26"/>
      <c r="AL139" s="26"/>
      <c r="AM139" s="26"/>
      <c r="AN139" s="26"/>
      <c r="AO139" s="26"/>
      <c r="AP139" s="26"/>
      <c r="AQ139" s="26"/>
      <c r="AR139" s="27">
        <v>1</v>
      </c>
      <c r="AS139" s="28" t="s">
        <v>449</v>
      </c>
      <c r="AT139" s="28" t="s">
        <v>450</v>
      </c>
      <c r="AU139" s="29" t="s">
        <v>451</v>
      </c>
      <c r="AV139" s="86" t="s">
        <v>43</v>
      </c>
      <c r="AW139" s="29" t="s">
        <v>462</v>
      </c>
      <c r="AX139" s="86" t="s">
        <v>43</v>
      </c>
      <c r="AY139" s="86" t="s">
        <v>43</v>
      </c>
      <c r="AZ139" s="86" t="s">
        <v>43</v>
      </c>
    </row>
    <row r="140" spans="1:52" s="37" customFormat="1" ht="66.75" customHeight="1" x14ac:dyDescent="0.3">
      <c r="A140" s="68" t="s">
        <v>890</v>
      </c>
      <c r="B140" s="134" t="s">
        <v>180</v>
      </c>
      <c r="C140" s="20" t="s">
        <v>44</v>
      </c>
      <c r="D140" s="28" t="s">
        <v>891</v>
      </c>
      <c r="E140" s="28"/>
      <c r="F140" s="28"/>
      <c r="G140" s="28"/>
      <c r="H140" s="28"/>
      <c r="I140" s="28"/>
      <c r="J140" s="28"/>
      <c r="K140" s="28"/>
      <c r="L140" s="28"/>
      <c r="M140" s="28"/>
      <c r="N140" s="28"/>
      <c r="O140" s="28"/>
      <c r="P140" s="28"/>
      <c r="Q140" s="28"/>
      <c r="R140" s="28"/>
      <c r="S140" s="28"/>
      <c r="T140" s="28"/>
      <c r="U140" s="28"/>
      <c r="V140" s="28"/>
      <c r="W140" s="28"/>
      <c r="X140" s="193" t="s">
        <v>491</v>
      </c>
      <c r="Y140" s="72">
        <v>0.1</v>
      </c>
      <c r="Z140" s="28" t="s">
        <v>492</v>
      </c>
      <c r="AA140" s="53">
        <v>0</v>
      </c>
      <c r="AB140" s="23" t="s">
        <v>44</v>
      </c>
      <c r="AC140" s="23" t="s">
        <v>44</v>
      </c>
      <c r="AD140" s="23" t="s">
        <v>44</v>
      </c>
      <c r="AE140" s="73" t="s">
        <v>493</v>
      </c>
      <c r="AF140" s="26">
        <v>1</v>
      </c>
      <c r="AG140" s="26"/>
      <c r="AH140" s="26"/>
      <c r="AI140" s="26"/>
      <c r="AJ140" s="26"/>
      <c r="AK140" s="26"/>
      <c r="AL140" s="26"/>
      <c r="AM140" s="26"/>
      <c r="AN140" s="26"/>
      <c r="AO140" s="26"/>
      <c r="AP140" s="26"/>
      <c r="AQ140" s="26"/>
      <c r="AR140" s="27">
        <v>1</v>
      </c>
      <c r="AS140" s="28" t="s">
        <v>449</v>
      </c>
      <c r="AT140" s="28" t="s">
        <v>450</v>
      </c>
      <c r="AU140" s="29" t="s">
        <v>494</v>
      </c>
      <c r="AV140" s="86" t="s">
        <v>43</v>
      </c>
      <c r="AW140" s="29" t="s">
        <v>495</v>
      </c>
      <c r="AX140" s="86" t="s">
        <v>43</v>
      </c>
      <c r="AY140" s="86" t="s">
        <v>43</v>
      </c>
      <c r="AZ140" s="29" t="s">
        <v>495</v>
      </c>
    </row>
    <row r="141" spans="1:52" s="37" customFormat="1" ht="66.75" customHeight="1" x14ac:dyDescent="0.3">
      <c r="A141" s="68" t="s">
        <v>890</v>
      </c>
      <c r="B141" s="134" t="s">
        <v>180</v>
      </c>
      <c r="C141" s="20" t="s">
        <v>44</v>
      </c>
      <c r="D141" s="28" t="s">
        <v>891</v>
      </c>
      <c r="E141" s="28"/>
      <c r="F141" s="28"/>
      <c r="G141" s="28"/>
      <c r="H141" s="28"/>
      <c r="I141" s="28"/>
      <c r="J141" s="28"/>
      <c r="K141" s="28"/>
      <c r="L141" s="28"/>
      <c r="M141" s="28"/>
      <c r="N141" s="28"/>
      <c r="O141" s="28"/>
      <c r="P141" s="28"/>
      <c r="Q141" s="28"/>
      <c r="R141" s="28"/>
      <c r="S141" s="28"/>
      <c r="T141" s="28"/>
      <c r="U141" s="28"/>
      <c r="V141" s="28"/>
      <c r="W141" s="28"/>
      <c r="X141" s="194"/>
      <c r="Y141" s="72">
        <v>0.1</v>
      </c>
      <c r="Z141" s="28" t="s">
        <v>496</v>
      </c>
      <c r="AA141" s="53">
        <v>0</v>
      </c>
      <c r="AB141" s="23" t="s">
        <v>44</v>
      </c>
      <c r="AC141" s="23" t="s">
        <v>44</v>
      </c>
      <c r="AD141" s="23" t="s">
        <v>44</v>
      </c>
      <c r="AE141" s="73" t="s">
        <v>497</v>
      </c>
      <c r="AF141" s="26">
        <v>1</v>
      </c>
      <c r="AG141" s="26"/>
      <c r="AH141" s="26"/>
      <c r="AI141" s="26"/>
      <c r="AJ141" s="26"/>
      <c r="AK141" s="26"/>
      <c r="AL141" s="26"/>
      <c r="AM141" s="26"/>
      <c r="AN141" s="26"/>
      <c r="AO141" s="26"/>
      <c r="AP141" s="26"/>
      <c r="AQ141" s="26"/>
      <c r="AR141" s="27">
        <v>1</v>
      </c>
      <c r="AS141" s="28" t="s">
        <v>449</v>
      </c>
      <c r="AT141" s="28" t="s">
        <v>450</v>
      </c>
      <c r="AU141" s="29" t="s">
        <v>494</v>
      </c>
      <c r="AV141" s="86" t="s">
        <v>43</v>
      </c>
      <c r="AW141" s="29" t="s">
        <v>495</v>
      </c>
      <c r="AX141" s="86" t="s">
        <v>43</v>
      </c>
      <c r="AY141" s="86" t="s">
        <v>43</v>
      </c>
      <c r="AZ141" s="29" t="s">
        <v>308</v>
      </c>
    </row>
    <row r="142" spans="1:52" s="37" customFormat="1" ht="66.75" customHeight="1" x14ac:dyDescent="0.3">
      <c r="A142" s="68" t="s">
        <v>890</v>
      </c>
      <c r="B142" s="134" t="s">
        <v>180</v>
      </c>
      <c r="C142" s="20" t="s">
        <v>44</v>
      </c>
      <c r="D142" s="28" t="s">
        <v>891</v>
      </c>
      <c r="E142" s="28"/>
      <c r="F142" s="28"/>
      <c r="G142" s="28"/>
      <c r="H142" s="28"/>
      <c r="I142" s="28"/>
      <c r="J142" s="28"/>
      <c r="K142" s="28"/>
      <c r="L142" s="28"/>
      <c r="M142" s="28"/>
      <c r="N142" s="28"/>
      <c r="O142" s="28"/>
      <c r="P142" s="28"/>
      <c r="Q142" s="28"/>
      <c r="R142" s="28"/>
      <c r="S142" s="28"/>
      <c r="T142" s="28"/>
      <c r="U142" s="28"/>
      <c r="V142" s="28"/>
      <c r="W142" s="28"/>
      <c r="X142" s="194"/>
      <c r="Y142" s="72">
        <v>0.08</v>
      </c>
      <c r="Z142" s="28" t="s">
        <v>498</v>
      </c>
      <c r="AA142" s="53">
        <v>0</v>
      </c>
      <c r="AB142" s="23" t="s">
        <v>44</v>
      </c>
      <c r="AC142" s="23" t="s">
        <v>44</v>
      </c>
      <c r="AD142" s="23" t="s">
        <v>44</v>
      </c>
      <c r="AE142" s="73" t="s">
        <v>499</v>
      </c>
      <c r="AF142" s="26">
        <v>2</v>
      </c>
      <c r="AG142" s="26"/>
      <c r="AH142" s="26"/>
      <c r="AI142" s="26"/>
      <c r="AJ142" s="26"/>
      <c r="AK142" s="26"/>
      <c r="AL142" s="26">
        <v>1</v>
      </c>
      <c r="AM142" s="26"/>
      <c r="AN142" s="26"/>
      <c r="AO142" s="26"/>
      <c r="AP142" s="26"/>
      <c r="AQ142" s="26"/>
      <c r="AR142" s="27">
        <v>1</v>
      </c>
      <c r="AS142" s="28" t="s">
        <v>449</v>
      </c>
      <c r="AT142" s="28" t="s">
        <v>450</v>
      </c>
      <c r="AU142" s="29" t="s">
        <v>494</v>
      </c>
      <c r="AV142" s="86" t="s">
        <v>43</v>
      </c>
      <c r="AW142" s="29" t="s">
        <v>495</v>
      </c>
      <c r="AX142" s="86" t="s">
        <v>43</v>
      </c>
      <c r="AY142" s="86" t="s">
        <v>43</v>
      </c>
      <c r="AZ142" s="29" t="s">
        <v>495</v>
      </c>
    </row>
    <row r="143" spans="1:52" s="37" customFormat="1" ht="66.75" customHeight="1" x14ac:dyDescent="0.3">
      <c r="A143" s="68" t="s">
        <v>890</v>
      </c>
      <c r="B143" s="134" t="s">
        <v>180</v>
      </c>
      <c r="C143" s="20" t="s">
        <v>44</v>
      </c>
      <c r="D143" s="28" t="s">
        <v>891</v>
      </c>
      <c r="E143" s="28"/>
      <c r="F143" s="28"/>
      <c r="G143" s="28"/>
      <c r="H143" s="28"/>
      <c r="I143" s="28"/>
      <c r="J143" s="28"/>
      <c r="K143" s="28"/>
      <c r="L143" s="28"/>
      <c r="M143" s="28"/>
      <c r="N143" s="28"/>
      <c r="O143" s="28"/>
      <c r="P143" s="28"/>
      <c r="Q143" s="28"/>
      <c r="R143" s="28"/>
      <c r="S143" s="28"/>
      <c r="T143" s="28"/>
      <c r="U143" s="28"/>
      <c r="V143" s="28"/>
      <c r="W143" s="28"/>
      <c r="X143" s="194"/>
      <c r="Y143" s="72">
        <v>0.08</v>
      </c>
      <c r="Z143" s="28" t="s">
        <v>500</v>
      </c>
      <c r="AA143" s="53">
        <v>0</v>
      </c>
      <c r="AB143" s="23" t="s">
        <v>44</v>
      </c>
      <c r="AC143" s="23" t="s">
        <v>44</v>
      </c>
      <c r="AD143" s="23" t="s">
        <v>44</v>
      </c>
      <c r="AE143" s="73" t="s">
        <v>501</v>
      </c>
      <c r="AF143" s="26">
        <v>2</v>
      </c>
      <c r="AG143" s="26"/>
      <c r="AH143" s="26"/>
      <c r="AI143" s="26"/>
      <c r="AJ143" s="26"/>
      <c r="AK143" s="26"/>
      <c r="AL143" s="26">
        <v>1</v>
      </c>
      <c r="AM143" s="26"/>
      <c r="AN143" s="26"/>
      <c r="AO143" s="26"/>
      <c r="AP143" s="26"/>
      <c r="AQ143" s="26"/>
      <c r="AR143" s="27">
        <v>1</v>
      </c>
      <c r="AS143" s="28" t="s">
        <v>449</v>
      </c>
      <c r="AT143" s="28" t="s">
        <v>450</v>
      </c>
      <c r="AU143" s="29" t="s">
        <v>494</v>
      </c>
      <c r="AV143" s="86" t="s">
        <v>43</v>
      </c>
      <c r="AW143" s="29" t="s">
        <v>495</v>
      </c>
      <c r="AX143" s="86" t="s">
        <v>43</v>
      </c>
      <c r="AY143" s="86" t="s">
        <v>43</v>
      </c>
      <c r="AZ143" s="29" t="s">
        <v>495</v>
      </c>
    </row>
    <row r="144" spans="1:52" s="37" customFormat="1" ht="66.75" customHeight="1" x14ac:dyDescent="0.3">
      <c r="A144" s="68" t="s">
        <v>890</v>
      </c>
      <c r="B144" s="134" t="s">
        <v>180</v>
      </c>
      <c r="C144" s="20" t="s">
        <v>44</v>
      </c>
      <c r="D144" s="28" t="s">
        <v>891</v>
      </c>
      <c r="E144" s="28"/>
      <c r="F144" s="28"/>
      <c r="G144" s="28"/>
      <c r="H144" s="28"/>
      <c r="I144" s="28"/>
      <c r="J144" s="28"/>
      <c r="K144" s="28"/>
      <c r="L144" s="28"/>
      <c r="M144" s="28"/>
      <c r="N144" s="28"/>
      <c r="O144" s="28"/>
      <c r="P144" s="28"/>
      <c r="Q144" s="28"/>
      <c r="R144" s="28"/>
      <c r="S144" s="28"/>
      <c r="T144" s="28"/>
      <c r="U144" s="28"/>
      <c r="V144" s="28"/>
      <c r="W144" s="28"/>
      <c r="X144" s="194"/>
      <c r="Y144" s="72">
        <v>0.08</v>
      </c>
      <c r="Z144" s="28" t="s">
        <v>502</v>
      </c>
      <c r="AA144" s="53">
        <v>0</v>
      </c>
      <c r="AB144" s="23" t="s">
        <v>44</v>
      </c>
      <c r="AC144" s="23" t="s">
        <v>44</v>
      </c>
      <c r="AD144" s="23" t="s">
        <v>44</v>
      </c>
      <c r="AE144" s="73" t="s">
        <v>503</v>
      </c>
      <c r="AF144" s="26">
        <v>3</v>
      </c>
      <c r="AG144" s="26"/>
      <c r="AH144" s="26"/>
      <c r="AI144" s="26"/>
      <c r="AJ144" s="26">
        <v>1</v>
      </c>
      <c r="AK144" s="26"/>
      <c r="AL144" s="26">
        <v>1</v>
      </c>
      <c r="AM144" s="26"/>
      <c r="AN144" s="26"/>
      <c r="AO144" s="26"/>
      <c r="AP144" s="26"/>
      <c r="AQ144" s="26">
        <v>1</v>
      </c>
      <c r="AR144" s="27"/>
      <c r="AS144" s="28" t="s">
        <v>449</v>
      </c>
      <c r="AT144" s="28" t="s">
        <v>450</v>
      </c>
      <c r="AU144" s="29" t="s">
        <v>494</v>
      </c>
      <c r="AV144" s="86" t="s">
        <v>43</v>
      </c>
      <c r="AW144" s="29" t="s">
        <v>495</v>
      </c>
      <c r="AX144" s="86" t="s">
        <v>43</v>
      </c>
      <c r="AY144" s="86" t="s">
        <v>43</v>
      </c>
      <c r="AZ144" s="29" t="s">
        <v>495</v>
      </c>
    </row>
    <row r="145" spans="1:52" s="37" customFormat="1" ht="66.75" customHeight="1" x14ac:dyDescent="0.3">
      <c r="A145" s="68" t="s">
        <v>890</v>
      </c>
      <c r="B145" s="134" t="s">
        <v>180</v>
      </c>
      <c r="C145" s="20" t="s">
        <v>44</v>
      </c>
      <c r="D145" s="28" t="s">
        <v>891</v>
      </c>
      <c r="E145" s="28"/>
      <c r="F145" s="28"/>
      <c r="G145" s="28"/>
      <c r="H145" s="28"/>
      <c r="I145" s="28"/>
      <c r="J145" s="28"/>
      <c r="K145" s="28"/>
      <c r="L145" s="28"/>
      <c r="M145" s="28"/>
      <c r="N145" s="28"/>
      <c r="O145" s="28"/>
      <c r="P145" s="28"/>
      <c r="Q145" s="28"/>
      <c r="R145" s="28"/>
      <c r="S145" s="28"/>
      <c r="T145" s="28"/>
      <c r="U145" s="28"/>
      <c r="V145" s="28"/>
      <c r="W145" s="28"/>
      <c r="X145" s="194"/>
      <c r="Y145" s="72">
        <v>0.08</v>
      </c>
      <c r="Z145" s="31" t="s">
        <v>504</v>
      </c>
      <c r="AA145" s="53">
        <v>0</v>
      </c>
      <c r="AB145" s="23" t="s">
        <v>44</v>
      </c>
      <c r="AC145" s="23" t="s">
        <v>44</v>
      </c>
      <c r="AD145" s="23" t="s">
        <v>44</v>
      </c>
      <c r="AE145" s="73" t="s">
        <v>505</v>
      </c>
      <c r="AF145" s="26">
        <v>1</v>
      </c>
      <c r="AG145" s="26"/>
      <c r="AH145" s="26"/>
      <c r="AI145" s="26">
        <v>1</v>
      </c>
      <c r="AJ145" s="26"/>
      <c r="AK145" s="26"/>
      <c r="AL145" s="26"/>
      <c r="AM145" s="26"/>
      <c r="AN145" s="26"/>
      <c r="AO145" s="26"/>
      <c r="AP145" s="26"/>
      <c r="AQ145" s="26"/>
      <c r="AR145" s="27"/>
      <c r="AS145" s="28" t="s">
        <v>449</v>
      </c>
      <c r="AT145" s="28" t="s">
        <v>450</v>
      </c>
      <c r="AU145" s="29" t="s">
        <v>494</v>
      </c>
      <c r="AV145" s="86" t="s">
        <v>43</v>
      </c>
      <c r="AW145" s="29" t="s">
        <v>495</v>
      </c>
      <c r="AX145" s="86" t="s">
        <v>43</v>
      </c>
      <c r="AY145" s="86" t="s">
        <v>43</v>
      </c>
      <c r="AZ145" s="29" t="s">
        <v>495</v>
      </c>
    </row>
    <row r="146" spans="1:52" s="37" customFormat="1" ht="66.75" customHeight="1" x14ac:dyDescent="0.3">
      <c r="A146" s="68" t="s">
        <v>890</v>
      </c>
      <c r="B146" s="134" t="s">
        <v>180</v>
      </c>
      <c r="C146" s="20" t="s">
        <v>44</v>
      </c>
      <c r="D146" s="28" t="s">
        <v>891</v>
      </c>
      <c r="E146" s="28"/>
      <c r="F146" s="28"/>
      <c r="G146" s="28"/>
      <c r="H146" s="28"/>
      <c r="I146" s="28"/>
      <c r="J146" s="28"/>
      <c r="K146" s="28"/>
      <c r="L146" s="28"/>
      <c r="M146" s="28"/>
      <c r="N146" s="28"/>
      <c r="O146" s="28"/>
      <c r="P146" s="28"/>
      <c r="Q146" s="28"/>
      <c r="R146" s="28"/>
      <c r="S146" s="28"/>
      <c r="T146" s="28"/>
      <c r="U146" s="28"/>
      <c r="V146" s="28"/>
      <c r="W146" s="28"/>
      <c r="X146" s="194"/>
      <c r="Y146" s="72">
        <v>0.08</v>
      </c>
      <c r="Z146" s="74" t="s">
        <v>506</v>
      </c>
      <c r="AA146" s="53">
        <v>0</v>
      </c>
      <c r="AB146" s="23" t="s">
        <v>44</v>
      </c>
      <c r="AC146" s="23" t="s">
        <v>44</v>
      </c>
      <c r="AD146" s="23" t="s">
        <v>44</v>
      </c>
      <c r="AE146" s="73" t="s">
        <v>507</v>
      </c>
      <c r="AF146" s="26">
        <v>3</v>
      </c>
      <c r="AG146" s="26"/>
      <c r="AH146" s="26"/>
      <c r="AI146" s="26"/>
      <c r="AJ146" s="26">
        <v>1</v>
      </c>
      <c r="AK146" s="26"/>
      <c r="AL146" s="26"/>
      <c r="AM146" s="26">
        <v>1</v>
      </c>
      <c r="AN146" s="26"/>
      <c r="AO146" s="26"/>
      <c r="AP146" s="26"/>
      <c r="AQ146" s="26">
        <v>1</v>
      </c>
      <c r="AR146" s="27"/>
      <c r="AS146" s="28" t="s">
        <v>449</v>
      </c>
      <c r="AT146" s="28" t="s">
        <v>450</v>
      </c>
      <c r="AU146" s="29" t="s">
        <v>494</v>
      </c>
      <c r="AV146" s="86" t="s">
        <v>43</v>
      </c>
      <c r="AW146" s="29" t="s">
        <v>495</v>
      </c>
      <c r="AX146" s="86" t="s">
        <v>43</v>
      </c>
      <c r="AY146" s="86" t="s">
        <v>43</v>
      </c>
      <c r="AZ146" s="29" t="s">
        <v>495</v>
      </c>
    </row>
    <row r="147" spans="1:52" s="37" customFormat="1" ht="66.75" customHeight="1" x14ac:dyDescent="0.3">
      <c r="A147" s="68" t="s">
        <v>890</v>
      </c>
      <c r="B147" s="134" t="s">
        <v>180</v>
      </c>
      <c r="C147" s="20" t="s">
        <v>44</v>
      </c>
      <c r="D147" s="28" t="s">
        <v>891</v>
      </c>
      <c r="E147" s="28"/>
      <c r="F147" s="28"/>
      <c r="G147" s="28"/>
      <c r="H147" s="28"/>
      <c r="I147" s="28"/>
      <c r="J147" s="28"/>
      <c r="K147" s="28"/>
      <c r="L147" s="28"/>
      <c r="M147" s="28"/>
      <c r="N147" s="28"/>
      <c r="O147" s="28"/>
      <c r="P147" s="28"/>
      <c r="Q147" s="28"/>
      <c r="R147" s="28"/>
      <c r="S147" s="28"/>
      <c r="T147" s="28"/>
      <c r="U147" s="28"/>
      <c r="V147" s="28"/>
      <c r="W147" s="28"/>
      <c r="X147" s="194"/>
      <c r="Y147" s="72">
        <v>0.08</v>
      </c>
      <c r="Z147" s="74" t="s">
        <v>508</v>
      </c>
      <c r="AA147" s="35">
        <v>0</v>
      </c>
      <c r="AB147" s="23" t="s">
        <v>44</v>
      </c>
      <c r="AC147" s="23" t="s">
        <v>44</v>
      </c>
      <c r="AD147" s="23" t="s">
        <v>44</v>
      </c>
      <c r="AE147" s="73" t="s">
        <v>509</v>
      </c>
      <c r="AF147" s="26">
        <v>1</v>
      </c>
      <c r="AG147" s="26"/>
      <c r="AH147" s="26"/>
      <c r="AI147" s="26">
        <v>1</v>
      </c>
      <c r="AJ147" s="26"/>
      <c r="AK147" s="26"/>
      <c r="AL147" s="26"/>
      <c r="AM147" s="26"/>
      <c r="AN147" s="26"/>
      <c r="AO147" s="26"/>
      <c r="AP147" s="26"/>
      <c r="AQ147" s="26"/>
      <c r="AR147" s="27"/>
      <c r="AS147" s="28" t="s">
        <v>449</v>
      </c>
      <c r="AT147" s="28" t="s">
        <v>450</v>
      </c>
      <c r="AU147" s="29" t="s">
        <v>494</v>
      </c>
      <c r="AV147" s="86" t="s">
        <v>43</v>
      </c>
      <c r="AW147" s="29" t="s">
        <v>495</v>
      </c>
      <c r="AX147" s="86" t="s">
        <v>43</v>
      </c>
      <c r="AY147" s="86" t="s">
        <v>43</v>
      </c>
      <c r="AZ147" s="29" t="s">
        <v>495</v>
      </c>
    </row>
    <row r="148" spans="1:52" s="37" customFormat="1" ht="66.75" customHeight="1" x14ac:dyDescent="0.3">
      <c r="A148" s="68" t="s">
        <v>890</v>
      </c>
      <c r="B148" s="134" t="s">
        <v>180</v>
      </c>
      <c r="C148" s="20" t="s">
        <v>44</v>
      </c>
      <c r="D148" s="28" t="s">
        <v>891</v>
      </c>
      <c r="E148" s="28"/>
      <c r="F148" s="28"/>
      <c r="G148" s="28"/>
      <c r="H148" s="28"/>
      <c r="I148" s="28"/>
      <c r="J148" s="28"/>
      <c r="K148" s="28"/>
      <c r="L148" s="28"/>
      <c r="M148" s="28"/>
      <c r="N148" s="28"/>
      <c r="O148" s="28"/>
      <c r="P148" s="28"/>
      <c r="Q148" s="28"/>
      <c r="R148" s="28"/>
      <c r="S148" s="28"/>
      <c r="T148" s="28"/>
      <c r="U148" s="28"/>
      <c r="V148" s="28"/>
      <c r="W148" s="28"/>
      <c r="X148" s="194"/>
      <c r="Y148" s="72">
        <v>0.08</v>
      </c>
      <c r="Z148" s="74" t="s">
        <v>510</v>
      </c>
      <c r="AA148" s="53">
        <v>0</v>
      </c>
      <c r="AB148" s="23" t="s">
        <v>44</v>
      </c>
      <c r="AC148" s="23" t="s">
        <v>44</v>
      </c>
      <c r="AD148" s="23" t="s">
        <v>44</v>
      </c>
      <c r="AE148" s="73" t="s">
        <v>511</v>
      </c>
      <c r="AF148" s="26">
        <v>1</v>
      </c>
      <c r="AG148" s="26"/>
      <c r="AH148" s="26"/>
      <c r="AI148" s="26"/>
      <c r="AJ148" s="26"/>
      <c r="AK148" s="26"/>
      <c r="AL148" s="26"/>
      <c r="AM148" s="26">
        <v>1</v>
      </c>
      <c r="AN148" s="26"/>
      <c r="AO148" s="26"/>
      <c r="AP148" s="26"/>
      <c r="AQ148" s="26"/>
      <c r="AR148" s="27"/>
      <c r="AS148" s="28" t="s">
        <v>449</v>
      </c>
      <c r="AT148" s="28" t="s">
        <v>450</v>
      </c>
      <c r="AU148" s="29" t="s">
        <v>494</v>
      </c>
      <c r="AV148" s="86" t="s">
        <v>43</v>
      </c>
      <c r="AW148" s="29" t="s">
        <v>495</v>
      </c>
      <c r="AX148" s="86" t="s">
        <v>43</v>
      </c>
      <c r="AY148" s="86" t="s">
        <v>43</v>
      </c>
      <c r="AZ148" s="29" t="s">
        <v>495</v>
      </c>
    </row>
    <row r="149" spans="1:52" s="37" customFormat="1" ht="66.75" customHeight="1" x14ac:dyDescent="0.3">
      <c r="A149" s="68" t="s">
        <v>890</v>
      </c>
      <c r="B149" s="134" t="s">
        <v>180</v>
      </c>
      <c r="C149" s="20" t="s">
        <v>44</v>
      </c>
      <c r="D149" s="28" t="s">
        <v>891</v>
      </c>
      <c r="E149" s="28"/>
      <c r="F149" s="28"/>
      <c r="G149" s="28"/>
      <c r="H149" s="28"/>
      <c r="I149" s="28"/>
      <c r="J149" s="28"/>
      <c r="K149" s="28"/>
      <c r="L149" s="28"/>
      <c r="M149" s="28"/>
      <c r="N149" s="28"/>
      <c r="O149" s="28"/>
      <c r="P149" s="28"/>
      <c r="Q149" s="28"/>
      <c r="R149" s="28"/>
      <c r="S149" s="28"/>
      <c r="T149" s="28"/>
      <c r="U149" s="28"/>
      <c r="V149" s="28"/>
      <c r="W149" s="28"/>
      <c r="X149" s="194"/>
      <c r="Y149" s="72">
        <v>0.08</v>
      </c>
      <c r="Z149" s="74" t="s">
        <v>512</v>
      </c>
      <c r="AA149" s="53">
        <v>0</v>
      </c>
      <c r="AB149" s="23" t="s">
        <v>44</v>
      </c>
      <c r="AC149" s="23" t="s">
        <v>44</v>
      </c>
      <c r="AD149" s="23" t="s">
        <v>44</v>
      </c>
      <c r="AE149" s="73" t="s">
        <v>507</v>
      </c>
      <c r="AF149" s="26">
        <v>3</v>
      </c>
      <c r="AG149" s="26"/>
      <c r="AH149" s="26"/>
      <c r="AI149" s="26"/>
      <c r="AJ149" s="26">
        <v>1</v>
      </c>
      <c r="AK149" s="26"/>
      <c r="AL149" s="26"/>
      <c r="AM149" s="26">
        <v>1</v>
      </c>
      <c r="AN149" s="26"/>
      <c r="AO149" s="26"/>
      <c r="AP149" s="26"/>
      <c r="AQ149" s="26">
        <v>1</v>
      </c>
      <c r="AR149" s="27"/>
      <c r="AS149" s="28" t="s">
        <v>449</v>
      </c>
      <c r="AT149" s="28" t="s">
        <v>450</v>
      </c>
      <c r="AU149" s="29" t="s">
        <v>494</v>
      </c>
      <c r="AV149" s="86" t="s">
        <v>43</v>
      </c>
      <c r="AW149" s="29" t="s">
        <v>495</v>
      </c>
      <c r="AX149" s="86" t="s">
        <v>43</v>
      </c>
      <c r="AY149" s="86" t="s">
        <v>43</v>
      </c>
      <c r="AZ149" s="29" t="s">
        <v>495</v>
      </c>
    </row>
    <row r="150" spans="1:52" s="37" customFormat="1" ht="66.75" customHeight="1" x14ac:dyDescent="0.3">
      <c r="A150" s="68" t="s">
        <v>890</v>
      </c>
      <c r="B150" s="134" t="s">
        <v>180</v>
      </c>
      <c r="C150" s="20" t="s">
        <v>44</v>
      </c>
      <c r="D150" s="28" t="s">
        <v>891</v>
      </c>
      <c r="E150" s="28"/>
      <c r="F150" s="28"/>
      <c r="G150" s="28"/>
      <c r="H150" s="28"/>
      <c r="I150" s="28"/>
      <c r="J150" s="28"/>
      <c r="K150" s="28"/>
      <c r="L150" s="28"/>
      <c r="M150" s="28"/>
      <c r="N150" s="28"/>
      <c r="O150" s="28"/>
      <c r="P150" s="28"/>
      <c r="Q150" s="28"/>
      <c r="R150" s="28"/>
      <c r="S150" s="28"/>
      <c r="T150" s="28"/>
      <c r="U150" s="28"/>
      <c r="V150" s="28"/>
      <c r="W150" s="28"/>
      <c r="X150" s="194"/>
      <c r="Y150" s="72">
        <v>0.08</v>
      </c>
      <c r="Z150" s="74" t="s">
        <v>513</v>
      </c>
      <c r="AA150" s="53">
        <v>0</v>
      </c>
      <c r="AB150" s="23" t="s">
        <v>44</v>
      </c>
      <c r="AC150" s="23" t="s">
        <v>44</v>
      </c>
      <c r="AD150" s="23" t="s">
        <v>44</v>
      </c>
      <c r="AE150" s="73" t="s">
        <v>514</v>
      </c>
      <c r="AF150" s="26">
        <v>1</v>
      </c>
      <c r="AG150" s="26"/>
      <c r="AH150" s="26"/>
      <c r="AI150" s="26"/>
      <c r="AJ150" s="26"/>
      <c r="AK150" s="26"/>
      <c r="AL150" s="26"/>
      <c r="AM150" s="26"/>
      <c r="AN150" s="26"/>
      <c r="AO150" s="26"/>
      <c r="AP150" s="26"/>
      <c r="AQ150" s="26">
        <v>1</v>
      </c>
      <c r="AR150" s="27"/>
      <c r="AS150" s="28" t="s">
        <v>449</v>
      </c>
      <c r="AT150" s="28" t="s">
        <v>450</v>
      </c>
      <c r="AU150" s="29" t="s">
        <v>494</v>
      </c>
      <c r="AV150" s="86" t="s">
        <v>43</v>
      </c>
      <c r="AW150" s="29" t="s">
        <v>495</v>
      </c>
      <c r="AX150" s="86" t="s">
        <v>43</v>
      </c>
      <c r="AY150" s="86" t="s">
        <v>43</v>
      </c>
      <c r="AZ150" s="29" t="s">
        <v>495</v>
      </c>
    </row>
    <row r="151" spans="1:52" s="37" customFormat="1" ht="66.75" customHeight="1" x14ac:dyDescent="0.3">
      <c r="A151" s="68" t="s">
        <v>890</v>
      </c>
      <c r="B151" s="134" t="s">
        <v>180</v>
      </c>
      <c r="C151" s="20" t="s">
        <v>44</v>
      </c>
      <c r="D151" s="28" t="s">
        <v>891</v>
      </c>
      <c r="E151" s="28"/>
      <c r="F151" s="28"/>
      <c r="G151" s="28"/>
      <c r="H151" s="28"/>
      <c r="I151" s="28"/>
      <c r="J151" s="28"/>
      <c r="K151" s="28"/>
      <c r="L151" s="28"/>
      <c r="M151" s="28"/>
      <c r="N151" s="28"/>
      <c r="O151" s="28"/>
      <c r="P151" s="28"/>
      <c r="Q151" s="28"/>
      <c r="R151" s="28"/>
      <c r="S151" s="28"/>
      <c r="T151" s="28"/>
      <c r="U151" s="28"/>
      <c r="V151" s="28"/>
      <c r="W151" s="28"/>
      <c r="X151" s="195"/>
      <c r="Y151" s="72">
        <v>0.08</v>
      </c>
      <c r="Z151" s="74" t="s">
        <v>515</v>
      </c>
      <c r="AA151" s="53">
        <v>0</v>
      </c>
      <c r="AB151" s="23" t="s">
        <v>44</v>
      </c>
      <c r="AC151" s="23" t="s">
        <v>44</v>
      </c>
      <c r="AD151" s="23" t="s">
        <v>44</v>
      </c>
      <c r="AE151" s="73" t="s">
        <v>516</v>
      </c>
      <c r="AF151" s="26">
        <v>1</v>
      </c>
      <c r="AG151" s="26"/>
      <c r="AH151" s="26"/>
      <c r="AI151" s="26"/>
      <c r="AJ151" s="26"/>
      <c r="AK151" s="26"/>
      <c r="AL151" s="26"/>
      <c r="AM151" s="26"/>
      <c r="AN151" s="26"/>
      <c r="AO151" s="26"/>
      <c r="AP151" s="26"/>
      <c r="AQ151" s="26">
        <v>1</v>
      </c>
      <c r="AR151" s="27"/>
      <c r="AS151" s="28" t="s">
        <v>449</v>
      </c>
      <c r="AT151" s="28" t="s">
        <v>450</v>
      </c>
      <c r="AU151" s="29" t="s">
        <v>494</v>
      </c>
      <c r="AV151" s="86" t="s">
        <v>43</v>
      </c>
      <c r="AW151" s="29" t="s">
        <v>495</v>
      </c>
      <c r="AX151" s="86" t="s">
        <v>43</v>
      </c>
      <c r="AY151" s="86" t="s">
        <v>43</v>
      </c>
      <c r="AZ151" s="29" t="s">
        <v>495</v>
      </c>
    </row>
    <row r="152" spans="1:52" s="37" customFormat="1" ht="66.75" customHeight="1" x14ac:dyDescent="0.3">
      <c r="A152" s="68" t="s">
        <v>890</v>
      </c>
      <c r="B152" s="134" t="s">
        <v>180</v>
      </c>
      <c r="C152" s="20" t="s">
        <v>44</v>
      </c>
      <c r="D152" s="28" t="s">
        <v>891</v>
      </c>
      <c r="E152" s="28"/>
      <c r="F152" s="28"/>
      <c r="G152" s="28"/>
      <c r="H152" s="28"/>
      <c r="I152" s="28"/>
      <c r="J152" s="28"/>
      <c r="K152" s="28"/>
      <c r="L152" s="28"/>
      <c r="M152" s="28"/>
      <c r="N152" s="28"/>
      <c r="O152" s="28"/>
      <c r="P152" s="28"/>
      <c r="Q152" s="28"/>
      <c r="R152" s="28"/>
      <c r="S152" s="28"/>
      <c r="T152" s="28"/>
      <c r="U152" s="28"/>
      <c r="V152" s="28"/>
      <c r="W152" s="28"/>
      <c r="X152" s="127" t="s">
        <v>517</v>
      </c>
      <c r="Y152" s="34">
        <v>1</v>
      </c>
      <c r="Z152" s="28" t="s">
        <v>518</v>
      </c>
      <c r="AA152" s="75">
        <v>51911412063</v>
      </c>
      <c r="AB152" s="23" t="s">
        <v>44</v>
      </c>
      <c r="AC152" s="23" t="s">
        <v>44</v>
      </c>
      <c r="AD152" s="23" t="s">
        <v>44</v>
      </c>
      <c r="AE152" s="25" t="s">
        <v>519</v>
      </c>
      <c r="AF152" s="26">
        <v>1</v>
      </c>
      <c r="AG152" s="26"/>
      <c r="AH152" s="26"/>
      <c r="AI152" s="26"/>
      <c r="AJ152" s="26"/>
      <c r="AK152" s="26"/>
      <c r="AL152" s="26"/>
      <c r="AM152" s="26"/>
      <c r="AN152" s="26"/>
      <c r="AO152" s="26"/>
      <c r="AP152" s="26"/>
      <c r="AQ152" s="26"/>
      <c r="AR152" s="27">
        <v>1</v>
      </c>
      <c r="AS152" s="28" t="s">
        <v>449</v>
      </c>
      <c r="AT152" s="28" t="s">
        <v>450</v>
      </c>
      <c r="AU152" s="29" t="s">
        <v>520</v>
      </c>
      <c r="AV152" s="86" t="s">
        <v>43</v>
      </c>
      <c r="AW152" s="29" t="s">
        <v>521</v>
      </c>
      <c r="AX152" s="86" t="s">
        <v>43</v>
      </c>
      <c r="AY152" s="86" t="s">
        <v>43</v>
      </c>
      <c r="AZ152" s="29" t="s">
        <v>521</v>
      </c>
    </row>
    <row r="153" spans="1:52" s="37" customFormat="1" ht="66.75" customHeight="1" x14ac:dyDescent="0.3">
      <c r="A153" s="68" t="s">
        <v>890</v>
      </c>
      <c r="B153" s="134" t="s">
        <v>180</v>
      </c>
      <c r="C153" s="20" t="s">
        <v>44</v>
      </c>
      <c r="D153" s="28" t="s">
        <v>891</v>
      </c>
      <c r="E153" s="28"/>
      <c r="F153" s="28"/>
      <c r="G153" s="28"/>
      <c r="H153" s="28"/>
      <c r="I153" s="28"/>
      <c r="J153" s="28"/>
      <c r="K153" s="28"/>
      <c r="L153" s="28"/>
      <c r="M153" s="28"/>
      <c r="N153" s="28"/>
      <c r="O153" s="28"/>
      <c r="P153" s="28"/>
      <c r="Q153" s="28"/>
      <c r="R153" s="28"/>
      <c r="S153" s="28"/>
      <c r="T153" s="28"/>
      <c r="U153" s="28"/>
      <c r="V153" s="28"/>
      <c r="W153" s="28"/>
      <c r="X153" s="127" t="s">
        <v>522</v>
      </c>
      <c r="Y153" s="34">
        <v>1</v>
      </c>
      <c r="Z153" s="28" t="s">
        <v>523</v>
      </c>
      <c r="AA153" s="53">
        <v>0</v>
      </c>
      <c r="AB153" s="23" t="s">
        <v>44</v>
      </c>
      <c r="AC153" s="23" t="s">
        <v>44</v>
      </c>
      <c r="AD153" s="23" t="s">
        <v>44</v>
      </c>
      <c r="AE153" s="25" t="s">
        <v>524</v>
      </c>
      <c r="AF153" s="26">
        <v>1</v>
      </c>
      <c r="AG153" s="26"/>
      <c r="AH153" s="26"/>
      <c r="AI153" s="26"/>
      <c r="AJ153" s="26"/>
      <c r="AK153" s="26"/>
      <c r="AL153" s="26"/>
      <c r="AM153" s="26"/>
      <c r="AN153" s="26"/>
      <c r="AO153" s="26"/>
      <c r="AP153" s="26"/>
      <c r="AQ153" s="26"/>
      <c r="AR153" s="27">
        <v>1</v>
      </c>
      <c r="AS153" s="28" t="s">
        <v>449</v>
      </c>
      <c r="AT153" s="28" t="s">
        <v>450</v>
      </c>
      <c r="AU153" s="29" t="s">
        <v>525</v>
      </c>
      <c r="AV153" s="86" t="s">
        <v>43</v>
      </c>
      <c r="AW153" s="29" t="s">
        <v>459</v>
      </c>
      <c r="AX153" s="86" t="s">
        <v>43</v>
      </c>
      <c r="AY153" s="86" t="s">
        <v>43</v>
      </c>
      <c r="AZ153" s="29" t="s">
        <v>459</v>
      </c>
    </row>
    <row r="154" spans="1:52" s="37" customFormat="1" ht="66.75" customHeight="1" x14ac:dyDescent="0.3">
      <c r="A154" s="68" t="s">
        <v>890</v>
      </c>
      <c r="B154" s="134" t="s">
        <v>180</v>
      </c>
      <c r="C154" s="20" t="s">
        <v>44</v>
      </c>
      <c r="D154" s="28" t="s">
        <v>891</v>
      </c>
      <c r="E154" s="28"/>
      <c r="F154" s="28"/>
      <c r="G154" s="28"/>
      <c r="H154" s="28"/>
      <c r="I154" s="28"/>
      <c r="J154" s="28"/>
      <c r="K154" s="28"/>
      <c r="L154" s="28"/>
      <c r="M154" s="28"/>
      <c r="N154" s="28"/>
      <c r="O154" s="28"/>
      <c r="P154" s="28"/>
      <c r="Q154" s="28"/>
      <c r="R154" s="28"/>
      <c r="S154" s="28"/>
      <c r="T154" s="28"/>
      <c r="U154" s="28"/>
      <c r="V154" s="28"/>
      <c r="W154" s="28"/>
      <c r="X154" s="193" t="s">
        <v>526</v>
      </c>
      <c r="Y154" s="34">
        <v>0.2</v>
      </c>
      <c r="Z154" s="28" t="s">
        <v>527</v>
      </c>
      <c r="AA154" s="53">
        <v>0</v>
      </c>
      <c r="AB154" s="23" t="s">
        <v>44</v>
      </c>
      <c r="AC154" s="23" t="s">
        <v>44</v>
      </c>
      <c r="AD154" s="23" t="s">
        <v>44</v>
      </c>
      <c r="AE154" s="25" t="s">
        <v>528</v>
      </c>
      <c r="AF154" s="26">
        <v>2</v>
      </c>
      <c r="AG154" s="26"/>
      <c r="AH154" s="26"/>
      <c r="AI154" s="26"/>
      <c r="AJ154" s="26"/>
      <c r="AK154" s="26">
        <v>1</v>
      </c>
      <c r="AL154" s="26"/>
      <c r="AM154" s="26"/>
      <c r="AN154" s="26"/>
      <c r="AO154" s="26">
        <v>1</v>
      </c>
      <c r="AP154" s="26"/>
      <c r="AQ154" s="26"/>
      <c r="AR154" s="27"/>
      <c r="AS154" s="28" t="s">
        <v>449</v>
      </c>
      <c r="AT154" s="28" t="s">
        <v>450</v>
      </c>
      <c r="AU154" s="29" t="s">
        <v>451</v>
      </c>
      <c r="AV154" s="86" t="s">
        <v>43</v>
      </c>
      <c r="AW154" s="29" t="s">
        <v>529</v>
      </c>
      <c r="AX154" s="86" t="s">
        <v>43</v>
      </c>
      <c r="AY154" s="86" t="s">
        <v>43</v>
      </c>
      <c r="AZ154" s="29" t="s">
        <v>462</v>
      </c>
    </row>
    <row r="155" spans="1:52" s="37" customFormat="1" ht="66.75" customHeight="1" x14ac:dyDescent="0.3">
      <c r="A155" s="68" t="s">
        <v>890</v>
      </c>
      <c r="B155" s="134" t="s">
        <v>180</v>
      </c>
      <c r="C155" s="20" t="s">
        <v>44</v>
      </c>
      <c r="D155" s="28" t="s">
        <v>891</v>
      </c>
      <c r="E155" s="28"/>
      <c r="F155" s="28"/>
      <c r="G155" s="28"/>
      <c r="H155" s="28"/>
      <c r="I155" s="28"/>
      <c r="J155" s="28"/>
      <c r="K155" s="28"/>
      <c r="L155" s="28"/>
      <c r="M155" s="28"/>
      <c r="N155" s="28"/>
      <c r="O155" s="28"/>
      <c r="P155" s="28"/>
      <c r="Q155" s="28"/>
      <c r="R155" s="28"/>
      <c r="S155" s="28"/>
      <c r="T155" s="28"/>
      <c r="U155" s="28"/>
      <c r="V155" s="28"/>
      <c r="W155" s="28"/>
      <c r="X155" s="194"/>
      <c r="Y155" s="34">
        <v>0.2</v>
      </c>
      <c r="Z155" s="28" t="s">
        <v>530</v>
      </c>
      <c r="AA155" s="53">
        <v>0</v>
      </c>
      <c r="AB155" s="23" t="s">
        <v>44</v>
      </c>
      <c r="AC155" s="23" t="s">
        <v>44</v>
      </c>
      <c r="AD155" s="23" t="s">
        <v>44</v>
      </c>
      <c r="AE155" s="25" t="s">
        <v>531</v>
      </c>
      <c r="AF155" s="26">
        <v>3</v>
      </c>
      <c r="AG155" s="26"/>
      <c r="AH155" s="26"/>
      <c r="AI155" s="26"/>
      <c r="AJ155" s="26">
        <v>1</v>
      </c>
      <c r="AK155" s="26"/>
      <c r="AL155" s="26"/>
      <c r="AM155" s="26">
        <v>1</v>
      </c>
      <c r="AN155" s="26"/>
      <c r="AO155" s="26"/>
      <c r="AP155" s="26"/>
      <c r="AQ155" s="26">
        <v>1</v>
      </c>
      <c r="AR155" s="27"/>
      <c r="AS155" s="28" t="s">
        <v>449</v>
      </c>
      <c r="AT155" s="28" t="s">
        <v>450</v>
      </c>
      <c r="AU155" s="29" t="s">
        <v>451</v>
      </c>
      <c r="AV155" s="86" t="s">
        <v>43</v>
      </c>
      <c r="AW155" s="29" t="s">
        <v>529</v>
      </c>
      <c r="AX155" s="86" t="s">
        <v>43</v>
      </c>
      <c r="AY155" s="86" t="s">
        <v>43</v>
      </c>
      <c r="AZ155" s="29" t="s">
        <v>462</v>
      </c>
    </row>
    <row r="156" spans="1:52" s="37" customFormat="1" ht="66.75" customHeight="1" x14ac:dyDescent="0.3">
      <c r="A156" s="68" t="s">
        <v>890</v>
      </c>
      <c r="B156" s="134" t="s">
        <v>180</v>
      </c>
      <c r="C156" s="20" t="s">
        <v>44</v>
      </c>
      <c r="D156" s="28" t="s">
        <v>891</v>
      </c>
      <c r="E156" s="28"/>
      <c r="F156" s="28"/>
      <c r="G156" s="28"/>
      <c r="H156" s="28"/>
      <c r="I156" s="28"/>
      <c r="J156" s="28"/>
      <c r="K156" s="28"/>
      <c r="L156" s="28"/>
      <c r="M156" s="28"/>
      <c r="N156" s="28"/>
      <c r="O156" s="28"/>
      <c r="P156" s="28"/>
      <c r="Q156" s="28"/>
      <c r="R156" s="28"/>
      <c r="S156" s="28"/>
      <c r="T156" s="28"/>
      <c r="U156" s="28"/>
      <c r="V156" s="28"/>
      <c r="W156" s="28"/>
      <c r="X156" s="194"/>
      <c r="Y156" s="34">
        <v>0.2</v>
      </c>
      <c r="Z156" s="28" t="s">
        <v>532</v>
      </c>
      <c r="AA156" s="53">
        <v>0</v>
      </c>
      <c r="AB156" s="23" t="s">
        <v>44</v>
      </c>
      <c r="AC156" s="23" t="s">
        <v>44</v>
      </c>
      <c r="AD156" s="23" t="s">
        <v>44</v>
      </c>
      <c r="AE156" s="25" t="s">
        <v>533</v>
      </c>
      <c r="AF156" s="26">
        <v>3</v>
      </c>
      <c r="AG156" s="26"/>
      <c r="AH156" s="26"/>
      <c r="AI156" s="26"/>
      <c r="AJ156" s="26">
        <v>1</v>
      </c>
      <c r="AK156" s="26"/>
      <c r="AL156" s="26"/>
      <c r="AM156" s="26">
        <v>1</v>
      </c>
      <c r="AN156" s="26"/>
      <c r="AO156" s="26"/>
      <c r="AP156" s="26"/>
      <c r="AQ156" s="26">
        <v>1</v>
      </c>
      <c r="AR156" s="27"/>
      <c r="AS156" s="28" t="s">
        <v>449</v>
      </c>
      <c r="AT156" s="28" t="s">
        <v>450</v>
      </c>
      <c r="AU156" s="29" t="s">
        <v>451</v>
      </c>
      <c r="AV156" s="86" t="s">
        <v>43</v>
      </c>
      <c r="AW156" s="29" t="s">
        <v>529</v>
      </c>
      <c r="AX156" s="86" t="s">
        <v>43</v>
      </c>
      <c r="AY156" s="86" t="s">
        <v>43</v>
      </c>
      <c r="AZ156" s="29" t="s">
        <v>462</v>
      </c>
    </row>
    <row r="157" spans="1:52" s="37" customFormat="1" ht="66.75" customHeight="1" x14ac:dyDescent="0.3">
      <c r="A157" s="68" t="s">
        <v>890</v>
      </c>
      <c r="B157" s="134" t="s">
        <v>180</v>
      </c>
      <c r="C157" s="20" t="s">
        <v>44</v>
      </c>
      <c r="D157" s="28" t="s">
        <v>891</v>
      </c>
      <c r="E157" s="28"/>
      <c r="F157" s="28"/>
      <c r="G157" s="28"/>
      <c r="H157" s="28"/>
      <c r="I157" s="28"/>
      <c r="J157" s="28"/>
      <c r="K157" s="28"/>
      <c r="L157" s="28"/>
      <c r="M157" s="28"/>
      <c r="N157" s="28"/>
      <c r="O157" s="28"/>
      <c r="P157" s="28"/>
      <c r="Q157" s="28"/>
      <c r="R157" s="28"/>
      <c r="S157" s="28"/>
      <c r="T157" s="28"/>
      <c r="U157" s="28"/>
      <c r="V157" s="28"/>
      <c r="W157" s="28"/>
      <c r="X157" s="194"/>
      <c r="Y157" s="34">
        <v>0.2</v>
      </c>
      <c r="Z157" s="28" t="s">
        <v>534</v>
      </c>
      <c r="AA157" s="53">
        <v>0</v>
      </c>
      <c r="AB157" s="23" t="s">
        <v>44</v>
      </c>
      <c r="AC157" s="23" t="s">
        <v>44</v>
      </c>
      <c r="AD157" s="23" t="s">
        <v>44</v>
      </c>
      <c r="AE157" s="25" t="s">
        <v>535</v>
      </c>
      <c r="AF157" s="26">
        <v>3</v>
      </c>
      <c r="AG157" s="26"/>
      <c r="AH157" s="26"/>
      <c r="AI157" s="26"/>
      <c r="AJ157" s="26">
        <v>1</v>
      </c>
      <c r="AK157" s="26"/>
      <c r="AL157" s="26"/>
      <c r="AM157" s="26">
        <v>1</v>
      </c>
      <c r="AN157" s="26"/>
      <c r="AO157" s="26"/>
      <c r="AP157" s="26"/>
      <c r="AQ157" s="26">
        <v>1</v>
      </c>
      <c r="AR157" s="27"/>
      <c r="AS157" s="28" t="s">
        <v>449</v>
      </c>
      <c r="AT157" s="28" t="s">
        <v>450</v>
      </c>
      <c r="AU157" s="29" t="s">
        <v>451</v>
      </c>
      <c r="AV157" s="86" t="s">
        <v>43</v>
      </c>
      <c r="AW157" s="29" t="s">
        <v>529</v>
      </c>
      <c r="AX157" s="86" t="s">
        <v>43</v>
      </c>
      <c r="AY157" s="86" t="s">
        <v>43</v>
      </c>
      <c r="AZ157" s="29" t="s">
        <v>462</v>
      </c>
    </row>
    <row r="158" spans="1:52" s="37" customFormat="1" ht="66.75" customHeight="1" x14ac:dyDescent="0.3">
      <c r="A158" s="68" t="s">
        <v>890</v>
      </c>
      <c r="B158" s="134" t="s">
        <v>180</v>
      </c>
      <c r="C158" s="20" t="s">
        <v>44</v>
      </c>
      <c r="D158" s="28" t="s">
        <v>891</v>
      </c>
      <c r="E158" s="28"/>
      <c r="F158" s="28"/>
      <c r="G158" s="28"/>
      <c r="H158" s="28"/>
      <c r="I158" s="28"/>
      <c r="J158" s="28"/>
      <c r="K158" s="28"/>
      <c r="L158" s="28"/>
      <c r="M158" s="28"/>
      <c r="N158" s="28"/>
      <c r="O158" s="28"/>
      <c r="P158" s="28"/>
      <c r="Q158" s="28"/>
      <c r="R158" s="28"/>
      <c r="S158" s="28"/>
      <c r="T158" s="28"/>
      <c r="U158" s="28"/>
      <c r="V158" s="28"/>
      <c r="W158" s="28"/>
      <c r="X158" s="195"/>
      <c r="Y158" s="34">
        <v>0.2</v>
      </c>
      <c r="Z158" s="28" t="s">
        <v>536</v>
      </c>
      <c r="AA158" s="53">
        <v>0</v>
      </c>
      <c r="AB158" s="23" t="s">
        <v>44</v>
      </c>
      <c r="AC158" s="23" t="s">
        <v>44</v>
      </c>
      <c r="AD158" s="23" t="s">
        <v>44</v>
      </c>
      <c r="AE158" s="25" t="s">
        <v>537</v>
      </c>
      <c r="AF158" s="26">
        <v>3</v>
      </c>
      <c r="AG158" s="26"/>
      <c r="AH158" s="26"/>
      <c r="AI158" s="26"/>
      <c r="AJ158" s="26">
        <v>1</v>
      </c>
      <c r="AK158" s="26"/>
      <c r="AL158" s="26"/>
      <c r="AM158" s="26"/>
      <c r="AN158" s="26">
        <v>1</v>
      </c>
      <c r="AO158" s="26"/>
      <c r="AP158" s="26"/>
      <c r="AQ158" s="26">
        <v>1</v>
      </c>
      <c r="AR158" s="27"/>
      <c r="AS158" s="28" t="s">
        <v>449</v>
      </c>
      <c r="AT158" s="28" t="s">
        <v>450</v>
      </c>
      <c r="AU158" s="29" t="s">
        <v>451</v>
      </c>
      <c r="AV158" s="86" t="s">
        <v>43</v>
      </c>
      <c r="AW158" s="29" t="s">
        <v>529</v>
      </c>
      <c r="AX158" s="86" t="s">
        <v>43</v>
      </c>
      <c r="AY158" s="86" t="s">
        <v>43</v>
      </c>
      <c r="AZ158" s="29" t="s">
        <v>462</v>
      </c>
    </row>
    <row r="159" spans="1:52" s="37" customFormat="1" ht="66.75" customHeight="1" x14ac:dyDescent="0.3">
      <c r="A159" s="68" t="s">
        <v>890</v>
      </c>
      <c r="B159" s="134" t="s">
        <v>180</v>
      </c>
      <c r="C159" s="20" t="s">
        <v>44</v>
      </c>
      <c r="D159" s="28" t="s">
        <v>891</v>
      </c>
      <c r="E159" s="28"/>
      <c r="F159" s="28"/>
      <c r="G159" s="28"/>
      <c r="H159" s="28"/>
      <c r="I159" s="28"/>
      <c r="J159" s="28"/>
      <c r="K159" s="28"/>
      <c r="L159" s="28"/>
      <c r="M159" s="28"/>
      <c r="N159" s="28"/>
      <c r="O159" s="28"/>
      <c r="P159" s="28"/>
      <c r="Q159" s="28"/>
      <c r="R159" s="28"/>
      <c r="S159" s="28"/>
      <c r="T159" s="28"/>
      <c r="U159" s="28"/>
      <c r="V159" s="28"/>
      <c r="W159" s="28"/>
      <c r="X159" s="193" t="s">
        <v>538</v>
      </c>
      <c r="Y159" s="34">
        <v>0.75</v>
      </c>
      <c r="Z159" s="28" t="s">
        <v>539</v>
      </c>
      <c r="AA159" s="53">
        <v>0</v>
      </c>
      <c r="AB159" s="23" t="s">
        <v>44</v>
      </c>
      <c r="AC159" s="23" t="s">
        <v>44</v>
      </c>
      <c r="AD159" s="23" t="s">
        <v>44</v>
      </c>
      <c r="AE159" s="25" t="s">
        <v>540</v>
      </c>
      <c r="AF159" s="26">
        <v>2</v>
      </c>
      <c r="AG159" s="26"/>
      <c r="AH159" s="26"/>
      <c r="AI159" s="26"/>
      <c r="AJ159" s="26"/>
      <c r="AK159" s="26"/>
      <c r="AL159" s="26">
        <v>1</v>
      </c>
      <c r="AM159" s="26"/>
      <c r="AN159" s="26"/>
      <c r="AO159" s="26">
        <v>1</v>
      </c>
      <c r="AP159" s="26"/>
      <c r="AQ159" s="26"/>
      <c r="AR159" s="27"/>
      <c r="AS159" s="28" t="s">
        <v>449</v>
      </c>
      <c r="AT159" s="28" t="s">
        <v>450</v>
      </c>
      <c r="AU159" s="29" t="s">
        <v>451</v>
      </c>
      <c r="AV159" s="86" t="s">
        <v>43</v>
      </c>
      <c r="AW159" s="29" t="s">
        <v>452</v>
      </c>
      <c r="AX159" s="86" t="s">
        <v>43</v>
      </c>
      <c r="AY159" s="86" t="s">
        <v>43</v>
      </c>
      <c r="AZ159" s="29" t="s">
        <v>462</v>
      </c>
    </row>
    <row r="160" spans="1:52" s="37" customFormat="1" ht="66.75" customHeight="1" x14ac:dyDescent="0.3">
      <c r="A160" s="68" t="s">
        <v>890</v>
      </c>
      <c r="B160" s="133" t="s">
        <v>180</v>
      </c>
      <c r="C160" s="20" t="s">
        <v>44</v>
      </c>
      <c r="D160" s="28" t="s">
        <v>891</v>
      </c>
      <c r="E160" s="28"/>
      <c r="F160" s="28"/>
      <c r="G160" s="28"/>
      <c r="H160" s="28"/>
      <c r="I160" s="28"/>
      <c r="J160" s="28"/>
      <c r="K160" s="28"/>
      <c r="L160" s="28"/>
      <c r="M160" s="28"/>
      <c r="N160" s="28"/>
      <c r="O160" s="28"/>
      <c r="P160" s="28"/>
      <c r="Q160" s="28"/>
      <c r="R160" s="28"/>
      <c r="S160" s="28"/>
      <c r="T160" s="28"/>
      <c r="U160" s="28"/>
      <c r="V160" s="28"/>
      <c r="W160" s="28"/>
      <c r="X160" s="195"/>
      <c r="Y160" s="34">
        <v>0.25</v>
      </c>
      <c r="Z160" s="28" t="s">
        <v>541</v>
      </c>
      <c r="AA160" s="53">
        <v>0</v>
      </c>
      <c r="AB160" s="23" t="s">
        <v>44</v>
      </c>
      <c r="AC160" s="23" t="s">
        <v>44</v>
      </c>
      <c r="AD160" s="23" t="s">
        <v>44</v>
      </c>
      <c r="AE160" s="25" t="s">
        <v>542</v>
      </c>
      <c r="AF160" s="26">
        <v>1</v>
      </c>
      <c r="AG160" s="26"/>
      <c r="AH160" s="26"/>
      <c r="AI160" s="26"/>
      <c r="AJ160" s="26"/>
      <c r="AK160" s="26"/>
      <c r="AL160" s="26"/>
      <c r="AM160" s="26"/>
      <c r="AN160" s="26"/>
      <c r="AO160" s="26"/>
      <c r="AP160" s="26"/>
      <c r="AQ160" s="26"/>
      <c r="AR160" s="27">
        <v>1</v>
      </c>
      <c r="AS160" s="28" t="s">
        <v>449</v>
      </c>
      <c r="AT160" s="28" t="s">
        <v>450</v>
      </c>
      <c r="AU160" s="29" t="s">
        <v>451</v>
      </c>
      <c r="AV160" s="86" t="s">
        <v>43</v>
      </c>
      <c r="AW160" s="29" t="s">
        <v>452</v>
      </c>
      <c r="AX160" s="86" t="s">
        <v>43</v>
      </c>
      <c r="AY160" s="86" t="s">
        <v>43</v>
      </c>
      <c r="AZ160" s="29" t="s">
        <v>462</v>
      </c>
    </row>
    <row r="161" spans="1:52" s="37" customFormat="1" ht="66.75" customHeight="1" x14ac:dyDescent="0.3">
      <c r="A161" s="68" t="s">
        <v>890</v>
      </c>
      <c r="B161" s="29" t="s">
        <v>34</v>
      </c>
      <c r="C161" s="20" t="s">
        <v>44</v>
      </c>
      <c r="D161" s="28" t="s">
        <v>891</v>
      </c>
      <c r="E161" s="28"/>
      <c r="F161" s="28"/>
      <c r="G161" s="28"/>
      <c r="H161" s="28"/>
      <c r="I161" s="28"/>
      <c r="J161" s="28"/>
      <c r="K161" s="28"/>
      <c r="L161" s="28"/>
      <c r="M161" s="28"/>
      <c r="N161" s="28"/>
      <c r="O161" s="28"/>
      <c r="P161" s="28"/>
      <c r="Q161" s="28"/>
      <c r="R161" s="28"/>
      <c r="S161" s="28"/>
      <c r="T161" s="28"/>
      <c r="U161" s="28"/>
      <c r="V161" s="28"/>
      <c r="W161" s="28"/>
      <c r="X161" s="193" t="s">
        <v>543</v>
      </c>
      <c r="Y161" s="34">
        <v>0.5</v>
      </c>
      <c r="Z161" s="28" t="s">
        <v>544</v>
      </c>
      <c r="AA161" s="70">
        <v>1167591660.9287999</v>
      </c>
      <c r="AB161" s="23" t="s">
        <v>37</v>
      </c>
      <c r="AC161" s="29" t="s">
        <v>545</v>
      </c>
      <c r="AD161" s="24" t="s">
        <v>546</v>
      </c>
      <c r="AE161" s="25" t="s">
        <v>547</v>
      </c>
      <c r="AF161" s="26">
        <v>4</v>
      </c>
      <c r="AG161" s="26"/>
      <c r="AH161" s="26"/>
      <c r="AI161" s="26">
        <v>1</v>
      </c>
      <c r="AJ161" s="26"/>
      <c r="AK161" s="26"/>
      <c r="AL161" s="26">
        <v>1</v>
      </c>
      <c r="AM161" s="26"/>
      <c r="AN161" s="26"/>
      <c r="AO161" s="26"/>
      <c r="AP161" s="26">
        <v>1</v>
      </c>
      <c r="AQ161" s="26"/>
      <c r="AR161" s="27">
        <v>1</v>
      </c>
      <c r="AS161" s="28" t="s">
        <v>548</v>
      </c>
      <c r="AT161" s="28" t="s">
        <v>298</v>
      </c>
      <c r="AU161" s="29" t="s">
        <v>44</v>
      </c>
      <c r="AV161" s="29" t="s">
        <v>44</v>
      </c>
      <c r="AW161" s="86" t="s">
        <v>43</v>
      </c>
      <c r="AX161" s="86" t="s">
        <v>43</v>
      </c>
      <c r="AY161" s="86" t="s">
        <v>43</v>
      </c>
      <c r="AZ161" s="86" t="s">
        <v>43</v>
      </c>
    </row>
    <row r="162" spans="1:52" s="37" customFormat="1" ht="66.75" customHeight="1" x14ac:dyDescent="0.3">
      <c r="A162" s="68" t="s">
        <v>890</v>
      </c>
      <c r="B162" s="149" t="s">
        <v>34</v>
      </c>
      <c r="C162" s="20" t="s">
        <v>44</v>
      </c>
      <c r="D162" s="28" t="s">
        <v>891</v>
      </c>
      <c r="E162" s="28"/>
      <c r="F162" s="28"/>
      <c r="G162" s="28"/>
      <c r="H162" s="28"/>
      <c r="I162" s="28"/>
      <c r="J162" s="28"/>
      <c r="K162" s="28"/>
      <c r="L162" s="28"/>
      <c r="M162" s="28"/>
      <c r="N162" s="28"/>
      <c r="O162" s="28"/>
      <c r="P162" s="28"/>
      <c r="Q162" s="28"/>
      <c r="R162" s="28"/>
      <c r="S162" s="28"/>
      <c r="T162" s="28"/>
      <c r="U162" s="28"/>
      <c r="V162" s="28"/>
      <c r="W162" s="28"/>
      <c r="X162" s="194"/>
      <c r="Y162" s="21">
        <v>0.5</v>
      </c>
      <c r="Z162" s="76" t="s">
        <v>549</v>
      </c>
      <c r="AA162" s="53">
        <v>0</v>
      </c>
      <c r="AB162" s="23" t="s">
        <v>44</v>
      </c>
      <c r="AC162" s="23" t="s">
        <v>44</v>
      </c>
      <c r="AD162" s="23" t="s">
        <v>44</v>
      </c>
      <c r="AE162" s="77" t="s">
        <v>550</v>
      </c>
      <c r="AF162" s="54">
        <v>3</v>
      </c>
      <c r="AG162" s="54"/>
      <c r="AH162" s="54"/>
      <c r="AI162" s="54"/>
      <c r="AJ162" s="54"/>
      <c r="AK162" s="54">
        <v>1</v>
      </c>
      <c r="AL162" s="54"/>
      <c r="AM162" s="54"/>
      <c r="AN162" s="54">
        <v>1</v>
      </c>
      <c r="AO162" s="54"/>
      <c r="AP162" s="54"/>
      <c r="AQ162" s="54"/>
      <c r="AR162" s="78">
        <v>1</v>
      </c>
      <c r="AS162" s="28" t="s">
        <v>548</v>
      </c>
      <c r="AT162" s="28" t="s">
        <v>298</v>
      </c>
      <c r="AU162" s="29" t="s">
        <v>551</v>
      </c>
      <c r="AV162" s="29" t="s">
        <v>552</v>
      </c>
      <c r="AW162" s="29" t="s">
        <v>46</v>
      </c>
      <c r="AX162" s="29" t="s">
        <v>185</v>
      </c>
      <c r="AY162" s="29" t="s">
        <v>251</v>
      </c>
      <c r="AZ162" s="86" t="s">
        <v>43</v>
      </c>
    </row>
    <row r="163" spans="1:52" s="37" customFormat="1" ht="66.75" customHeight="1" x14ac:dyDescent="0.3">
      <c r="A163" s="68" t="s">
        <v>890</v>
      </c>
      <c r="B163" s="131" t="s">
        <v>34</v>
      </c>
      <c r="C163" s="20" t="s">
        <v>44</v>
      </c>
      <c r="D163" s="28" t="s">
        <v>891</v>
      </c>
      <c r="E163" s="28"/>
      <c r="F163" s="28"/>
      <c r="G163" s="28"/>
      <c r="H163" s="28"/>
      <c r="I163" s="28"/>
      <c r="J163" s="28"/>
      <c r="K163" s="28"/>
      <c r="L163" s="28"/>
      <c r="M163" s="28"/>
      <c r="N163" s="28"/>
      <c r="O163" s="28"/>
      <c r="P163" s="28"/>
      <c r="Q163" s="28"/>
      <c r="R163" s="28"/>
      <c r="S163" s="28"/>
      <c r="T163" s="28"/>
      <c r="U163" s="28"/>
      <c r="V163" s="28"/>
      <c r="W163" s="28"/>
      <c r="X163" s="126" t="s">
        <v>553</v>
      </c>
      <c r="Y163" s="34">
        <v>1</v>
      </c>
      <c r="Z163" s="28" t="s">
        <v>554</v>
      </c>
      <c r="AA163" s="53">
        <v>0</v>
      </c>
      <c r="AB163" s="23" t="s">
        <v>44</v>
      </c>
      <c r="AC163" s="23" t="s">
        <v>44</v>
      </c>
      <c r="AD163" s="23" t="s">
        <v>44</v>
      </c>
      <c r="AE163" s="25" t="s">
        <v>555</v>
      </c>
      <c r="AF163" s="26">
        <v>1</v>
      </c>
      <c r="AG163" s="26"/>
      <c r="AH163" s="26">
        <v>1</v>
      </c>
      <c r="AI163" s="26"/>
      <c r="AJ163" s="26"/>
      <c r="AK163" s="26"/>
      <c r="AL163" s="26"/>
      <c r="AM163" s="26"/>
      <c r="AN163" s="26"/>
      <c r="AO163" s="26"/>
      <c r="AP163" s="26"/>
      <c r="AQ163" s="26"/>
      <c r="AR163" s="27"/>
      <c r="AS163" s="28" t="s">
        <v>556</v>
      </c>
      <c r="AT163" s="28" t="s">
        <v>108</v>
      </c>
      <c r="AU163" s="29" t="s">
        <v>557</v>
      </c>
      <c r="AV163" s="86" t="s">
        <v>43</v>
      </c>
      <c r="AW163" s="29" t="s">
        <v>150</v>
      </c>
      <c r="AX163" s="86" t="s">
        <v>43</v>
      </c>
      <c r="AY163" s="86" t="s">
        <v>43</v>
      </c>
      <c r="AZ163" s="86" t="s">
        <v>43</v>
      </c>
    </row>
    <row r="164" spans="1:52" s="37" customFormat="1" ht="66.75" customHeight="1" x14ac:dyDescent="0.3">
      <c r="A164" s="68" t="s">
        <v>890</v>
      </c>
      <c r="B164" s="131" t="s">
        <v>34</v>
      </c>
      <c r="C164" s="20" t="s">
        <v>44</v>
      </c>
      <c r="D164" s="28" t="s">
        <v>891</v>
      </c>
      <c r="E164" s="28"/>
      <c r="F164" s="28"/>
      <c r="G164" s="28"/>
      <c r="H164" s="28"/>
      <c r="I164" s="28"/>
      <c r="J164" s="28"/>
      <c r="K164" s="28"/>
      <c r="L164" s="28"/>
      <c r="M164" s="28"/>
      <c r="N164" s="28"/>
      <c r="O164" s="28"/>
      <c r="P164" s="28"/>
      <c r="Q164" s="28"/>
      <c r="R164" s="28"/>
      <c r="S164" s="28"/>
      <c r="T164" s="28"/>
      <c r="U164" s="28"/>
      <c r="V164" s="28"/>
      <c r="W164" s="28"/>
      <c r="X164" s="193" t="s">
        <v>558</v>
      </c>
      <c r="Y164" s="175">
        <v>0.7</v>
      </c>
      <c r="Z164" s="164" t="s">
        <v>559</v>
      </c>
      <c r="AA164" s="53">
        <v>0</v>
      </c>
      <c r="AB164" s="23" t="s">
        <v>44</v>
      </c>
      <c r="AC164" s="23" t="s">
        <v>44</v>
      </c>
      <c r="AD164" s="23" t="s">
        <v>44</v>
      </c>
      <c r="AE164" s="25" t="s">
        <v>560</v>
      </c>
      <c r="AF164" s="26">
        <v>1</v>
      </c>
      <c r="AG164" s="26"/>
      <c r="AH164" s="26"/>
      <c r="AI164" s="26">
        <v>1</v>
      </c>
      <c r="AJ164" s="26"/>
      <c r="AK164" s="26"/>
      <c r="AL164" s="26"/>
      <c r="AM164" s="26"/>
      <c r="AN164" s="26"/>
      <c r="AO164" s="26"/>
      <c r="AP164" s="26"/>
      <c r="AQ164" s="26"/>
      <c r="AR164" s="27"/>
      <c r="AS164" s="28" t="s">
        <v>556</v>
      </c>
      <c r="AT164" s="28" t="s">
        <v>108</v>
      </c>
      <c r="AU164" s="29" t="s">
        <v>557</v>
      </c>
      <c r="AV164" s="86" t="s">
        <v>43</v>
      </c>
      <c r="AW164" s="29" t="s">
        <v>150</v>
      </c>
      <c r="AX164" s="86" t="s">
        <v>43</v>
      </c>
      <c r="AY164" s="86" t="s">
        <v>43</v>
      </c>
      <c r="AZ164" s="86" t="s">
        <v>43</v>
      </c>
    </row>
    <row r="165" spans="1:52" s="37" customFormat="1" ht="66.75" customHeight="1" x14ac:dyDescent="0.3">
      <c r="A165" s="68" t="s">
        <v>890</v>
      </c>
      <c r="B165" s="131" t="s">
        <v>34</v>
      </c>
      <c r="C165" s="20" t="s">
        <v>44</v>
      </c>
      <c r="D165" s="28" t="s">
        <v>891</v>
      </c>
      <c r="E165" s="28"/>
      <c r="F165" s="28"/>
      <c r="G165" s="28"/>
      <c r="H165" s="28"/>
      <c r="I165" s="28"/>
      <c r="J165" s="28"/>
      <c r="K165" s="28"/>
      <c r="L165" s="28"/>
      <c r="M165" s="28"/>
      <c r="N165" s="28"/>
      <c r="O165" s="28"/>
      <c r="P165" s="28"/>
      <c r="Q165" s="28"/>
      <c r="R165" s="28"/>
      <c r="S165" s="28"/>
      <c r="T165" s="28"/>
      <c r="U165" s="28"/>
      <c r="V165" s="28"/>
      <c r="W165" s="28"/>
      <c r="X165" s="194"/>
      <c r="Y165" s="202"/>
      <c r="Z165" s="165"/>
      <c r="AA165" s="53">
        <v>0</v>
      </c>
      <c r="AB165" s="23" t="s">
        <v>44</v>
      </c>
      <c r="AC165" s="23" t="s">
        <v>44</v>
      </c>
      <c r="AD165" s="23" t="s">
        <v>44</v>
      </c>
      <c r="AE165" s="79" t="s">
        <v>561</v>
      </c>
      <c r="AF165" s="26">
        <v>3</v>
      </c>
      <c r="AG165" s="26"/>
      <c r="AH165" s="26"/>
      <c r="AI165" s="26"/>
      <c r="AJ165" s="26"/>
      <c r="AK165" s="26"/>
      <c r="AL165" s="26">
        <v>1</v>
      </c>
      <c r="AM165" s="26"/>
      <c r="AN165" s="26"/>
      <c r="AO165" s="26">
        <v>1</v>
      </c>
      <c r="AP165" s="26"/>
      <c r="AQ165" s="26"/>
      <c r="AR165" s="27">
        <v>1</v>
      </c>
      <c r="AS165" s="28" t="s">
        <v>556</v>
      </c>
      <c r="AT165" s="28" t="s">
        <v>108</v>
      </c>
      <c r="AU165" s="29" t="s">
        <v>557</v>
      </c>
      <c r="AV165" s="86" t="s">
        <v>43</v>
      </c>
      <c r="AW165" s="29" t="s">
        <v>150</v>
      </c>
      <c r="AX165" s="86" t="s">
        <v>43</v>
      </c>
      <c r="AY165" s="86" t="s">
        <v>43</v>
      </c>
      <c r="AZ165" s="86" t="s">
        <v>43</v>
      </c>
    </row>
    <row r="166" spans="1:52" s="37" customFormat="1" ht="66.75" customHeight="1" x14ac:dyDescent="0.3">
      <c r="A166" s="68" t="s">
        <v>890</v>
      </c>
      <c r="B166" s="131" t="s">
        <v>34</v>
      </c>
      <c r="C166" s="20" t="s">
        <v>44</v>
      </c>
      <c r="D166" s="28" t="s">
        <v>891</v>
      </c>
      <c r="E166" s="28"/>
      <c r="F166" s="28"/>
      <c r="G166" s="28"/>
      <c r="H166" s="28"/>
      <c r="I166" s="28"/>
      <c r="J166" s="28"/>
      <c r="K166" s="28"/>
      <c r="L166" s="28"/>
      <c r="M166" s="28"/>
      <c r="N166" s="28"/>
      <c r="O166" s="28"/>
      <c r="P166" s="28"/>
      <c r="Q166" s="28"/>
      <c r="R166" s="28"/>
      <c r="S166" s="28"/>
      <c r="T166" s="28"/>
      <c r="U166" s="28"/>
      <c r="V166" s="28"/>
      <c r="W166" s="28"/>
      <c r="X166" s="195"/>
      <c r="Y166" s="34">
        <v>0.3</v>
      </c>
      <c r="Z166" s="20" t="s">
        <v>562</v>
      </c>
      <c r="AA166" s="53">
        <v>0</v>
      </c>
      <c r="AB166" s="23" t="s">
        <v>44</v>
      </c>
      <c r="AC166" s="23" t="s">
        <v>44</v>
      </c>
      <c r="AD166" s="23" t="s">
        <v>44</v>
      </c>
      <c r="AE166" s="58" t="s">
        <v>563</v>
      </c>
      <c r="AF166" s="26">
        <v>11</v>
      </c>
      <c r="AG166" s="26"/>
      <c r="AH166" s="26">
        <v>1</v>
      </c>
      <c r="AI166" s="26">
        <v>1</v>
      </c>
      <c r="AJ166" s="26">
        <v>1</v>
      </c>
      <c r="AK166" s="26">
        <v>1</v>
      </c>
      <c r="AL166" s="26">
        <v>1</v>
      </c>
      <c r="AM166" s="26">
        <v>1</v>
      </c>
      <c r="AN166" s="26">
        <v>1</v>
      </c>
      <c r="AO166" s="26">
        <v>1</v>
      </c>
      <c r="AP166" s="26">
        <v>1</v>
      </c>
      <c r="AQ166" s="26">
        <v>1</v>
      </c>
      <c r="AR166" s="27">
        <v>1</v>
      </c>
      <c r="AS166" s="28" t="s">
        <v>556</v>
      </c>
      <c r="AT166" s="28" t="s">
        <v>108</v>
      </c>
      <c r="AU166" s="29" t="s">
        <v>557</v>
      </c>
      <c r="AV166" s="86" t="s">
        <v>43</v>
      </c>
      <c r="AW166" s="29" t="s">
        <v>150</v>
      </c>
      <c r="AX166" s="86" t="s">
        <v>43</v>
      </c>
      <c r="AY166" s="86" t="s">
        <v>43</v>
      </c>
      <c r="AZ166" s="86" t="s">
        <v>43</v>
      </c>
    </row>
    <row r="167" spans="1:52" s="37" customFormat="1" ht="66.75" customHeight="1" x14ac:dyDescent="0.3">
      <c r="A167" s="68" t="s">
        <v>890</v>
      </c>
      <c r="B167" s="131" t="s">
        <v>34</v>
      </c>
      <c r="C167" s="20" t="s">
        <v>44</v>
      </c>
      <c r="D167" s="28" t="s">
        <v>891</v>
      </c>
      <c r="E167" s="28"/>
      <c r="F167" s="28"/>
      <c r="G167" s="28"/>
      <c r="H167" s="28"/>
      <c r="I167" s="28"/>
      <c r="J167" s="28"/>
      <c r="K167" s="28"/>
      <c r="L167" s="28"/>
      <c r="M167" s="28"/>
      <c r="N167" s="28"/>
      <c r="O167" s="28"/>
      <c r="P167" s="28"/>
      <c r="Q167" s="28"/>
      <c r="R167" s="28"/>
      <c r="S167" s="28"/>
      <c r="T167" s="28"/>
      <c r="U167" s="28"/>
      <c r="V167" s="28"/>
      <c r="W167" s="28"/>
      <c r="X167" s="126" t="s">
        <v>564</v>
      </c>
      <c r="Y167" s="34">
        <v>1</v>
      </c>
      <c r="Z167" s="20" t="s">
        <v>565</v>
      </c>
      <c r="AA167" s="53">
        <v>0</v>
      </c>
      <c r="AB167" s="23" t="s">
        <v>44</v>
      </c>
      <c r="AC167" s="23" t="s">
        <v>44</v>
      </c>
      <c r="AD167" s="23" t="s">
        <v>44</v>
      </c>
      <c r="AE167" s="58" t="s">
        <v>566</v>
      </c>
      <c r="AF167" s="26">
        <v>12</v>
      </c>
      <c r="AG167" s="26">
        <v>1</v>
      </c>
      <c r="AH167" s="26">
        <v>1</v>
      </c>
      <c r="AI167" s="26">
        <v>1</v>
      </c>
      <c r="AJ167" s="26">
        <v>1</v>
      </c>
      <c r="AK167" s="26">
        <v>1</v>
      </c>
      <c r="AL167" s="26">
        <v>1</v>
      </c>
      <c r="AM167" s="26">
        <v>1</v>
      </c>
      <c r="AN167" s="26">
        <v>1</v>
      </c>
      <c r="AO167" s="26">
        <v>1</v>
      </c>
      <c r="AP167" s="26">
        <v>1</v>
      </c>
      <c r="AQ167" s="26">
        <v>1</v>
      </c>
      <c r="AR167" s="27">
        <v>1</v>
      </c>
      <c r="AS167" s="28" t="s">
        <v>556</v>
      </c>
      <c r="AT167" s="28" t="s">
        <v>108</v>
      </c>
      <c r="AU167" s="29" t="s">
        <v>557</v>
      </c>
      <c r="AV167" s="86" t="s">
        <v>43</v>
      </c>
      <c r="AW167" s="29" t="s">
        <v>150</v>
      </c>
      <c r="AX167" s="86" t="s">
        <v>43</v>
      </c>
      <c r="AY167" s="86" t="s">
        <v>43</v>
      </c>
      <c r="AZ167" s="86" t="s">
        <v>43</v>
      </c>
    </row>
    <row r="168" spans="1:52" s="37" customFormat="1" ht="66.75" customHeight="1" x14ac:dyDescent="0.3">
      <c r="A168" s="68" t="s">
        <v>890</v>
      </c>
      <c r="B168" s="131" t="s">
        <v>34</v>
      </c>
      <c r="C168" s="20" t="s">
        <v>44</v>
      </c>
      <c r="D168" s="28" t="s">
        <v>891</v>
      </c>
      <c r="E168" s="28"/>
      <c r="F168" s="28"/>
      <c r="G168" s="28"/>
      <c r="H168" s="28"/>
      <c r="I168" s="28"/>
      <c r="J168" s="28"/>
      <c r="K168" s="28"/>
      <c r="L168" s="28"/>
      <c r="M168" s="28"/>
      <c r="N168" s="28"/>
      <c r="O168" s="28"/>
      <c r="P168" s="28"/>
      <c r="Q168" s="28"/>
      <c r="R168" s="28"/>
      <c r="S168" s="28"/>
      <c r="T168" s="28"/>
      <c r="U168" s="28"/>
      <c r="V168" s="28"/>
      <c r="W168" s="28"/>
      <c r="X168" s="212" t="s">
        <v>567</v>
      </c>
      <c r="Y168" s="34">
        <v>0.3</v>
      </c>
      <c r="Z168" s="28" t="s">
        <v>568</v>
      </c>
      <c r="AA168" s="53">
        <v>0</v>
      </c>
      <c r="AB168" s="23" t="s">
        <v>44</v>
      </c>
      <c r="AC168" s="23" t="s">
        <v>44</v>
      </c>
      <c r="AD168" s="23" t="s">
        <v>44</v>
      </c>
      <c r="AE168" s="25" t="s">
        <v>569</v>
      </c>
      <c r="AF168" s="26">
        <f>SUM(AG168:AR168)</f>
        <v>2</v>
      </c>
      <c r="AG168" s="26"/>
      <c r="AH168" s="26"/>
      <c r="AI168" s="26"/>
      <c r="AJ168" s="26"/>
      <c r="AK168" s="26">
        <v>1</v>
      </c>
      <c r="AL168" s="26"/>
      <c r="AM168" s="26"/>
      <c r="AN168" s="26"/>
      <c r="AO168" s="26"/>
      <c r="AP168" s="26"/>
      <c r="AQ168" s="26">
        <v>1</v>
      </c>
      <c r="AR168" s="27"/>
      <c r="AS168" s="28" t="s">
        <v>570</v>
      </c>
      <c r="AT168" s="28" t="s">
        <v>571</v>
      </c>
      <c r="AU168" s="29" t="s">
        <v>572</v>
      </c>
      <c r="AV168" s="29" t="s">
        <v>573</v>
      </c>
      <c r="AW168" s="29" t="s">
        <v>46</v>
      </c>
      <c r="AX168" s="29" t="s">
        <v>185</v>
      </c>
      <c r="AY168" s="29" t="s">
        <v>186</v>
      </c>
      <c r="AZ168" s="86" t="s">
        <v>43</v>
      </c>
    </row>
    <row r="169" spans="1:52" s="37" customFormat="1" ht="66.75" customHeight="1" x14ac:dyDescent="0.3">
      <c r="A169" s="68" t="s">
        <v>890</v>
      </c>
      <c r="B169" s="131" t="s">
        <v>34</v>
      </c>
      <c r="C169" s="20" t="s">
        <v>44</v>
      </c>
      <c r="D169" s="28" t="s">
        <v>891</v>
      </c>
      <c r="E169" s="28"/>
      <c r="F169" s="28"/>
      <c r="G169" s="28"/>
      <c r="H169" s="28"/>
      <c r="I169" s="28"/>
      <c r="J169" s="28"/>
      <c r="K169" s="28"/>
      <c r="L169" s="28"/>
      <c r="M169" s="28"/>
      <c r="N169" s="28"/>
      <c r="O169" s="28"/>
      <c r="P169" s="28"/>
      <c r="Q169" s="28"/>
      <c r="R169" s="28"/>
      <c r="S169" s="28"/>
      <c r="T169" s="28"/>
      <c r="U169" s="28"/>
      <c r="V169" s="28"/>
      <c r="W169" s="28"/>
      <c r="X169" s="194"/>
      <c r="Y169" s="21">
        <v>0.4</v>
      </c>
      <c r="Z169" s="20" t="s">
        <v>574</v>
      </c>
      <c r="AA169" s="53">
        <v>0</v>
      </c>
      <c r="AB169" s="23" t="s">
        <v>44</v>
      </c>
      <c r="AC169" s="23" t="s">
        <v>44</v>
      </c>
      <c r="AD169" s="23" t="s">
        <v>44</v>
      </c>
      <c r="AE169" s="77" t="s">
        <v>575</v>
      </c>
      <c r="AF169" s="54">
        <f>SUM(AG169:AR169)</f>
        <v>4</v>
      </c>
      <c r="AG169" s="54"/>
      <c r="AH169" s="54"/>
      <c r="AI169" s="54">
        <v>1</v>
      </c>
      <c r="AJ169" s="54"/>
      <c r="AK169" s="54"/>
      <c r="AL169" s="54">
        <v>1</v>
      </c>
      <c r="AM169" s="54"/>
      <c r="AN169" s="54"/>
      <c r="AO169" s="54">
        <v>1</v>
      </c>
      <c r="AP169" s="54"/>
      <c r="AQ169" s="54"/>
      <c r="AR169" s="78">
        <v>1</v>
      </c>
      <c r="AS169" s="28" t="s">
        <v>570</v>
      </c>
      <c r="AT169" s="28" t="s">
        <v>571</v>
      </c>
      <c r="AU169" s="29" t="s">
        <v>572</v>
      </c>
      <c r="AV169" s="29" t="s">
        <v>573</v>
      </c>
      <c r="AW169" s="29" t="s">
        <v>46</v>
      </c>
      <c r="AX169" s="29" t="s">
        <v>185</v>
      </c>
      <c r="AY169" s="29" t="s">
        <v>186</v>
      </c>
      <c r="AZ169" s="86" t="s">
        <v>43</v>
      </c>
    </row>
    <row r="170" spans="1:52" s="37" customFormat="1" ht="66.75" customHeight="1" x14ac:dyDescent="0.3">
      <c r="A170" s="68" t="s">
        <v>890</v>
      </c>
      <c r="B170" s="131" t="s">
        <v>34</v>
      </c>
      <c r="C170" s="20" t="s">
        <v>44</v>
      </c>
      <c r="D170" s="28" t="s">
        <v>891</v>
      </c>
      <c r="E170" s="28"/>
      <c r="F170" s="28"/>
      <c r="G170" s="28"/>
      <c r="H170" s="28"/>
      <c r="I170" s="28"/>
      <c r="J170" s="28"/>
      <c r="K170" s="28"/>
      <c r="L170" s="28"/>
      <c r="M170" s="28"/>
      <c r="N170" s="28"/>
      <c r="O170" s="28"/>
      <c r="P170" s="28"/>
      <c r="Q170" s="28"/>
      <c r="R170" s="28"/>
      <c r="S170" s="28"/>
      <c r="T170" s="28"/>
      <c r="U170" s="28"/>
      <c r="V170" s="28"/>
      <c r="W170" s="28"/>
      <c r="X170" s="195"/>
      <c r="Y170" s="34">
        <v>0.3</v>
      </c>
      <c r="Z170" s="28" t="s">
        <v>576</v>
      </c>
      <c r="AA170" s="53">
        <v>0</v>
      </c>
      <c r="AB170" s="23" t="s">
        <v>44</v>
      </c>
      <c r="AC170" s="23" t="s">
        <v>44</v>
      </c>
      <c r="AD170" s="23" t="s">
        <v>44</v>
      </c>
      <c r="AE170" s="25" t="s">
        <v>577</v>
      </c>
      <c r="AF170" s="26">
        <f>SUM(AG170:AR170)</f>
        <v>6</v>
      </c>
      <c r="AG170" s="26"/>
      <c r="AH170" s="26">
        <v>1</v>
      </c>
      <c r="AI170" s="26"/>
      <c r="AJ170" s="26">
        <v>1</v>
      </c>
      <c r="AK170" s="26"/>
      <c r="AL170" s="26">
        <v>1</v>
      </c>
      <c r="AM170" s="26"/>
      <c r="AN170" s="26">
        <v>1</v>
      </c>
      <c r="AO170" s="26"/>
      <c r="AP170" s="26">
        <v>1</v>
      </c>
      <c r="AQ170" s="26"/>
      <c r="AR170" s="27">
        <v>1</v>
      </c>
      <c r="AS170" s="28" t="s">
        <v>570</v>
      </c>
      <c r="AT170" s="28" t="s">
        <v>571</v>
      </c>
      <c r="AU170" s="29" t="s">
        <v>572</v>
      </c>
      <c r="AV170" s="29" t="s">
        <v>573</v>
      </c>
      <c r="AW170" s="29" t="s">
        <v>46</v>
      </c>
      <c r="AX170" s="29" t="s">
        <v>185</v>
      </c>
      <c r="AY170" s="29" t="s">
        <v>186</v>
      </c>
      <c r="AZ170" s="86" t="s">
        <v>43</v>
      </c>
    </row>
    <row r="171" spans="1:52" s="37" customFormat="1" ht="66.75" customHeight="1" x14ac:dyDescent="0.3">
      <c r="A171" s="68" t="s">
        <v>890</v>
      </c>
      <c r="B171" s="131" t="s">
        <v>34</v>
      </c>
      <c r="C171" s="20" t="s">
        <v>44</v>
      </c>
      <c r="D171" s="28" t="s">
        <v>891</v>
      </c>
      <c r="E171" s="28"/>
      <c r="F171" s="28"/>
      <c r="G171" s="28"/>
      <c r="H171" s="28"/>
      <c r="I171" s="28"/>
      <c r="J171" s="28"/>
      <c r="K171" s="28"/>
      <c r="L171" s="28"/>
      <c r="M171" s="28"/>
      <c r="N171" s="28"/>
      <c r="O171" s="28"/>
      <c r="P171" s="28"/>
      <c r="Q171" s="28"/>
      <c r="R171" s="28"/>
      <c r="S171" s="28"/>
      <c r="T171" s="28"/>
      <c r="U171" s="28"/>
      <c r="V171" s="28"/>
      <c r="W171" s="28"/>
      <c r="X171" s="198" t="s">
        <v>578</v>
      </c>
      <c r="Y171" s="34">
        <v>0.5</v>
      </c>
      <c r="Z171" s="28" t="s">
        <v>579</v>
      </c>
      <c r="AA171" s="53">
        <v>0</v>
      </c>
      <c r="AB171" s="23" t="s">
        <v>44</v>
      </c>
      <c r="AC171" s="23" t="s">
        <v>44</v>
      </c>
      <c r="AD171" s="23" t="s">
        <v>44</v>
      </c>
      <c r="AE171" s="25" t="s">
        <v>580</v>
      </c>
      <c r="AF171" s="26">
        <v>4</v>
      </c>
      <c r="AG171" s="26"/>
      <c r="AH171" s="26"/>
      <c r="AI171" s="26">
        <v>1</v>
      </c>
      <c r="AJ171" s="26"/>
      <c r="AK171" s="26"/>
      <c r="AL171" s="26">
        <v>1</v>
      </c>
      <c r="AM171" s="26"/>
      <c r="AN171" s="26"/>
      <c r="AO171" s="26">
        <v>1</v>
      </c>
      <c r="AP171" s="26"/>
      <c r="AQ171" s="26"/>
      <c r="AR171" s="27">
        <v>1</v>
      </c>
      <c r="AS171" s="28" t="s">
        <v>570</v>
      </c>
      <c r="AT171" s="28" t="s">
        <v>581</v>
      </c>
      <c r="AU171" s="29" t="s">
        <v>572</v>
      </c>
      <c r="AV171" s="86" t="s">
        <v>43</v>
      </c>
      <c r="AW171" s="29" t="s">
        <v>46</v>
      </c>
      <c r="AX171" s="29" t="s">
        <v>109</v>
      </c>
      <c r="AY171" s="29" t="s">
        <v>582</v>
      </c>
      <c r="AZ171" s="86" t="s">
        <v>43</v>
      </c>
    </row>
    <row r="172" spans="1:52" s="37" customFormat="1" ht="66.75" customHeight="1" x14ac:dyDescent="0.3">
      <c r="A172" s="68" t="s">
        <v>890</v>
      </c>
      <c r="B172" s="131" t="s">
        <v>34</v>
      </c>
      <c r="C172" s="20" t="s">
        <v>44</v>
      </c>
      <c r="D172" s="28" t="s">
        <v>891</v>
      </c>
      <c r="E172" s="28"/>
      <c r="F172" s="28"/>
      <c r="G172" s="28"/>
      <c r="H172" s="28"/>
      <c r="I172" s="28"/>
      <c r="J172" s="28"/>
      <c r="K172" s="28"/>
      <c r="L172" s="28"/>
      <c r="M172" s="28"/>
      <c r="N172" s="28"/>
      <c r="O172" s="28"/>
      <c r="P172" s="28"/>
      <c r="Q172" s="28"/>
      <c r="R172" s="28"/>
      <c r="S172" s="28"/>
      <c r="T172" s="28"/>
      <c r="U172" s="28"/>
      <c r="V172" s="28"/>
      <c r="W172" s="28"/>
      <c r="X172" s="198"/>
      <c r="Y172" s="34">
        <v>0.5</v>
      </c>
      <c r="Z172" s="28" t="s">
        <v>583</v>
      </c>
      <c r="AA172" s="53">
        <v>0</v>
      </c>
      <c r="AB172" s="23" t="s">
        <v>44</v>
      </c>
      <c r="AC172" s="23" t="s">
        <v>44</v>
      </c>
      <c r="AD172" s="23" t="s">
        <v>44</v>
      </c>
      <c r="AE172" s="58" t="s">
        <v>584</v>
      </c>
      <c r="AF172" s="54">
        <v>1</v>
      </c>
      <c r="AG172" s="54"/>
      <c r="AH172" s="54"/>
      <c r="AI172" s="54"/>
      <c r="AJ172" s="54"/>
      <c r="AK172" s="54"/>
      <c r="AL172" s="54"/>
      <c r="AM172" s="54"/>
      <c r="AN172" s="54"/>
      <c r="AO172" s="54"/>
      <c r="AP172" s="54"/>
      <c r="AQ172" s="54"/>
      <c r="AR172" s="78">
        <v>1</v>
      </c>
      <c r="AS172" s="28" t="s">
        <v>570</v>
      </c>
      <c r="AT172" s="28" t="s">
        <v>581</v>
      </c>
      <c r="AU172" s="29" t="s">
        <v>572</v>
      </c>
      <c r="AV172" s="86" t="s">
        <v>43</v>
      </c>
      <c r="AW172" s="29" t="s">
        <v>46</v>
      </c>
      <c r="AX172" s="29" t="s">
        <v>109</v>
      </c>
      <c r="AY172" s="29" t="s">
        <v>582</v>
      </c>
      <c r="AZ172" s="86" t="s">
        <v>43</v>
      </c>
    </row>
    <row r="173" spans="1:52" s="37" customFormat="1" ht="66.75" customHeight="1" x14ac:dyDescent="0.3">
      <c r="A173" s="68" t="s">
        <v>890</v>
      </c>
      <c r="B173" s="131" t="s">
        <v>34</v>
      </c>
      <c r="C173" s="20" t="s">
        <v>44</v>
      </c>
      <c r="D173" s="28" t="s">
        <v>891</v>
      </c>
      <c r="E173" s="28"/>
      <c r="F173" s="28"/>
      <c r="G173" s="28"/>
      <c r="H173" s="28"/>
      <c r="I173" s="28"/>
      <c r="J173" s="28"/>
      <c r="K173" s="28"/>
      <c r="L173" s="28"/>
      <c r="M173" s="28"/>
      <c r="N173" s="28"/>
      <c r="O173" s="28"/>
      <c r="P173" s="28"/>
      <c r="Q173" s="28"/>
      <c r="R173" s="28"/>
      <c r="S173" s="28"/>
      <c r="T173" s="28"/>
      <c r="U173" s="28"/>
      <c r="V173" s="28"/>
      <c r="W173" s="28"/>
      <c r="X173" s="211" t="s">
        <v>585</v>
      </c>
      <c r="Y173" s="36">
        <v>0.5</v>
      </c>
      <c r="Z173" s="80" t="s">
        <v>586</v>
      </c>
      <c r="AA173" s="53">
        <v>0</v>
      </c>
      <c r="AB173" s="23" t="s">
        <v>44</v>
      </c>
      <c r="AC173" s="23" t="s">
        <v>44</v>
      </c>
      <c r="AD173" s="23" t="s">
        <v>44</v>
      </c>
      <c r="AE173" s="25" t="s">
        <v>587</v>
      </c>
      <c r="AF173" s="26">
        <v>2</v>
      </c>
      <c r="AG173" s="26"/>
      <c r="AH173" s="26"/>
      <c r="AI173" s="26"/>
      <c r="AJ173" s="26"/>
      <c r="AK173" s="26"/>
      <c r="AL173" s="26">
        <v>1</v>
      </c>
      <c r="AM173" s="26"/>
      <c r="AN173" s="26"/>
      <c r="AO173" s="26"/>
      <c r="AP173" s="26"/>
      <c r="AQ173" s="26"/>
      <c r="AR173" s="27">
        <v>1</v>
      </c>
      <c r="AS173" s="28" t="s">
        <v>570</v>
      </c>
      <c r="AT173" s="28" t="s">
        <v>581</v>
      </c>
      <c r="AU173" s="29" t="s">
        <v>588</v>
      </c>
      <c r="AV173" s="86" t="s">
        <v>43</v>
      </c>
      <c r="AW173" s="29" t="s">
        <v>46</v>
      </c>
      <c r="AX173" s="29" t="s">
        <v>109</v>
      </c>
      <c r="AY173" s="29" t="s">
        <v>161</v>
      </c>
      <c r="AZ173" s="86" t="s">
        <v>43</v>
      </c>
    </row>
    <row r="174" spans="1:52" s="37" customFormat="1" ht="66.75" customHeight="1" x14ac:dyDescent="0.3">
      <c r="A174" s="68" t="s">
        <v>890</v>
      </c>
      <c r="B174" s="131" t="s">
        <v>34</v>
      </c>
      <c r="C174" s="20" t="s">
        <v>44</v>
      </c>
      <c r="D174" s="28" t="s">
        <v>891</v>
      </c>
      <c r="E174" s="28"/>
      <c r="F174" s="28"/>
      <c r="G174" s="28"/>
      <c r="H174" s="28"/>
      <c r="I174" s="28"/>
      <c r="J174" s="28"/>
      <c r="K174" s="28"/>
      <c r="L174" s="28"/>
      <c r="M174" s="28"/>
      <c r="N174" s="28"/>
      <c r="O174" s="28"/>
      <c r="P174" s="28"/>
      <c r="Q174" s="28"/>
      <c r="R174" s="28"/>
      <c r="S174" s="28"/>
      <c r="T174" s="28"/>
      <c r="U174" s="28"/>
      <c r="V174" s="28"/>
      <c r="W174" s="28"/>
      <c r="X174" s="194"/>
      <c r="Y174" s="21">
        <v>0.5</v>
      </c>
      <c r="Z174" s="20" t="s">
        <v>589</v>
      </c>
      <c r="AA174" s="53">
        <v>0</v>
      </c>
      <c r="AB174" s="23" t="s">
        <v>44</v>
      </c>
      <c r="AC174" s="23" t="s">
        <v>44</v>
      </c>
      <c r="AD174" s="23" t="s">
        <v>44</v>
      </c>
      <c r="AE174" s="58" t="s">
        <v>590</v>
      </c>
      <c r="AF174" s="54">
        <v>1</v>
      </c>
      <c r="AG174" s="54"/>
      <c r="AH174" s="54"/>
      <c r="AI174" s="54"/>
      <c r="AJ174" s="54"/>
      <c r="AK174" s="54"/>
      <c r="AL174" s="54"/>
      <c r="AM174" s="54"/>
      <c r="AN174" s="54"/>
      <c r="AO174" s="54"/>
      <c r="AP174" s="54"/>
      <c r="AQ174" s="54"/>
      <c r="AR174" s="78">
        <v>1</v>
      </c>
      <c r="AS174" s="28" t="s">
        <v>570</v>
      </c>
      <c r="AT174" s="28" t="s">
        <v>581</v>
      </c>
      <c r="AU174" s="29" t="s">
        <v>588</v>
      </c>
      <c r="AV174" s="86" t="s">
        <v>43</v>
      </c>
      <c r="AW174" s="29" t="s">
        <v>46</v>
      </c>
      <c r="AX174" s="29" t="s">
        <v>109</v>
      </c>
      <c r="AY174" s="29" t="s">
        <v>110</v>
      </c>
      <c r="AZ174" s="86" t="s">
        <v>43</v>
      </c>
    </row>
    <row r="175" spans="1:52" s="37" customFormat="1" ht="66.75" customHeight="1" x14ac:dyDescent="0.3">
      <c r="A175" s="68" t="s">
        <v>890</v>
      </c>
      <c r="B175" s="128" t="s">
        <v>34</v>
      </c>
      <c r="C175" s="20" t="s">
        <v>44</v>
      </c>
      <c r="D175" s="28" t="s">
        <v>891</v>
      </c>
      <c r="E175" s="28"/>
      <c r="F175" s="28"/>
      <c r="G175" s="28"/>
      <c r="H175" s="28"/>
      <c r="I175" s="28"/>
      <c r="J175" s="28"/>
      <c r="K175" s="28"/>
      <c r="L175" s="28"/>
      <c r="M175" s="28"/>
      <c r="N175" s="28"/>
      <c r="O175" s="28"/>
      <c r="P175" s="28"/>
      <c r="Q175" s="28"/>
      <c r="R175" s="28"/>
      <c r="S175" s="28"/>
      <c r="T175" s="28"/>
      <c r="U175" s="28"/>
      <c r="V175" s="28"/>
      <c r="W175" s="28"/>
      <c r="X175" s="127" t="s">
        <v>585</v>
      </c>
      <c r="Y175" s="34">
        <v>1</v>
      </c>
      <c r="Z175" s="28" t="s">
        <v>591</v>
      </c>
      <c r="AA175" s="53">
        <v>0</v>
      </c>
      <c r="AB175" s="23" t="s">
        <v>44</v>
      </c>
      <c r="AC175" s="23" t="s">
        <v>44</v>
      </c>
      <c r="AD175" s="23" t="s">
        <v>44</v>
      </c>
      <c r="AE175" s="25" t="s">
        <v>592</v>
      </c>
      <c r="AF175" s="26">
        <v>2</v>
      </c>
      <c r="AG175" s="26"/>
      <c r="AH175" s="26"/>
      <c r="AI175" s="26"/>
      <c r="AJ175" s="26"/>
      <c r="AK175" s="26">
        <v>1</v>
      </c>
      <c r="AL175" s="26"/>
      <c r="AM175" s="26"/>
      <c r="AN175" s="26"/>
      <c r="AO175" s="26"/>
      <c r="AP175" s="26">
        <v>1</v>
      </c>
      <c r="AQ175" s="26"/>
      <c r="AR175" s="27"/>
      <c r="AS175" s="28" t="s">
        <v>570</v>
      </c>
      <c r="AT175" s="28" t="s">
        <v>581</v>
      </c>
      <c r="AU175" s="29" t="s">
        <v>588</v>
      </c>
      <c r="AV175" s="86" t="s">
        <v>43</v>
      </c>
      <c r="AW175" s="29" t="s">
        <v>46</v>
      </c>
      <c r="AX175" s="29" t="s">
        <v>109</v>
      </c>
      <c r="AY175" s="29" t="s">
        <v>161</v>
      </c>
      <c r="AZ175" s="86" t="s">
        <v>43</v>
      </c>
    </row>
    <row r="176" spans="1:52" s="87" customFormat="1" ht="66.75" customHeight="1" x14ac:dyDescent="0.25">
      <c r="A176" s="68" t="s">
        <v>890</v>
      </c>
      <c r="B176" s="128" t="s">
        <v>593</v>
      </c>
      <c r="C176" s="20" t="s">
        <v>44</v>
      </c>
      <c r="D176" s="29" t="s">
        <v>279</v>
      </c>
      <c r="E176" s="29"/>
      <c r="F176" s="29"/>
      <c r="G176" s="29"/>
      <c r="H176" s="29"/>
      <c r="I176" s="29"/>
      <c r="J176" s="29"/>
      <c r="K176" s="29"/>
      <c r="L176" s="29"/>
      <c r="M176" s="29"/>
      <c r="N176" s="29"/>
      <c r="O176" s="29"/>
      <c r="P176" s="29"/>
      <c r="Q176" s="29"/>
      <c r="R176" s="29"/>
      <c r="S176" s="29"/>
      <c r="T176" s="29"/>
      <c r="U176" s="29"/>
      <c r="V176" s="29"/>
      <c r="W176" s="29"/>
      <c r="X176" s="217" t="s">
        <v>594</v>
      </c>
      <c r="Y176" s="82">
        <v>0.3</v>
      </c>
      <c r="Z176" s="83" t="s">
        <v>595</v>
      </c>
      <c r="AA176" s="53">
        <v>0</v>
      </c>
      <c r="AB176" s="23" t="s">
        <v>44</v>
      </c>
      <c r="AC176" s="23" t="s">
        <v>44</v>
      </c>
      <c r="AD176" s="23" t="s">
        <v>44</v>
      </c>
      <c r="AE176" s="83" t="s">
        <v>596</v>
      </c>
      <c r="AF176" s="84">
        <v>1</v>
      </c>
      <c r="AG176" s="84"/>
      <c r="AH176" s="84"/>
      <c r="AI176" s="85"/>
      <c r="AJ176" s="84"/>
      <c r="AK176" s="84"/>
      <c r="AL176" s="84"/>
      <c r="AM176" s="84"/>
      <c r="AN176" s="85">
        <v>1</v>
      </c>
      <c r="AO176" s="84"/>
      <c r="AP176" s="84"/>
      <c r="AQ176" s="84"/>
      <c r="AR176" s="84"/>
      <c r="AS176" s="68" t="s">
        <v>597</v>
      </c>
      <c r="AT176" s="83" t="s">
        <v>598</v>
      </c>
      <c r="AU176" s="86" t="s">
        <v>599</v>
      </c>
      <c r="AV176" s="86" t="s">
        <v>600</v>
      </c>
      <c r="AW176" s="49" t="s">
        <v>46</v>
      </c>
      <c r="AX176" s="48" t="s">
        <v>64</v>
      </c>
      <c r="AY176" s="28" t="s">
        <v>65</v>
      </c>
      <c r="AZ176" s="86" t="s">
        <v>43</v>
      </c>
    </row>
    <row r="177" spans="1:52" s="87" customFormat="1" ht="66.75" customHeight="1" x14ac:dyDescent="0.25">
      <c r="A177" s="68" t="s">
        <v>890</v>
      </c>
      <c r="B177" s="128" t="s">
        <v>593</v>
      </c>
      <c r="C177" s="20" t="s">
        <v>44</v>
      </c>
      <c r="D177" s="29" t="s">
        <v>279</v>
      </c>
      <c r="E177" s="29"/>
      <c r="F177" s="29"/>
      <c r="G177" s="29"/>
      <c r="H177" s="29"/>
      <c r="I177" s="29"/>
      <c r="J177" s="29"/>
      <c r="K177" s="29"/>
      <c r="L177" s="29"/>
      <c r="M177" s="29"/>
      <c r="N177" s="29"/>
      <c r="O177" s="29"/>
      <c r="P177" s="29"/>
      <c r="Q177" s="29"/>
      <c r="R177" s="29"/>
      <c r="S177" s="29"/>
      <c r="T177" s="29"/>
      <c r="U177" s="29"/>
      <c r="V177" s="29"/>
      <c r="W177" s="29"/>
      <c r="X177" s="218"/>
      <c r="Y177" s="88">
        <v>0.3</v>
      </c>
      <c r="Z177" s="83" t="s">
        <v>601</v>
      </c>
      <c r="AA177" s="53">
        <v>0</v>
      </c>
      <c r="AB177" s="23" t="s">
        <v>44</v>
      </c>
      <c r="AC177" s="23" t="s">
        <v>44</v>
      </c>
      <c r="AD177" s="23" t="s">
        <v>44</v>
      </c>
      <c r="AE177" s="83" t="s">
        <v>602</v>
      </c>
      <c r="AF177" s="86">
        <f t="shared" ref="AF177:AF189" si="4">SUM(AG177:AR177)</f>
        <v>1</v>
      </c>
      <c r="AG177" s="86"/>
      <c r="AH177" s="86"/>
      <c r="AI177" s="86"/>
      <c r="AJ177" s="86"/>
      <c r="AK177" s="86"/>
      <c r="AL177" s="86"/>
      <c r="AM177" s="86">
        <v>1</v>
      </c>
      <c r="AN177" s="86"/>
      <c r="AO177" s="86"/>
      <c r="AP177" s="86"/>
      <c r="AQ177" s="86"/>
      <c r="AR177" s="86"/>
      <c r="AS177" s="68" t="s">
        <v>597</v>
      </c>
      <c r="AT177" s="83" t="s">
        <v>598</v>
      </c>
      <c r="AU177" s="86" t="s">
        <v>599</v>
      </c>
      <c r="AV177" s="86" t="s">
        <v>600</v>
      </c>
      <c r="AW177" s="86" t="s">
        <v>43</v>
      </c>
      <c r="AX177" s="86" t="s">
        <v>43</v>
      </c>
      <c r="AY177" s="86" t="s">
        <v>43</v>
      </c>
      <c r="AZ177" s="86" t="s">
        <v>43</v>
      </c>
    </row>
    <row r="178" spans="1:52" s="87" customFormat="1" ht="66.75" customHeight="1" x14ac:dyDescent="0.25">
      <c r="A178" s="68" t="s">
        <v>890</v>
      </c>
      <c r="B178" s="128" t="s">
        <v>593</v>
      </c>
      <c r="C178" s="20" t="s">
        <v>44</v>
      </c>
      <c r="D178" s="29" t="s">
        <v>279</v>
      </c>
      <c r="E178" s="29"/>
      <c r="F178" s="29"/>
      <c r="G178" s="29"/>
      <c r="H178" s="29"/>
      <c r="I178" s="29"/>
      <c r="J178" s="29"/>
      <c r="K178" s="29"/>
      <c r="L178" s="29"/>
      <c r="M178" s="29"/>
      <c r="N178" s="29"/>
      <c r="O178" s="29"/>
      <c r="P178" s="29"/>
      <c r="Q178" s="29"/>
      <c r="R178" s="29"/>
      <c r="S178" s="29"/>
      <c r="T178" s="29"/>
      <c r="U178" s="29"/>
      <c r="V178" s="29"/>
      <c r="W178" s="29"/>
      <c r="X178" s="218"/>
      <c r="Y178" s="82">
        <v>0.2</v>
      </c>
      <c r="Z178" s="83" t="s">
        <v>603</v>
      </c>
      <c r="AA178" s="53">
        <v>0</v>
      </c>
      <c r="AB178" s="23" t="s">
        <v>44</v>
      </c>
      <c r="AC178" s="23" t="s">
        <v>44</v>
      </c>
      <c r="AD178" s="23" t="s">
        <v>44</v>
      </c>
      <c r="AE178" s="83" t="s">
        <v>604</v>
      </c>
      <c r="AF178" s="86">
        <v>1</v>
      </c>
      <c r="AG178" s="85"/>
      <c r="AH178" s="85"/>
      <c r="AI178" s="85"/>
      <c r="AJ178" s="85"/>
      <c r="AK178" s="85"/>
      <c r="AL178" s="85"/>
      <c r="AM178" s="85"/>
      <c r="AN178" s="85"/>
      <c r="AO178" s="85"/>
      <c r="AP178" s="85"/>
      <c r="AQ178" s="85"/>
      <c r="AR178" s="85">
        <v>1</v>
      </c>
      <c r="AS178" s="68" t="s">
        <v>597</v>
      </c>
      <c r="AT178" s="83" t="s">
        <v>598</v>
      </c>
      <c r="AU178" s="86" t="s">
        <v>599</v>
      </c>
      <c r="AV178" s="86" t="s">
        <v>600</v>
      </c>
      <c r="AW178" s="49" t="s">
        <v>46</v>
      </c>
      <c r="AX178" s="48" t="s">
        <v>64</v>
      </c>
      <c r="AY178" s="28" t="s">
        <v>65</v>
      </c>
      <c r="AZ178" s="86" t="s">
        <v>43</v>
      </c>
    </row>
    <row r="179" spans="1:52" s="87" customFormat="1" ht="66.75" customHeight="1" x14ac:dyDescent="0.25">
      <c r="A179" s="68" t="s">
        <v>890</v>
      </c>
      <c r="B179" s="131" t="s">
        <v>593</v>
      </c>
      <c r="C179" s="20" t="s">
        <v>44</v>
      </c>
      <c r="D179" s="29" t="s">
        <v>279</v>
      </c>
      <c r="E179" s="29"/>
      <c r="F179" s="29"/>
      <c r="G179" s="29"/>
      <c r="H179" s="29"/>
      <c r="I179" s="29"/>
      <c r="J179" s="29"/>
      <c r="K179" s="29"/>
      <c r="L179" s="29"/>
      <c r="M179" s="29"/>
      <c r="N179" s="29"/>
      <c r="O179" s="29"/>
      <c r="P179" s="29"/>
      <c r="Q179" s="29"/>
      <c r="R179" s="29"/>
      <c r="S179" s="29"/>
      <c r="T179" s="29"/>
      <c r="U179" s="29"/>
      <c r="V179" s="29"/>
      <c r="W179" s="29"/>
      <c r="X179" s="218"/>
      <c r="Y179" s="220">
        <v>0.1</v>
      </c>
      <c r="Z179" s="222" t="s">
        <v>605</v>
      </c>
      <c r="AA179" s="53">
        <v>0</v>
      </c>
      <c r="AB179" s="23" t="s">
        <v>44</v>
      </c>
      <c r="AC179" s="23" t="s">
        <v>44</v>
      </c>
      <c r="AD179" s="23" t="s">
        <v>44</v>
      </c>
      <c r="AE179" s="83" t="s">
        <v>606</v>
      </c>
      <c r="AF179" s="86">
        <f t="shared" si="4"/>
        <v>1</v>
      </c>
      <c r="AG179" s="84"/>
      <c r="AH179" s="84"/>
      <c r="AI179" s="84"/>
      <c r="AJ179" s="84">
        <v>1</v>
      </c>
      <c r="AK179" s="86"/>
      <c r="AL179" s="86"/>
      <c r="AM179" s="86"/>
      <c r="AN179" s="86"/>
      <c r="AO179" s="86"/>
      <c r="AP179" s="86"/>
      <c r="AQ179" s="86"/>
      <c r="AR179" s="86"/>
      <c r="AS179" s="68" t="s">
        <v>597</v>
      </c>
      <c r="AT179" s="222" t="s">
        <v>607</v>
      </c>
      <c r="AU179" s="213" t="s">
        <v>599</v>
      </c>
      <c r="AV179" s="213" t="s">
        <v>600</v>
      </c>
      <c r="AW179" s="215" t="s">
        <v>46</v>
      </c>
      <c r="AX179" s="215" t="s">
        <v>64</v>
      </c>
      <c r="AY179" s="215" t="s">
        <v>65</v>
      </c>
      <c r="AZ179" s="213" t="s">
        <v>43</v>
      </c>
    </row>
    <row r="180" spans="1:52" s="87" customFormat="1" ht="66.75" customHeight="1" x14ac:dyDescent="0.25">
      <c r="A180" s="68" t="s">
        <v>890</v>
      </c>
      <c r="B180" s="29" t="s">
        <v>593</v>
      </c>
      <c r="C180" s="20" t="s">
        <v>44</v>
      </c>
      <c r="D180" s="29" t="s">
        <v>279</v>
      </c>
      <c r="E180" s="29"/>
      <c r="F180" s="29"/>
      <c r="G180" s="29"/>
      <c r="H180" s="29"/>
      <c r="I180" s="29"/>
      <c r="J180" s="29"/>
      <c r="K180" s="29"/>
      <c r="L180" s="29"/>
      <c r="M180" s="29"/>
      <c r="N180" s="29"/>
      <c r="O180" s="29"/>
      <c r="P180" s="29"/>
      <c r="Q180" s="29"/>
      <c r="R180" s="29"/>
      <c r="S180" s="29"/>
      <c r="T180" s="29"/>
      <c r="U180" s="29"/>
      <c r="V180" s="29"/>
      <c r="W180" s="29"/>
      <c r="X180" s="218"/>
      <c r="Y180" s="221"/>
      <c r="Z180" s="223"/>
      <c r="AA180" s="53">
        <v>0</v>
      </c>
      <c r="AB180" s="23" t="s">
        <v>44</v>
      </c>
      <c r="AC180" s="23" t="s">
        <v>44</v>
      </c>
      <c r="AD180" s="23" t="s">
        <v>44</v>
      </c>
      <c r="AE180" s="83" t="s">
        <v>608</v>
      </c>
      <c r="AF180" s="86">
        <f t="shared" si="4"/>
        <v>1</v>
      </c>
      <c r="AG180" s="84"/>
      <c r="AH180" s="84"/>
      <c r="AI180" s="84"/>
      <c r="AJ180" s="84"/>
      <c r="AK180" s="84"/>
      <c r="AL180" s="84"/>
      <c r="AM180" s="84">
        <v>1</v>
      </c>
      <c r="AN180" s="84"/>
      <c r="AO180" s="84"/>
      <c r="AP180" s="84"/>
      <c r="AQ180" s="84"/>
      <c r="AR180" s="84"/>
      <c r="AS180" s="68" t="s">
        <v>597</v>
      </c>
      <c r="AT180" s="223"/>
      <c r="AU180" s="214"/>
      <c r="AV180" s="214"/>
      <c r="AW180" s="216"/>
      <c r="AX180" s="214"/>
      <c r="AY180" s="214"/>
      <c r="AZ180" s="214"/>
    </row>
    <row r="181" spans="1:52" s="87" customFormat="1" ht="66.75" customHeight="1" x14ac:dyDescent="0.25">
      <c r="A181" s="68" t="s">
        <v>890</v>
      </c>
      <c r="B181" s="146" t="s">
        <v>593</v>
      </c>
      <c r="C181" s="20" t="s">
        <v>44</v>
      </c>
      <c r="D181" s="29" t="s">
        <v>279</v>
      </c>
      <c r="E181" s="29"/>
      <c r="F181" s="29"/>
      <c r="G181" s="29"/>
      <c r="H181" s="29"/>
      <c r="I181" s="29"/>
      <c r="J181" s="29"/>
      <c r="K181" s="29"/>
      <c r="L181" s="29"/>
      <c r="M181" s="29"/>
      <c r="N181" s="29"/>
      <c r="O181" s="29"/>
      <c r="P181" s="29"/>
      <c r="Q181" s="29"/>
      <c r="R181" s="29"/>
      <c r="S181" s="29"/>
      <c r="T181" s="29"/>
      <c r="U181" s="29"/>
      <c r="V181" s="29"/>
      <c r="W181" s="29"/>
      <c r="X181" s="219"/>
      <c r="Y181" s="82">
        <v>0.1</v>
      </c>
      <c r="Z181" s="83" t="s">
        <v>609</v>
      </c>
      <c r="AA181" s="53">
        <v>0</v>
      </c>
      <c r="AB181" s="23" t="s">
        <v>44</v>
      </c>
      <c r="AC181" s="23" t="s">
        <v>44</v>
      </c>
      <c r="AD181" s="23" t="s">
        <v>44</v>
      </c>
      <c r="AE181" s="83" t="s">
        <v>610</v>
      </c>
      <c r="AF181" s="84">
        <v>2</v>
      </c>
      <c r="AG181" s="84"/>
      <c r="AH181" s="84"/>
      <c r="AI181" s="84"/>
      <c r="AJ181" s="84"/>
      <c r="AK181" s="84"/>
      <c r="AL181" s="84">
        <v>1</v>
      </c>
      <c r="AM181" s="84"/>
      <c r="AN181" s="84"/>
      <c r="AO181" s="84"/>
      <c r="AP181" s="84"/>
      <c r="AQ181" s="84"/>
      <c r="AR181" s="84">
        <v>1</v>
      </c>
      <c r="AS181" s="68" t="s">
        <v>597</v>
      </c>
      <c r="AT181" s="83" t="s">
        <v>611</v>
      </c>
      <c r="AU181" s="86" t="s">
        <v>599</v>
      </c>
      <c r="AV181" s="86" t="s">
        <v>612</v>
      </c>
      <c r="AW181" s="86" t="s">
        <v>43</v>
      </c>
      <c r="AX181" s="86" t="s">
        <v>43</v>
      </c>
      <c r="AY181" s="86" t="s">
        <v>43</v>
      </c>
      <c r="AZ181" s="86" t="s">
        <v>43</v>
      </c>
    </row>
    <row r="182" spans="1:52" s="87" customFormat="1" ht="66.75" customHeight="1" x14ac:dyDescent="0.25">
      <c r="A182" s="68" t="s">
        <v>890</v>
      </c>
      <c r="B182" s="135" t="s">
        <v>613</v>
      </c>
      <c r="C182" s="20" t="s">
        <v>44</v>
      </c>
      <c r="D182" s="103" t="s">
        <v>614</v>
      </c>
      <c r="E182" s="103"/>
      <c r="F182" s="103"/>
      <c r="G182" s="103"/>
      <c r="H182" s="103"/>
      <c r="I182" s="103"/>
      <c r="J182" s="103"/>
      <c r="K182" s="103"/>
      <c r="L182" s="103"/>
      <c r="M182" s="103"/>
      <c r="N182" s="103"/>
      <c r="O182" s="103"/>
      <c r="P182" s="103"/>
      <c r="Q182" s="103"/>
      <c r="R182" s="103"/>
      <c r="S182" s="103"/>
      <c r="T182" s="103"/>
      <c r="U182" s="103"/>
      <c r="V182" s="103"/>
      <c r="W182" s="103"/>
      <c r="X182" s="217" t="s">
        <v>615</v>
      </c>
      <c r="Y182" s="89">
        <v>0.33</v>
      </c>
      <c r="Z182" s="83" t="s">
        <v>616</v>
      </c>
      <c r="AA182" s="53">
        <v>0</v>
      </c>
      <c r="AB182" s="23" t="s">
        <v>44</v>
      </c>
      <c r="AC182" s="23" t="s">
        <v>44</v>
      </c>
      <c r="AD182" s="23" t="s">
        <v>44</v>
      </c>
      <c r="AE182" s="83" t="s">
        <v>617</v>
      </c>
      <c r="AF182" s="84">
        <f t="shared" ref="AF182" si="5">SUM(AG182:AR182)</f>
        <v>20</v>
      </c>
      <c r="AG182" s="84"/>
      <c r="AH182" s="84"/>
      <c r="AI182" s="84">
        <v>3</v>
      </c>
      <c r="AJ182" s="84"/>
      <c r="AK182" s="84"/>
      <c r="AL182" s="84">
        <v>5</v>
      </c>
      <c r="AM182" s="84"/>
      <c r="AN182" s="84"/>
      <c r="AO182" s="84">
        <v>5</v>
      </c>
      <c r="AP182" s="84"/>
      <c r="AQ182" s="84"/>
      <c r="AR182" s="84">
        <v>7</v>
      </c>
      <c r="AS182" s="68" t="s">
        <v>597</v>
      </c>
      <c r="AT182" s="83" t="s">
        <v>611</v>
      </c>
      <c r="AU182" s="86" t="s">
        <v>599</v>
      </c>
      <c r="AV182" s="86" t="s">
        <v>612</v>
      </c>
      <c r="AW182" s="86" t="s">
        <v>43</v>
      </c>
      <c r="AX182" s="86" t="s">
        <v>43</v>
      </c>
      <c r="AY182" s="86" t="s">
        <v>43</v>
      </c>
      <c r="AZ182" s="86" t="s">
        <v>43</v>
      </c>
    </row>
    <row r="183" spans="1:52" s="87" customFormat="1" ht="66.75" customHeight="1" x14ac:dyDescent="0.25">
      <c r="A183" s="68" t="s">
        <v>890</v>
      </c>
      <c r="B183" s="135" t="s">
        <v>613</v>
      </c>
      <c r="C183" s="20" t="s">
        <v>44</v>
      </c>
      <c r="D183" s="103" t="s">
        <v>614</v>
      </c>
      <c r="E183" s="103"/>
      <c r="F183" s="103"/>
      <c r="G183" s="103"/>
      <c r="H183" s="103"/>
      <c r="I183" s="103"/>
      <c r="J183" s="103"/>
      <c r="K183" s="103"/>
      <c r="L183" s="103"/>
      <c r="M183" s="103"/>
      <c r="N183" s="103"/>
      <c r="O183" s="103"/>
      <c r="P183" s="103"/>
      <c r="Q183" s="103"/>
      <c r="R183" s="103"/>
      <c r="S183" s="103"/>
      <c r="T183" s="103"/>
      <c r="U183" s="103"/>
      <c r="V183" s="103"/>
      <c r="W183" s="103"/>
      <c r="X183" s="218"/>
      <c r="Y183" s="89">
        <v>0.33</v>
      </c>
      <c r="Z183" s="83" t="s">
        <v>618</v>
      </c>
      <c r="AA183" s="53">
        <v>0</v>
      </c>
      <c r="AB183" s="23" t="s">
        <v>44</v>
      </c>
      <c r="AC183" s="23" t="s">
        <v>44</v>
      </c>
      <c r="AD183" s="23" t="s">
        <v>44</v>
      </c>
      <c r="AE183" s="83" t="s">
        <v>619</v>
      </c>
      <c r="AF183" s="84">
        <v>200</v>
      </c>
      <c r="AG183" s="84"/>
      <c r="AH183" s="84"/>
      <c r="AI183" s="84">
        <v>15</v>
      </c>
      <c r="AJ183" s="84"/>
      <c r="AK183" s="84"/>
      <c r="AL183" s="84">
        <v>60</v>
      </c>
      <c r="AM183" s="84"/>
      <c r="AN183" s="84"/>
      <c r="AO183" s="84">
        <v>65</v>
      </c>
      <c r="AP183" s="84"/>
      <c r="AQ183" s="84"/>
      <c r="AR183" s="84">
        <v>60</v>
      </c>
      <c r="AS183" s="68" t="s">
        <v>597</v>
      </c>
      <c r="AT183" s="83" t="s">
        <v>611</v>
      </c>
      <c r="AU183" s="86" t="s">
        <v>599</v>
      </c>
      <c r="AV183" s="86" t="s">
        <v>612</v>
      </c>
      <c r="AW183" s="86" t="s">
        <v>43</v>
      </c>
      <c r="AX183" s="86" t="s">
        <v>43</v>
      </c>
      <c r="AY183" s="86" t="s">
        <v>43</v>
      </c>
      <c r="AZ183" s="86" t="s">
        <v>43</v>
      </c>
    </row>
    <row r="184" spans="1:52" s="87" customFormat="1" ht="66.75" customHeight="1" x14ac:dyDescent="0.25">
      <c r="A184" s="68" t="s">
        <v>890</v>
      </c>
      <c r="B184" s="135" t="s">
        <v>613</v>
      </c>
      <c r="C184" s="20" t="s">
        <v>44</v>
      </c>
      <c r="D184" s="103" t="s">
        <v>614</v>
      </c>
      <c r="E184" s="103"/>
      <c r="F184" s="103"/>
      <c r="G184" s="103"/>
      <c r="H184" s="103"/>
      <c r="I184" s="103"/>
      <c r="J184" s="103"/>
      <c r="K184" s="103"/>
      <c r="L184" s="103"/>
      <c r="M184" s="103"/>
      <c r="N184" s="103"/>
      <c r="O184" s="103"/>
      <c r="P184" s="103"/>
      <c r="Q184" s="103"/>
      <c r="R184" s="103"/>
      <c r="S184" s="103"/>
      <c r="T184" s="103"/>
      <c r="U184" s="103"/>
      <c r="V184" s="103"/>
      <c r="W184" s="103"/>
      <c r="X184" s="219"/>
      <c r="Y184" s="89">
        <v>0.34</v>
      </c>
      <c r="Z184" s="83" t="s">
        <v>620</v>
      </c>
      <c r="AA184" s="53">
        <v>0</v>
      </c>
      <c r="AB184" s="23" t="s">
        <v>44</v>
      </c>
      <c r="AC184" s="23" t="s">
        <v>44</v>
      </c>
      <c r="AD184" s="23" t="s">
        <v>44</v>
      </c>
      <c r="AE184" s="83" t="s">
        <v>621</v>
      </c>
      <c r="AF184" s="84">
        <v>5</v>
      </c>
      <c r="AG184" s="84"/>
      <c r="AH184" s="84"/>
      <c r="AI184" s="84"/>
      <c r="AJ184" s="84"/>
      <c r="AK184" s="84"/>
      <c r="AL184" s="84">
        <v>2</v>
      </c>
      <c r="AM184" s="84"/>
      <c r="AN184" s="84"/>
      <c r="AO184" s="84">
        <v>2</v>
      </c>
      <c r="AP184" s="84"/>
      <c r="AQ184" s="84"/>
      <c r="AR184" s="84">
        <v>1</v>
      </c>
      <c r="AS184" s="68" t="s">
        <v>597</v>
      </c>
      <c r="AT184" s="83" t="s">
        <v>611</v>
      </c>
      <c r="AU184" s="86" t="s">
        <v>599</v>
      </c>
      <c r="AV184" s="86" t="s">
        <v>612</v>
      </c>
      <c r="AW184" s="86" t="s">
        <v>43</v>
      </c>
      <c r="AX184" s="86" t="s">
        <v>43</v>
      </c>
      <c r="AY184" s="86" t="s">
        <v>43</v>
      </c>
      <c r="AZ184" s="86" t="s">
        <v>43</v>
      </c>
    </row>
    <row r="185" spans="1:52" s="87" customFormat="1" ht="66.75" customHeight="1" x14ac:dyDescent="0.25">
      <c r="A185" s="68" t="s">
        <v>890</v>
      </c>
      <c r="B185" s="135" t="s">
        <v>34</v>
      </c>
      <c r="C185" s="20" t="s">
        <v>44</v>
      </c>
      <c r="D185" s="28" t="s">
        <v>891</v>
      </c>
      <c r="E185" s="28"/>
      <c r="F185" s="28"/>
      <c r="G185" s="28"/>
      <c r="H185" s="28"/>
      <c r="I185" s="28"/>
      <c r="J185" s="28"/>
      <c r="K185" s="28"/>
      <c r="L185" s="28"/>
      <c r="M185" s="28"/>
      <c r="N185" s="28"/>
      <c r="O185" s="28"/>
      <c r="P185" s="28"/>
      <c r="Q185" s="28"/>
      <c r="R185" s="28"/>
      <c r="S185" s="28"/>
      <c r="T185" s="28"/>
      <c r="U185" s="28"/>
      <c r="V185" s="28"/>
      <c r="W185" s="28"/>
      <c r="X185" s="236" t="s">
        <v>622</v>
      </c>
      <c r="Y185" s="88">
        <v>0.2</v>
      </c>
      <c r="Z185" s="83" t="s">
        <v>623</v>
      </c>
      <c r="AA185" s="53">
        <v>0</v>
      </c>
      <c r="AB185" s="23" t="s">
        <v>44</v>
      </c>
      <c r="AC185" s="23" t="s">
        <v>44</v>
      </c>
      <c r="AD185" s="23" t="s">
        <v>44</v>
      </c>
      <c r="AE185" s="90" t="s">
        <v>624</v>
      </c>
      <c r="AF185" s="86">
        <f t="shared" si="4"/>
        <v>4</v>
      </c>
      <c r="AG185" s="91"/>
      <c r="AH185" s="91"/>
      <c r="AI185" s="91">
        <v>1</v>
      </c>
      <c r="AJ185" s="91"/>
      <c r="AK185" s="91"/>
      <c r="AL185" s="91">
        <v>1</v>
      </c>
      <c r="AM185" s="91"/>
      <c r="AN185" s="91"/>
      <c r="AO185" s="91">
        <v>1</v>
      </c>
      <c r="AP185" s="91"/>
      <c r="AQ185" s="91"/>
      <c r="AR185" s="91">
        <v>1</v>
      </c>
      <c r="AS185" s="68" t="s">
        <v>597</v>
      </c>
      <c r="AT185" s="92" t="s">
        <v>625</v>
      </c>
      <c r="AU185" s="86" t="s">
        <v>599</v>
      </c>
      <c r="AV185" s="86" t="s">
        <v>43</v>
      </c>
      <c r="AW185" s="29" t="s">
        <v>46</v>
      </c>
      <c r="AX185" s="29" t="s">
        <v>185</v>
      </c>
      <c r="AY185" s="49" t="s">
        <v>251</v>
      </c>
      <c r="AZ185" s="86" t="s">
        <v>43</v>
      </c>
    </row>
    <row r="186" spans="1:52" s="87" customFormat="1" ht="66.75" customHeight="1" x14ac:dyDescent="0.25">
      <c r="A186" s="68" t="s">
        <v>890</v>
      </c>
      <c r="B186" s="135" t="s">
        <v>34</v>
      </c>
      <c r="C186" s="20" t="s">
        <v>44</v>
      </c>
      <c r="D186" s="28" t="s">
        <v>891</v>
      </c>
      <c r="E186" s="28"/>
      <c r="F186" s="28"/>
      <c r="G186" s="28"/>
      <c r="H186" s="28"/>
      <c r="I186" s="28"/>
      <c r="J186" s="28"/>
      <c r="K186" s="28"/>
      <c r="L186" s="28"/>
      <c r="M186" s="28"/>
      <c r="N186" s="28"/>
      <c r="O186" s="28"/>
      <c r="P186" s="28"/>
      <c r="Q186" s="28"/>
      <c r="R186" s="28"/>
      <c r="S186" s="28"/>
      <c r="T186" s="28"/>
      <c r="U186" s="28"/>
      <c r="V186" s="28"/>
      <c r="W186" s="28"/>
      <c r="X186" s="237"/>
      <c r="Y186" s="88">
        <v>0.2</v>
      </c>
      <c r="Z186" s="83" t="s">
        <v>626</v>
      </c>
      <c r="AA186" s="53">
        <v>0</v>
      </c>
      <c r="AB186" s="23" t="s">
        <v>44</v>
      </c>
      <c r="AC186" s="23" t="s">
        <v>44</v>
      </c>
      <c r="AD186" s="23" t="s">
        <v>44</v>
      </c>
      <c r="AE186" s="93" t="s">
        <v>627</v>
      </c>
      <c r="AF186" s="86">
        <f t="shared" si="4"/>
        <v>1</v>
      </c>
      <c r="AG186" s="91"/>
      <c r="AH186" s="91"/>
      <c r="AI186" s="91"/>
      <c r="AJ186" s="91"/>
      <c r="AK186" s="91">
        <v>1</v>
      </c>
      <c r="AL186" s="91"/>
      <c r="AM186" s="91"/>
      <c r="AN186" s="91"/>
      <c r="AO186" s="91"/>
      <c r="AP186" s="91"/>
      <c r="AQ186" s="91"/>
      <c r="AR186" s="91"/>
      <c r="AS186" s="68" t="s">
        <v>597</v>
      </c>
      <c r="AT186" s="92" t="s">
        <v>628</v>
      </c>
      <c r="AU186" s="86" t="s">
        <v>599</v>
      </c>
      <c r="AV186" s="86" t="s">
        <v>43</v>
      </c>
      <c r="AW186" s="29" t="s">
        <v>46</v>
      </c>
      <c r="AX186" s="29" t="s">
        <v>109</v>
      </c>
      <c r="AY186" s="29" t="s">
        <v>161</v>
      </c>
      <c r="AZ186" s="86" t="s">
        <v>43</v>
      </c>
    </row>
    <row r="187" spans="1:52" s="87" customFormat="1" ht="66.75" customHeight="1" x14ac:dyDescent="0.25">
      <c r="A187" s="68" t="s">
        <v>890</v>
      </c>
      <c r="B187" s="135" t="s">
        <v>34</v>
      </c>
      <c r="C187" s="20" t="s">
        <v>44</v>
      </c>
      <c r="D187" s="28" t="s">
        <v>891</v>
      </c>
      <c r="E187" s="28"/>
      <c r="F187" s="28"/>
      <c r="G187" s="28"/>
      <c r="H187" s="28"/>
      <c r="I187" s="28"/>
      <c r="J187" s="28"/>
      <c r="K187" s="28"/>
      <c r="L187" s="28"/>
      <c r="M187" s="28"/>
      <c r="N187" s="28"/>
      <c r="O187" s="28"/>
      <c r="P187" s="28"/>
      <c r="Q187" s="28"/>
      <c r="R187" s="28"/>
      <c r="S187" s="28"/>
      <c r="T187" s="28"/>
      <c r="U187" s="28"/>
      <c r="V187" s="28"/>
      <c r="W187" s="28"/>
      <c r="X187" s="237"/>
      <c r="Y187" s="88">
        <v>0.2</v>
      </c>
      <c r="Z187" s="83" t="s">
        <v>629</v>
      </c>
      <c r="AA187" s="53">
        <v>0</v>
      </c>
      <c r="AB187" s="23" t="s">
        <v>44</v>
      </c>
      <c r="AC187" s="23" t="s">
        <v>44</v>
      </c>
      <c r="AD187" s="23" t="s">
        <v>44</v>
      </c>
      <c r="AE187" s="93" t="s">
        <v>630</v>
      </c>
      <c r="AF187" s="86">
        <f t="shared" si="4"/>
        <v>2</v>
      </c>
      <c r="AG187" s="91"/>
      <c r="AH187" s="91"/>
      <c r="AI187" s="91"/>
      <c r="AJ187" s="91"/>
      <c r="AK187" s="91"/>
      <c r="AL187" s="91">
        <v>1</v>
      </c>
      <c r="AM187" s="91"/>
      <c r="AN187" s="91"/>
      <c r="AO187" s="91"/>
      <c r="AP187" s="91"/>
      <c r="AQ187" s="91"/>
      <c r="AR187" s="91">
        <v>1</v>
      </c>
      <c r="AS187" s="68" t="s">
        <v>597</v>
      </c>
      <c r="AT187" s="92" t="s">
        <v>631</v>
      </c>
      <c r="AU187" s="86" t="s">
        <v>599</v>
      </c>
      <c r="AV187" s="86" t="s">
        <v>43</v>
      </c>
      <c r="AW187" s="29" t="s">
        <v>46</v>
      </c>
      <c r="AX187" s="97" t="s">
        <v>438</v>
      </c>
      <c r="AY187" s="86" t="s">
        <v>43</v>
      </c>
      <c r="AZ187" s="86" t="s">
        <v>43</v>
      </c>
    </row>
    <row r="188" spans="1:52" s="87" customFormat="1" ht="66.75" customHeight="1" x14ac:dyDescent="0.25">
      <c r="A188" s="68" t="s">
        <v>890</v>
      </c>
      <c r="B188" s="135" t="s">
        <v>34</v>
      </c>
      <c r="C188" s="20" t="s">
        <v>44</v>
      </c>
      <c r="D188" s="28" t="s">
        <v>891</v>
      </c>
      <c r="E188" s="28"/>
      <c r="F188" s="28"/>
      <c r="G188" s="28"/>
      <c r="H188" s="28"/>
      <c r="I188" s="28"/>
      <c r="J188" s="28"/>
      <c r="K188" s="28"/>
      <c r="L188" s="28"/>
      <c r="M188" s="28"/>
      <c r="N188" s="28"/>
      <c r="O188" s="28"/>
      <c r="P188" s="28"/>
      <c r="Q188" s="28"/>
      <c r="R188" s="28"/>
      <c r="S188" s="28"/>
      <c r="T188" s="28"/>
      <c r="U188" s="28"/>
      <c r="V188" s="28"/>
      <c r="W188" s="28"/>
      <c r="X188" s="237"/>
      <c r="Y188" s="88">
        <v>0.2</v>
      </c>
      <c r="Z188" s="83" t="s">
        <v>632</v>
      </c>
      <c r="AA188" s="53">
        <v>0</v>
      </c>
      <c r="AB188" s="23" t="s">
        <v>44</v>
      </c>
      <c r="AC188" s="23" t="s">
        <v>44</v>
      </c>
      <c r="AD188" s="23" t="s">
        <v>44</v>
      </c>
      <c r="AE188" s="93" t="s">
        <v>633</v>
      </c>
      <c r="AF188" s="86">
        <f t="shared" si="4"/>
        <v>2</v>
      </c>
      <c r="AG188" s="91"/>
      <c r="AH188" s="91"/>
      <c r="AI188" s="91"/>
      <c r="AJ188" s="91"/>
      <c r="AK188" s="91"/>
      <c r="AL188" s="91">
        <v>1</v>
      </c>
      <c r="AM188" s="91"/>
      <c r="AN188" s="91"/>
      <c r="AO188" s="91"/>
      <c r="AP188" s="91"/>
      <c r="AQ188" s="91"/>
      <c r="AR188" s="91">
        <v>1</v>
      </c>
      <c r="AS188" s="68" t="s">
        <v>597</v>
      </c>
      <c r="AT188" s="92" t="s">
        <v>631</v>
      </c>
      <c r="AU188" s="86" t="s">
        <v>599</v>
      </c>
      <c r="AV188" s="86" t="s">
        <v>43</v>
      </c>
      <c r="AW188" s="29" t="s">
        <v>46</v>
      </c>
      <c r="AX188" s="97" t="s">
        <v>438</v>
      </c>
      <c r="AY188" s="86" t="s">
        <v>43</v>
      </c>
      <c r="AZ188" s="86" t="s">
        <v>43</v>
      </c>
    </row>
    <row r="189" spans="1:52" s="87" customFormat="1" ht="66.75" customHeight="1" x14ac:dyDescent="0.25">
      <c r="A189" s="68" t="s">
        <v>890</v>
      </c>
      <c r="B189" s="135" t="s">
        <v>34</v>
      </c>
      <c r="C189" s="20" t="s">
        <v>44</v>
      </c>
      <c r="D189" s="28" t="s">
        <v>891</v>
      </c>
      <c r="E189" s="28"/>
      <c r="F189" s="28"/>
      <c r="G189" s="28"/>
      <c r="H189" s="28"/>
      <c r="I189" s="28"/>
      <c r="J189" s="28"/>
      <c r="K189" s="28"/>
      <c r="L189" s="28"/>
      <c r="M189" s="28"/>
      <c r="N189" s="28"/>
      <c r="O189" s="28"/>
      <c r="P189" s="28"/>
      <c r="Q189" s="28"/>
      <c r="R189" s="28"/>
      <c r="S189" s="28"/>
      <c r="T189" s="28"/>
      <c r="U189" s="28"/>
      <c r="V189" s="28"/>
      <c r="W189" s="28"/>
      <c r="X189" s="238"/>
      <c r="Y189" s="94">
        <v>0.2</v>
      </c>
      <c r="Z189" s="83" t="s">
        <v>634</v>
      </c>
      <c r="AA189" s="53">
        <v>0</v>
      </c>
      <c r="AB189" s="23" t="s">
        <v>44</v>
      </c>
      <c r="AC189" s="23" t="s">
        <v>44</v>
      </c>
      <c r="AD189" s="23" t="s">
        <v>44</v>
      </c>
      <c r="AE189" s="93" t="s">
        <v>627</v>
      </c>
      <c r="AF189" s="86">
        <f t="shared" si="4"/>
        <v>1</v>
      </c>
      <c r="AG189" s="86"/>
      <c r="AH189" s="91"/>
      <c r="AI189" s="91"/>
      <c r="AJ189" s="91"/>
      <c r="AK189" s="91"/>
      <c r="AL189" s="91"/>
      <c r="AM189" s="91"/>
      <c r="AN189" s="91"/>
      <c r="AO189" s="91"/>
      <c r="AP189" s="91">
        <v>1</v>
      </c>
      <c r="AQ189" s="91"/>
      <c r="AR189" s="91"/>
      <c r="AS189" s="68" t="s">
        <v>597</v>
      </c>
      <c r="AT189" s="92" t="s">
        <v>628</v>
      </c>
      <c r="AU189" s="86" t="s">
        <v>599</v>
      </c>
      <c r="AV189" s="86" t="s">
        <v>43</v>
      </c>
      <c r="AW189" s="29" t="s">
        <v>46</v>
      </c>
      <c r="AX189" s="97" t="s">
        <v>438</v>
      </c>
      <c r="AY189" s="86" t="s">
        <v>43</v>
      </c>
      <c r="AZ189" s="86" t="s">
        <v>43</v>
      </c>
    </row>
    <row r="190" spans="1:52" s="87" customFormat="1" ht="66.75" customHeight="1" x14ac:dyDescent="0.25">
      <c r="A190" s="68" t="s">
        <v>890</v>
      </c>
      <c r="B190" s="135" t="s">
        <v>613</v>
      </c>
      <c r="C190" s="20" t="s">
        <v>44</v>
      </c>
      <c r="D190" s="103" t="s">
        <v>614</v>
      </c>
      <c r="E190" s="103"/>
      <c r="F190" s="103"/>
      <c r="G190" s="103"/>
      <c r="H190" s="103"/>
      <c r="I190" s="103"/>
      <c r="J190" s="103"/>
      <c r="K190" s="103"/>
      <c r="L190" s="103"/>
      <c r="M190" s="103"/>
      <c r="N190" s="103"/>
      <c r="O190" s="103"/>
      <c r="P190" s="103"/>
      <c r="Q190" s="103"/>
      <c r="R190" s="103"/>
      <c r="S190" s="103"/>
      <c r="T190" s="103"/>
      <c r="U190" s="103"/>
      <c r="V190" s="103"/>
      <c r="W190" s="103"/>
      <c r="X190" s="236" t="s">
        <v>635</v>
      </c>
      <c r="Y190" s="95">
        <v>0.06</v>
      </c>
      <c r="Z190" s="83" t="s">
        <v>636</v>
      </c>
      <c r="AA190" s="96">
        <v>2434614158</v>
      </c>
      <c r="AB190" s="86" t="s">
        <v>637</v>
      </c>
      <c r="AC190" s="86" t="s">
        <v>638</v>
      </c>
      <c r="AD190" s="97" t="s">
        <v>639</v>
      </c>
      <c r="AE190" s="93" t="s">
        <v>640</v>
      </c>
      <c r="AF190" s="86">
        <f t="shared" ref="AF190:AF191" si="6">SUM(AG190:AR190)</f>
        <v>4</v>
      </c>
      <c r="AG190" s="91"/>
      <c r="AH190" s="91"/>
      <c r="AI190" s="91">
        <v>1</v>
      </c>
      <c r="AJ190" s="91"/>
      <c r="AK190" s="91"/>
      <c r="AL190" s="91">
        <v>1</v>
      </c>
      <c r="AM190" s="91"/>
      <c r="AN190" s="91"/>
      <c r="AO190" s="91">
        <v>1</v>
      </c>
      <c r="AP190" s="91"/>
      <c r="AQ190" s="91"/>
      <c r="AR190" s="91">
        <v>1</v>
      </c>
      <c r="AS190" s="68" t="s">
        <v>597</v>
      </c>
      <c r="AT190" s="83" t="s">
        <v>611</v>
      </c>
      <c r="AU190" s="86" t="s">
        <v>599</v>
      </c>
      <c r="AV190" s="86" t="s">
        <v>612</v>
      </c>
      <c r="AW190" s="86" t="s">
        <v>43</v>
      </c>
      <c r="AX190" s="86" t="s">
        <v>43</v>
      </c>
      <c r="AY190" s="86" t="s">
        <v>43</v>
      </c>
      <c r="AZ190" s="86" t="s">
        <v>43</v>
      </c>
    </row>
    <row r="191" spans="1:52" s="87" customFormat="1" ht="66.75" customHeight="1" x14ac:dyDescent="0.25">
      <c r="A191" s="68" t="s">
        <v>890</v>
      </c>
      <c r="B191" s="135" t="s">
        <v>613</v>
      </c>
      <c r="C191" s="20" t="s">
        <v>44</v>
      </c>
      <c r="D191" s="103" t="s">
        <v>614</v>
      </c>
      <c r="E191" s="103"/>
      <c r="F191" s="103"/>
      <c r="G191" s="103"/>
      <c r="H191" s="103"/>
      <c r="I191" s="103"/>
      <c r="J191" s="103"/>
      <c r="K191" s="103"/>
      <c r="L191" s="103"/>
      <c r="M191" s="103"/>
      <c r="N191" s="103"/>
      <c r="O191" s="103"/>
      <c r="P191" s="103"/>
      <c r="Q191" s="103"/>
      <c r="R191" s="103"/>
      <c r="S191" s="103"/>
      <c r="T191" s="103"/>
      <c r="U191" s="103"/>
      <c r="V191" s="103"/>
      <c r="W191" s="103"/>
      <c r="X191" s="237"/>
      <c r="Y191" s="94">
        <v>0.06</v>
      </c>
      <c r="Z191" s="83" t="s">
        <v>641</v>
      </c>
      <c r="AA191" s="96">
        <v>74009944</v>
      </c>
      <c r="AB191" s="86" t="s">
        <v>637</v>
      </c>
      <c r="AC191" s="86" t="s">
        <v>642</v>
      </c>
      <c r="AD191" s="97" t="s">
        <v>643</v>
      </c>
      <c r="AE191" s="93" t="s">
        <v>640</v>
      </c>
      <c r="AF191" s="86">
        <f t="shared" si="6"/>
        <v>4</v>
      </c>
      <c r="AG191" s="86"/>
      <c r="AH191" s="86"/>
      <c r="AI191" s="86">
        <v>1</v>
      </c>
      <c r="AJ191" s="86"/>
      <c r="AK191" s="86"/>
      <c r="AL191" s="86">
        <v>1</v>
      </c>
      <c r="AM191" s="86"/>
      <c r="AN191" s="86"/>
      <c r="AO191" s="86">
        <v>1</v>
      </c>
      <c r="AP191" s="86"/>
      <c r="AQ191" s="86"/>
      <c r="AR191" s="86">
        <v>1</v>
      </c>
      <c r="AS191" s="68" t="s">
        <v>597</v>
      </c>
      <c r="AT191" s="83" t="s">
        <v>611</v>
      </c>
      <c r="AU191" s="86" t="s">
        <v>599</v>
      </c>
      <c r="AV191" s="86" t="s">
        <v>612</v>
      </c>
      <c r="AW191" s="86" t="s">
        <v>43</v>
      </c>
      <c r="AX191" s="86" t="s">
        <v>43</v>
      </c>
      <c r="AY191" s="86" t="s">
        <v>43</v>
      </c>
      <c r="AZ191" s="86" t="s">
        <v>43</v>
      </c>
    </row>
    <row r="192" spans="1:52" s="87" customFormat="1" ht="66.75" customHeight="1" x14ac:dyDescent="0.25">
      <c r="A192" s="68" t="s">
        <v>890</v>
      </c>
      <c r="B192" s="135" t="s">
        <v>613</v>
      </c>
      <c r="C192" s="20" t="s">
        <v>44</v>
      </c>
      <c r="D192" s="103" t="s">
        <v>614</v>
      </c>
      <c r="E192" s="103"/>
      <c r="F192" s="103"/>
      <c r="G192" s="103"/>
      <c r="H192" s="103"/>
      <c r="I192" s="103"/>
      <c r="J192" s="103"/>
      <c r="K192" s="103"/>
      <c r="L192" s="103"/>
      <c r="M192" s="103"/>
      <c r="N192" s="103"/>
      <c r="O192" s="103"/>
      <c r="P192" s="103"/>
      <c r="Q192" s="103"/>
      <c r="R192" s="103"/>
      <c r="S192" s="103"/>
      <c r="T192" s="103"/>
      <c r="U192" s="103"/>
      <c r="V192" s="103"/>
      <c r="W192" s="103"/>
      <c r="X192" s="237"/>
      <c r="Y192" s="82">
        <v>0.06</v>
      </c>
      <c r="Z192" s="90" t="s">
        <v>644</v>
      </c>
      <c r="AA192" s="53">
        <v>0</v>
      </c>
      <c r="AB192" s="23" t="s">
        <v>44</v>
      </c>
      <c r="AC192" s="23" t="s">
        <v>44</v>
      </c>
      <c r="AD192" s="23" t="s">
        <v>44</v>
      </c>
      <c r="AE192" s="90" t="s">
        <v>645</v>
      </c>
      <c r="AF192" s="84">
        <v>5</v>
      </c>
      <c r="AG192" s="84"/>
      <c r="AH192" s="84"/>
      <c r="AI192" s="84"/>
      <c r="AJ192" s="84"/>
      <c r="AK192" s="84"/>
      <c r="AL192" s="84">
        <v>2</v>
      </c>
      <c r="AM192" s="84"/>
      <c r="AN192" s="84"/>
      <c r="AO192" s="84">
        <v>2</v>
      </c>
      <c r="AP192" s="84"/>
      <c r="AQ192" s="84"/>
      <c r="AR192" s="84">
        <v>1</v>
      </c>
      <c r="AS192" s="68" t="s">
        <v>597</v>
      </c>
      <c r="AT192" s="83" t="s">
        <v>611</v>
      </c>
      <c r="AU192" s="86" t="s">
        <v>599</v>
      </c>
      <c r="AV192" s="86" t="s">
        <v>612</v>
      </c>
      <c r="AW192" s="86" t="s">
        <v>43</v>
      </c>
      <c r="AX192" s="86" t="s">
        <v>43</v>
      </c>
      <c r="AY192" s="86" t="s">
        <v>43</v>
      </c>
      <c r="AZ192" s="86" t="s">
        <v>43</v>
      </c>
    </row>
    <row r="193" spans="1:52" s="87" customFormat="1" ht="66.75" customHeight="1" x14ac:dyDescent="0.25">
      <c r="A193" s="68" t="s">
        <v>890</v>
      </c>
      <c r="B193" s="135" t="s">
        <v>613</v>
      </c>
      <c r="C193" s="20" t="s">
        <v>44</v>
      </c>
      <c r="D193" s="103" t="s">
        <v>614</v>
      </c>
      <c r="E193" s="103"/>
      <c r="F193" s="103"/>
      <c r="G193" s="103"/>
      <c r="H193" s="103"/>
      <c r="I193" s="103"/>
      <c r="J193" s="103"/>
      <c r="K193" s="103"/>
      <c r="L193" s="103"/>
      <c r="M193" s="103"/>
      <c r="N193" s="103"/>
      <c r="O193" s="103"/>
      <c r="P193" s="103"/>
      <c r="Q193" s="103"/>
      <c r="R193" s="103"/>
      <c r="S193" s="103"/>
      <c r="T193" s="103"/>
      <c r="U193" s="103"/>
      <c r="V193" s="103"/>
      <c r="W193" s="103"/>
      <c r="X193" s="237"/>
      <c r="Y193" s="82">
        <v>0.06</v>
      </c>
      <c r="Z193" s="90" t="s">
        <v>646</v>
      </c>
      <c r="AA193" s="53">
        <v>0</v>
      </c>
      <c r="AB193" s="23" t="s">
        <v>44</v>
      </c>
      <c r="AC193" s="23" t="s">
        <v>44</v>
      </c>
      <c r="AD193" s="23" t="s">
        <v>44</v>
      </c>
      <c r="AE193" s="90" t="s">
        <v>647</v>
      </c>
      <c r="AF193" s="84">
        <v>5</v>
      </c>
      <c r="AG193" s="84"/>
      <c r="AH193" s="84"/>
      <c r="AI193" s="84"/>
      <c r="AJ193" s="84"/>
      <c r="AK193" s="84"/>
      <c r="AL193" s="84">
        <v>2</v>
      </c>
      <c r="AM193" s="84"/>
      <c r="AN193" s="84"/>
      <c r="AO193" s="84">
        <v>2</v>
      </c>
      <c r="AP193" s="84"/>
      <c r="AQ193" s="84"/>
      <c r="AR193" s="84">
        <v>1</v>
      </c>
      <c r="AS193" s="68" t="s">
        <v>597</v>
      </c>
      <c r="AT193" s="83" t="s">
        <v>611</v>
      </c>
      <c r="AU193" s="86" t="s">
        <v>599</v>
      </c>
      <c r="AV193" s="86" t="s">
        <v>612</v>
      </c>
      <c r="AW193" s="86" t="s">
        <v>43</v>
      </c>
      <c r="AX193" s="86" t="s">
        <v>43</v>
      </c>
      <c r="AY193" s="86" t="s">
        <v>43</v>
      </c>
      <c r="AZ193" s="86" t="s">
        <v>43</v>
      </c>
    </row>
    <row r="194" spans="1:52" s="87" customFormat="1" ht="66.75" customHeight="1" x14ac:dyDescent="0.25">
      <c r="A194" s="68" t="s">
        <v>890</v>
      </c>
      <c r="B194" s="135" t="s">
        <v>613</v>
      </c>
      <c r="C194" s="20" t="s">
        <v>44</v>
      </c>
      <c r="D194" s="103" t="s">
        <v>614</v>
      </c>
      <c r="E194" s="103"/>
      <c r="F194" s="103"/>
      <c r="G194" s="103"/>
      <c r="H194" s="103"/>
      <c r="I194" s="103"/>
      <c r="J194" s="103"/>
      <c r="K194" s="103"/>
      <c r="L194" s="103"/>
      <c r="M194" s="103"/>
      <c r="N194" s="103"/>
      <c r="O194" s="103"/>
      <c r="P194" s="103"/>
      <c r="Q194" s="103"/>
      <c r="R194" s="103"/>
      <c r="S194" s="103"/>
      <c r="T194" s="103"/>
      <c r="U194" s="103"/>
      <c r="V194" s="103"/>
      <c r="W194" s="103"/>
      <c r="X194" s="237"/>
      <c r="Y194" s="88">
        <v>0.06</v>
      </c>
      <c r="Z194" s="83" t="s">
        <v>648</v>
      </c>
      <c r="AA194" s="96">
        <v>75000352060</v>
      </c>
      <c r="AB194" s="86" t="s">
        <v>649</v>
      </c>
      <c r="AC194" s="86" t="s">
        <v>638</v>
      </c>
      <c r="AD194" s="97" t="s">
        <v>650</v>
      </c>
      <c r="AE194" s="93" t="s">
        <v>640</v>
      </c>
      <c r="AF194" s="86">
        <v>2</v>
      </c>
      <c r="AG194" s="84"/>
      <c r="AH194" s="84"/>
      <c r="AI194" s="84"/>
      <c r="AJ194" s="84"/>
      <c r="AK194" s="84"/>
      <c r="AL194" s="84">
        <v>1</v>
      </c>
      <c r="AM194" s="84"/>
      <c r="AN194" s="84"/>
      <c r="AO194" s="84"/>
      <c r="AP194" s="84"/>
      <c r="AQ194" s="84"/>
      <c r="AR194" s="84">
        <v>1</v>
      </c>
      <c r="AS194" s="68" t="s">
        <v>597</v>
      </c>
      <c r="AT194" s="83" t="s">
        <v>611</v>
      </c>
      <c r="AU194" s="86" t="s">
        <v>599</v>
      </c>
      <c r="AV194" s="86" t="s">
        <v>612</v>
      </c>
      <c r="AW194" s="86" t="s">
        <v>43</v>
      </c>
      <c r="AX194" s="86" t="s">
        <v>43</v>
      </c>
      <c r="AY194" s="86" t="s">
        <v>43</v>
      </c>
      <c r="AZ194" s="86" t="s">
        <v>43</v>
      </c>
    </row>
    <row r="195" spans="1:52" s="87" customFormat="1" ht="66.75" customHeight="1" x14ac:dyDescent="0.25">
      <c r="A195" s="68" t="s">
        <v>890</v>
      </c>
      <c r="B195" s="135" t="s">
        <v>613</v>
      </c>
      <c r="C195" s="20" t="s">
        <v>44</v>
      </c>
      <c r="D195" s="103" t="s">
        <v>614</v>
      </c>
      <c r="E195" s="103"/>
      <c r="F195" s="103"/>
      <c r="G195" s="103"/>
      <c r="H195" s="103"/>
      <c r="I195" s="103"/>
      <c r="J195" s="103"/>
      <c r="K195" s="103"/>
      <c r="L195" s="103"/>
      <c r="M195" s="103"/>
      <c r="N195" s="103"/>
      <c r="O195" s="103"/>
      <c r="P195" s="103"/>
      <c r="Q195" s="103"/>
      <c r="R195" s="103"/>
      <c r="S195" s="103"/>
      <c r="T195" s="103"/>
      <c r="U195" s="103"/>
      <c r="V195" s="103"/>
      <c r="W195" s="103"/>
      <c r="X195" s="237"/>
      <c r="Y195" s="88">
        <v>0.06</v>
      </c>
      <c r="Z195" s="83" t="s">
        <v>651</v>
      </c>
      <c r="AA195" s="96">
        <v>80000000000</v>
      </c>
      <c r="AB195" s="86" t="s">
        <v>649</v>
      </c>
      <c r="AC195" s="86" t="s">
        <v>638</v>
      </c>
      <c r="AD195" s="97" t="s">
        <v>652</v>
      </c>
      <c r="AE195" s="93" t="s">
        <v>640</v>
      </c>
      <c r="AF195" s="86">
        <v>2</v>
      </c>
      <c r="AG195" s="84"/>
      <c r="AH195" s="84"/>
      <c r="AI195" s="84"/>
      <c r="AJ195" s="84"/>
      <c r="AK195" s="84"/>
      <c r="AL195" s="84">
        <v>1</v>
      </c>
      <c r="AM195" s="84"/>
      <c r="AN195" s="84"/>
      <c r="AO195" s="84"/>
      <c r="AP195" s="84"/>
      <c r="AQ195" s="84"/>
      <c r="AR195" s="84">
        <v>1</v>
      </c>
      <c r="AS195" s="68" t="s">
        <v>597</v>
      </c>
      <c r="AT195" s="83" t="s">
        <v>611</v>
      </c>
      <c r="AU195" s="86" t="s">
        <v>599</v>
      </c>
      <c r="AV195" s="86" t="s">
        <v>612</v>
      </c>
      <c r="AW195" s="86" t="s">
        <v>43</v>
      </c>
      <c r="AX195" s="86" t="s">
        <v>43</v>
      </c>
      <c r="AY195" s="86" t="s">
        <v>43</v>
      </c>
      <c r="AZ195" s="86" t="s">
        <v>43</v>
      </c>
    </row>
    <row r="196" spans="1:52" s="87" customFormat="1" ht="66.75" customHeight="1" x14ac:dyDescent="0.25">
      <c r="A196" s="68" t="s">
        <v>890</v>
      </c>
      <c r="B196" s="135" t="s">
        <v>613</v>
      </c>
      <c r="C196" s="20" t="s">
        <v>44</v>
      </c>
      <c r="D196" s="103" t="s">
        <v>614</v>
      </c>
      <c r="E196" s="103"/>
      <c r="F196" s="103"/>
      <c r="G196" s="103"/>
      <c r="H196" s="103"/>
      <c r="I196" s="103"/>
      <c r="J196" s="103"/>
      <c r="K196" s="103"/>
      <c r="L196" s="103"/>
      <c r="M196" s="103"/>
      <c r="N196" s="103"/>
      <c r="O196" s="103"/>
      <c r="P196" s="103"/>
      <c r="Q196" s="103"/>
      <c r="R196" s="103"/>
      <c r="S196" s="103"/>
      <c r="T196" s="103"/>
      <c r="U196" s="103"/>
      <c r="V196" s="103"/>
      <c r="W196" s="103"/>
      <c r="X196" s="237"/>
      <c r="Y196" s="88">
        <v>0.06</v>
      </c>
      <c r="Z196" s="83" t="s">
        <v>653</v>
      </c>
      <c r="AA196" s="96">
        <v>40000000000</v>
      </c>
      <c r="AB196" s="86" t="s">
        <v>649</v>
      </c>
      <c r="AC196" s="86" t="s">
        <v>654</v>
      </c>
      <c r="AD196" s="97" t="s">
        <v>655</v>
      </c>
      <c r="AE196" s="93" t="s">
        <v>640</v>
      </c>
      <c r="AF196" s="86">
        <v>2</v>
      </c>
      <c r="AG196" s="84"/>
      <c r="AH196" s="84"/>
      <c r="AI196" s="84"/>
      <c r="AJ196" s="84"/>
      <c r="AK196" s="84"/>
      <c r="AL196" s="84">
        <v>1</v>
      </c>
      <c r="AM196" s="84"/>
      <c r="AN196" s="84"/>
      <c r="AO196" s="84"/>
      <c r="AP196" s="84"/>
      <c r="AQ196" s="84"/>
      <c r="AR196" s="84">
        <v>1</v>
      </c>
      <c r="AS196" s="68" t="s">
        <v>597</v>
      </c>
      <c r="AT196" s="83" t="s">
        <v>611</v>
      </c>
      <c r="AU196" s="86" t="s">
        <v>599</v>
      </c>
      <c r="AV196" s="86" t="s">
        <v>612</v>
      </c>
      <c r="AW196" s="86" t="s">
        <v>43</v>
      </c>
      <c r="AX196" s="86" t="s">
        <v>43</v>
      </c>
      <c r="AY196" s="86" t="s">
        <v>43</v>
      </c>
      <c r="AZ196" s="86" t="s">
        <v>43</v>
      </c>
    </row>
    <row r="197" spans="1:52" s="87" customFormat="1" ht="66.75" customHeight="1" x14ac:dyDescent="0.25">
      <c r="A197" s="68" t="s">
        <v>890</v>
      </c>
      <c r="B197" s="135" t="s">
        <v>613</v>
      </c>
      <c r="C197" s="20" t="s">
        <v>44</v>
      </c>
      <c r="D197" s="103" t="s">
        <v>614</v>
      </c>
      <c r="E197" s="103"/>
      <c r="F197" s="103"/>
      <c r="G197" s="103"/>
      <c r="H197" s="103"/>
      <c r="I197" s="103"/>
      <c r="J197" s="103"/>
      <c r="K197" s="103"/>
      <c r="L197" s="103"/>
      <c r="M197" s="103"/>
      <c r="N197" s="103"/>
      <c r="O197" s="103"/>
      <c r="P197" s="103"/>
      <c r="Q197" s="103"/>
      <c r="R197" s="103"/>
      <c r="S197" s="103"/>
      <c r="T197" s="103"/>
      <c r="U197" s="103"/>
      <c r="V197" s="103"/>
      <c r="W197" s="103"/>
      <c r="X197" s="237"/>
      <c r="Y197" s="88">
        <v>0.06</v>
      </c>
      <c r="Z197" s="83" t="s">
        <v>656</v>
      </c>
      <c r="AA197" s="96">
        <v>3421000000</v>
      </c>
      <c r="AB197" s="86" t="s">
        <v>649</v>
      </c>
      <c r="AC197" s="86" t="s">
        <v>654</v>
      </c>
      <c r="AD197" s="97" t="s">
        <v>657</v>
      </c>
      <c r="AE197" s="93" t="s">
        <v>640</v>
      </c>
      <c r="AF197" s="86">
        <v>2</v>
      </c>
      <c r="AG197" s="84"/>
      <c r="AH197" s="84"/>
      <c r="AI197" s="84"/>
      <c r="AJ197" s="84"/>
      <c r="AK197" s="84"/>
      <c r="AL197" s="84">
        <v>1</v>
      </c>
      <c r="AM197" s="84"/>
      <c r="AN197" s="84"/>
      <c r="AO197" s="84"/>
      <c r="AP197" s="84"/>
      <c r="AQ197" s="84"/>
      <c r="AR197" s="84">
        <v>1</v>
      </c>
      <c r="AS197" s="68" t="s">
        <v>597</v>
      </c>
      <c r="AT197" s="83" t="s">
        <v>611</v>
      </c>
      <c r="AU197" s="86" t="s">
        <v>599</v>
      </c>
      <c r="AV197" s="86" t="s">
        <v>612</v>
      </c>
      <c r="AW197" s="86" t="s">
        <v>43</v>
      </c>
      <c r="AX197" s="86" t="s">
        <v>43</v>
      </c>
      <c r="AY197" s="86" t="s">
        <v>43</v>
      </c>
      <c r="AZ197" s="86" t="s">
        <v>43</v>
      </c>
    </row>
    <row r="198" spans="1:52" s="87" customFormat="1" ht="66.75" customHeight="1" x14ac:dyDescent="0.25">
      <c r="A198" s="68" t="s">
        <v>890</v>
      </c>
      <c r="B198" s="135" t="s">
        <v>613</v>
      </c>
      <c r="C198" s="20" t="s">
        <v>44</v>
      </c>
      <c r="D198" s="103" t="s">
        <v>614</v>
      </c>
      <c r="E198" s="103"/>
      <c r="F198" s="103"/>
      <c r="G198" s="103"/>
      <c r="H198" s="103"/>
      <c r="I198" s="103"/>
      <c r="J198" s="103"/>
      <c r="K198" s="103"/>
      <c r="L198" s="103"/>
      <c r="M198" s="103"/>
      <c r="N198" s="103"/>
      <c r="O198" s="103"/>
      <c r="P198" s="103"/>
      <c r="Q198" s="103"/>
      <c r="R198" s="103"/>
      <c r="S198" s="103"/>
      <c r="T198" s="103"/>
      <c r="U198" s="103"/>
      <c r="V198" s="103"/>
      <c r="W198" s="103"/>
      <c r="X198" s="237"/>
      <c r="Y198" s="88">
        <v>0.06</v>
      </c>
      <c r="Z198" s="83" t="s">
        <v>658</v>
      </c>
      <c r="AA198" s="96">
        <v>1079000000</v>
      </c>
      <c r="AB198" s="86" t="s">
        <v>649</v>
      </c>
      <c r="AC198" s="86" t="s">
        <v>638</v>
      </c>
      <c r="AD198" s="97" t="s">
        <v>650</v>
      </c>
      <c r="AE198" s="93" t="s">
        <v>640</v>
      </c>
      <c r="AF198" s="86">
        <v>2</v>
      </c>
      <c r="AG198" s="84"/>
      <c r="AH198" s="84"/>
      <c r="AI198" s="84"/>
      <c r="AJ198" s="84"/>
      <c r="AK198" s="84"/>
      <c r="AL198" s="84">
        <v>1</v>
      </c>
      <c r="AM198" s="84"/>
      <c r="AN198" s="84"/>
      <c r="AO198" s="84"/>
      <c r="AP198" s="84"/>
      <c r="AQ198" s="84"/>
      <c r="AR198" s="84">
        <v>1</v>
      </c>
      <c r="AS198" s="68" t="s">
        <v>597</v>
      </c>
      <c r="AT198" s="83" t="s">
        <v>611</v>
      </c>
      <c r="AU198" s="86" t="s">
        <v>599</v>
      </c>
      <c r="AV198" s="86" t="s">
        <v>612</v>
      </c>
      <c r="AW198" s="86" t="s">
        <v>43</v>
      </c>
      <c r="AX198" s="86" t="s">
        <v>43</v>
      </c>
      <c r="AY198" s="86" t="s">
        <v>43</v>
      </c>
      <c r="AZ198" s="86" t="s">
        <v>43</v>
      </c>
    </row>
    <row r="199" spans="1:52" s="87" customFormat="1" ht="66.75" customHeight="1" x14ac:dyDescent="0.25">
      <c r="A199" s="68" t="s">
        <v>890</v>
      </c>
      <c r="B199" s="135" t="s">
        <v>613</v>
      </c>
      <c r="C199" s="20" t="s">
        <v>44</v>
      </c>
      <c r="D199" s="103" t="s">
        <v>614</v>
      </c>
      <c r="E199" s="103"/>
      <c r="F199" s="103"/>
      <c r="G199" s="103"/>
      <c r="H199" s="103"/>
      <c r="I199" s="103"/>
      <c r="J199" s="103"/>
      <c r="K199" s="103"/>
      <c r="L199" s="103"/>
      <c r="M199" s="103"/>
      <c r="N199" s="103"/>
      <c r="O199" s="103"/>
      <c r="P199" s="103"/>
      <c r="Q199" s="103"/>
      <c r="R199" s="103"/>
      <c r="S199" s="103"/>
      <c r="T199" s="103"/>
      <c r="U199" s="103"/>
      <c r="V199" s="103"/>
      <c r="W199" s="103"/>
      <c r="X199" s="237"/>
      <c r="Y199" s="88">
        <v>0.06</v>
      </c>
      <c r="Z199" s="83" t="s">
        <v>659</v>
      </c>
      <c r="AA199" s="96">
        <v>175535000000</v>
      </c>
      <c r="AB199" s="86" t="s">
        <v>649</v>
      </c>
      <c r="AC199" s="86" t="s">
        <v>638</v>
      </c>
      <c r="AD199" s="97" t="s">
        <v>652</v>
      </c>
      <c r="AE199" s="93" t="s">
        <v>640</v>
      </c>
      <c r="AF199" s="86">
        <v>2</v>
      </c>
      <c r="AG199" s="84"/>
      <c r="AH199" s="84"/>
      <c r="AI199" s="84"/>
      <c r="AJ199" s="84"/>
      <c r="AK199" s="84"/>
      <c r="AL199" s="84">
        <v>1</v>
      </c>
      <c r="AM199" s="84"/>
      <c r="AN199" s="84"/>
      <c r="AO199" s="84"/>
      <c r="AP199" s="84"/>
      <c r="AQ199" s="84"/>
      <c r="AR199" s="84">
        <v>1</v>
      </c>
      <c r="AS199" s="68" t="s">
        <v>597</v>
      </c>
      <c r="AT199" s="83" t="s">
        <v>611</v>
      </c>
      <c r="AU199" s="86" t="s">
        <v>599</v>
      </c>
      <c r="AV199" s="86" t="s">
        <v>612</v>
      </c>
      <c r="AW199" s="86" t="s">
        <v>43</v>
      </c>
      <c r="AX199" s="86" t="s">
        <v>43</v>
      </c>
      <c r="AY199" s="86" t="s">
        <v>43</v>
      </c>
      <c r="AZ199" s="86" t="s">
        <v>43</v>
      </c>
    </row>
    <row r="200" spans="1:52" s="87" customFormat="1" ht="66.75" customHeight="1" x14ac:dyDescent="0.25">
      <c r="A200" s="68" t="s">
        <v>890</v>
      </c>
      <c r="B200" s="135" t="s">
        <v>613</v>
      </c>
      <c r="C200" s="20" t="s">
        <v>44</v>
      </c>
      <c r="D200" s="103" t="s">
        <v>614</v>
      </c>
      <c r="E200" s="103"/>
      <c r="F200" s="103"/>
      <c r="G200" s="103"/>
      <c r="H200" s="103"/>
      <c r="I200" s="103"/>
      <c r="J200" s="103"/>
      <c r="K200" s="103"/>
      <c r="L200" s="103"/>
      <c r="M200" s="103"/>
      <c r="N200" s="103"/>
      <c r="O200" s="103"/>
      <c r="P200" s="103"/>
      <c r="Q200" s="103"/>
      <c r="R200" s="103"/>
      <c r="S200" s="103"/>
      <c r="T200" s="103"/>
      <c r="U200" s="103"/>
      <c r="V200" s="103"/>
      <c r="W200" s="103"/>
      <c r="X200" s="237"/>
      <c r="Y200" s="88">
        <v>0.05</v>
      </c>
      <c r="Z200" s="83" t="s">
        <v>660</v>
      </c>
      <c r="AA200" s="96">
        <v>126236000000</v>
      </c>
      <c r="AB200" s="86" t="s">
        <v>649</v>
      </c>
      <c r="AC200" s="86" t="s">
        <v>654</v>
      </c>
      <c r="AD200" s="97" t="s">
        <v>655</v>
      </c>
      <c r="AE200" s="93" t="s">
        <v>640</v>
      </c>
      <c r="AF200" s="86">
        <v>2</v>
      </c>
      <c r="AG200" s="84"/>
      <c r="AH200" s="84"/>
      <c r="AI200" s="84"/>
      <c r="AJ200" s="84"/>
      <c r="AK200" s="84"/>
      <c r="AL200" s="84">
        <v>1</v>
      </c>
      <c r="AM200" s="84"/>
      <c r="AN200" s="84"/>
      <c r="AO200" s="84"/>
      <c r="AP200" s="84"/>
      <c r="AQ200" s="84"/>
      <c r="AR200" s="84">
        <v>1</v>
      </c>
      <c r="AS200" s="68" t="s">
        <v>597</v>
      </c>
      <c r="AT200" s="83" t="s">
        <v>611</v>
      </c>
      <c r="AU200" s="86" t="s">
        <v>599</v>
      </c>
      <c r="AV200" s="86" t="s">
        <v>612</v>
      </c>
      <c r="AW200" s="86" t="s">
        <v>43</v>
      </c>
      <c r="AX200" s="86" t="s">
        <v>43</v>
      </c>
      <c r="AY200" s="86" t="s">
        <v>43</v>
      </c>
      <c r="AZ200" s="86" t="s">
        <v>43</v>
      </c>
    </row>
    <row r="201" spans="1:52" s="87" customFormat="1" ht="66.75" customHeight="1" x14ac:dyDescent="0.25">
      <c r="A201" s="68" t="s">
        <v>890</v>
      </c>
      <c r="B201" s="135" t="s">
        <v>613</v>
      </c>
      <c r="C201" s="20" t="s">
        <v>44</v>
      </c>
      <c r="D201" s="103" t="s">
        <v>614</v>
      </c>
      <c r="E201" s="103"/>
      <c r="F201" s="103"/>
      <c r="G201" s="103"/>
      <c r="H201" s="103"/>
      <c r="I201" s="103"/>
      <c r="J201" s="103"/>
      <c r="K201" s="103"/>
      <c r="L201" s="103"/>
      <c r="M201" s="103"/>
      <c r="N201" s="103"/>
      <c r="O201" s="103"/>
      <c r="P201" s="103"/>
      <c r="Q201" s="103"/>
      <c r="R201" s="103"/>
      <c r="S201" s="103"/>
      <c r="T201" s="103"/>
      <c r="U201" s="103"/>
      <c r="V201" s="103"/>
      <c r="W201" s="103"/>
      <c r="X201" s="237"/>
      <c r="Y201" s="88">
        <v>0.05</v>
      </c>
      <c r="Z201" s="83" t="s">
        <v>661</v>
      </c>
      <c r="AA201" s="96">
        <v>107200000000</v>
      </c>
      <c r="AB201" s="86" t="s">
        <v>649</v>
      </c>
      <c r="AC201" s="86" t="s">
        <v>654</v>
      </c>
      <c r="AD201" s="97" t="s">
        <v>657</v>
      </c>
      <c r="AE201" s="93" t="s">
        <v>640</v>
      </c>
      <c r="AF201" s="86">
        <v>2</v>
      </c>
      <c r="AG201" s="84"/>
      <c r="AH201" s="84"/>
      <c r="AI201" s="84"/>
      <c r="AJ201" s="84"/>
      <c r="AK201" s="84"/>
      <c r="AL201" s="84">
        <v>1</v>
      </c>
      <c r="AM201" s="84"/>
      <c r="AN201" s="84"/>
      <c r="AO201" s="84"/>
      <c r="AP201" s="84"/>
      <c r="AQ201" s="84"/>
      <c r="AR201" s="84">
        <v>1</v>
      </c>
      <c r="AS201" s="68" t="s">
        <v>597</v>
      </c>
      <c r="AT201" s="83" t="s">
        <v>611</v>
      </c>
      <c r="AU201" s="86" t="s">
        <v>599</v>
      </c>
      <c r="AV201" s="86" t="s">
        <v>612</v>
      </c>
      <c r="AW201" s="86" t="s">
        <v>43</v>
      </c>
      <c r="AX201" s="86" t="s">
        <v>43</v>
      </c>
      <c r="AY201" s="86" t="s">
        <v>43</v>
      </c>
      <c r="AZ201" s="86" t="s">
        <v>43</v>
      </c>
    </row>
    <row r="202" spans="1:52" s="87" customFormat="1" ht="66.75" customHeight="1" x14ac:dyDescent="0.25">
      <c r="A202" s="68" t="s">
        <v>890</v>
      </c>
      <c r="B202" s="135" t="s">
        <v>613</v>
      </c>
      <c r="C202" s="20" t="s">
        <v>44</v>
      </c>
      <c r="D202" s="103" t="s">
        <v>614</v>
      </c>
      <c r="E202" s="103"/>
      <c r="F202" s="103"/>
      <c r="G202" s="103"/>
      <c r="H202" s="103"/>
      <c r="I202" s="103"/>
      <c r="J202" s="103"/>
      <c r="K202" s="103"/>
      <c r="L202" s="103"/>
      <c r="M202" s="103"/>
      <c r="N202" s="103"/>
      <c r="O202" s="103"/>
      <c r="P202" s="103"/>
      <c r="Q202" s="103"/>
      <c r="R202" s="103"/>
      <c r="S202" s="103"/>
      <c r="T202" s="103"/>
      <c r="U202" s="103"/>
      <c r="V202" s="103"/>
      <c r="W202" s="103"/>
      <c r="X202" s="237"/>
      <c r="Y202" s="88">
        <v>0.05</v>
      </c>
      <c r="Z202" s="83" t="s">
        <v>662</v>
      </c>
      <c r="AA202" s="96">
        <v>30371000000</v>
      </c>
      <c r="AB202" s="86" t="s">
        <v>649</v>
      </c>
      <c r="AC202" s="86" t="s">
        <v>654</v>
      </c>
      <c r="AD202" s="97" t="s">
        <v>655</v>
      </c>
      <c r="AE202" s="93" t="s">
        <v>640</v>
      </c>
      <c r="AF202" s="86">
        <v>2</v>
      </c>
      <c r="AG202" s="84"/>
      <c r="AH202" s="84"/>
      <c r="AI202" s="84"/>
      <c r="AJ202" s="84"/>
      <c r="AK202" s="84"/>
      <c r="AL202" s="84">
        <v>1</v>
      </c>
      <c r="AM202" s="84"/>
      <c r="AN202" s="84"/>
      <c r="AO202" s="84"/>
      <c r="AP202" s="84"/>
      <c r="AQ202" s="84"/>
      <c r="AR202" s="84">
        <v>1</v>
      </c>
      <c r="AS202" s="68" t="s">
        <v>597</v>
      </c>
      <c r="AT202" s="83" t="s">
        <v>611</v>
      </c>
      <c r="AU202" s="86" t="s">
        <v>599</v>
      </c>
      <c r="AV202" s="86" t="s">
        <v>612</v>
      </c>
      <c r="AW202" s="86" t="s">
        <v>43</v>
      </c>
      <c r="AX202" s="86" t="s">
        <v>43</v>
      </c>
      <c r="AY202" s="86" t="s">
        <v>43</v>
      </c>
      <c r="AZ202" s="86" t="s">
        <v>43</v>
      </c>
    </row>
    <row r="203" spans="1:52" s="87" customFormat="1" ht="66.75" customHeight="1" x14ac:dyDescent="0.25">
      <c r="A203" s="68" t="s">
        <v>890</v>
      </c>
      <c r="B203" s="135" t="s">
        <v>613</v>
      </c>
      <c r="C203" s="20" t="s">
        <v>44</v>
      </c>
      <c r="D203" s="103" t="s">
        <v>614</v>
      </c>
      <c r="E203" s="103"/>
      <c r="F203" s="103"/>
      <c r="G203" s="103"/>
      <c r="H203" s="103"/>
      <c r="I203" s="103"/>
      <c r="J203" s="103"/>
      <c r="K203" s="103"/>
      <c r="L203" s="103"/>
      <c r="M203" s="103"/>
      <c r="N203" s="103"/>
      <c r="O203" s="103"/>
      <c r="P203" s="103"/>
      <c r="Q203" s="103"/>
      <c r="R203" s="103"/>
      <c r="S203" s="103"/>
      <c r="T203" s="103"/>
      <c r="U203" s="103"/>
      <c r="V203" s="103"/>
      <c r="W203" s="103"/>
      <c r="X203" s="237"/>
      <c r="Y203" s="88">
        <v>0.05</v>
      </c>
      <c r="Z203" s="83" t="s">
        <v>663</v>
      </c>
      <c r="AA203" s="96">
        <v>32638000000</v>
      </c>
      <c r="AB203" s="86" t="s">
        <v>649</v>
      </c>
      <c r="AC203" s="86" t="s">
        <v>654</v>
      </c>
      <c r="AD203" s="97" t="s">
        <v>657</v>
      </c>
      <c r="AE203" s="93" t="s">
        <v>640</v>
      </c>
      <c r="AF203" s="86">
        <v>2</v>
      </c>
      <c r="AG203" s="84"/>
      <c r="AH203" s="84"/>
      <c r="AI203" s="84"/>
      <c r="AJ203" s="84"/>
      <c r="AK203" s="84"/>
      <c r="AL203" s="84">
        <v>1</v>
      </c>
      <c r="AM203" s="84"/>
      <c r="AN203" s="84"/>
      <c r="AO203" s="84"/>
      <c r="AP203" s="84"/>
      <c r="AQ203" s="84"/>
      <c r="AR203" s="84">
        <v>1</v>
      </c>
      <c r="AS203" s="68" t="s">
        <v>597</v>
      </c>
      <c r="AT203" s="83" t="s">
        <v>611</v>
      </c>
      <c r="AU203" s="86" t="s">
        <v>599</v>
      </c>
      <c r="AV203" s="86" t="s">
        <v>612</v>
      </c>
      <c r="AW203" s="86" t="s">
        <v>43</v>
      </c>
      <c r="AX203" s="86" t="s">
        <v>43</v>
      </c>
      <c r="AY203" s="86" t="s">
        <v>43</v>
      </c>
      <c r="AZ203" s="86" t="s">
        <v>43</v>
      </c>
    </row>
    <row r="204" spans="1:52" s="87" customFormat="1" ht="66.75" customHeight="1" x14ac:dyDescent="0.25">
      <c r="A204" s="68" t="s">
        <v>890</v>
      </c>
      <c r="B204" s="135" t="s">
        <v>613</v>
      </c>
      <c r="C204" s="20" t="s">
        <v>44</v>
      </c>
      <c r="D204" s="103" t="s">
        <v>614</v>
      </c>
      <c r="E204" s="103"/>
      <c r="F204" s="103"/>
      <c r="G204" s="103"/>
      <c r="H204" s="103"/>
      <c r="I204" s="103"/>
      <c r="J204" s="103"/>
      <c r="K204" s="103"/>
      <c r="L204" s="103"/>
      <c r="M204" s="103"/>
      <c r="N204" s="103"/>
      <c r="O204" s="103"/>
      <c r="P204" s="103"/>
      <c r="Q204" s="103"/>
      <c r="R204" s="103"/>
      <c r="S204" s="103"/>
      <c r="T204" s="103"/>
      <c r="U204" s="103"/>
      <c r="V204" s="103"/>
      <c r="W204" s="103"/>
      <c r="X204" s="237"/>
      <c r="Y204" s="88">
        <v>0.05</v>
      </c>
      <c r="Z204" s="92" t="s">
        <v>664</v>
      </c>
      <c r="AA204" s="96">
        <v>86808505781</v>
      </c>
      <c r="AB204" s="86" t="s">
        <v>665</v>
      </c>
      <c r="AC204" s="86" t="s">
        <v>638</v>
      </c>
      <c r="AD204" s="86" t="s">
        <v>666</v>
      </c>
      <c r="AE204" s="92" t="s">
        <v>640</v>
      </c>
      <c r="AF204" s="86">
        <f t="shared" ref="AF204:AF211" si="7">SUM(AG204:AR204)</f>
        <v>4</v>
      </c>
      <c r="AG204" s="91"/>
      <c r="AH204" s="91"/>
      <c r="AI204" s="91">
        <v>1</v>
      </c>
      <c r="AJ204" s="91"/>
      <c r="AK204" s="91"/>
      <c r="AL204" s="91">
        <v>1</v>
      </c>
      <c r="AM204" s="91"/>
      <c r="AN204" s="91"/>
      <c r="AO204" s="91">
        <v>1</v>
      </c>
      <c r="AP204" s="91"/>
      <c r="AQ204" s="91"/>
      <c r="AR204" s="91">
        <v>1</v>
      </c>
      <c r="AS204" s="68" t="s">
        <v>597</v>
      </c>
      <c r="AT204" s="83" t="s">
        <v>611</v>
      </c>
      <c r="AU204" s="86" t="s">
        <v>599</v>
      </c>
      <c r="AV204" s="86" t="s">
        <v>612</v>
      </c>
      <c r="AW204" s="86" t="s">
        <v>43</v>
      </c>
      <c r="AX204" s="86" t="s">
        <v>43</v>
      </c>
      <c r="AY204" s="86" t="s">
        <v>43</v>
      </c>
      <c r="AZ204" s="86" t="s">
        <v>43</v>
      </c>
    </row>
    <row r="205" spans="1:52" s="87" customFormat="1" ht="66.75" customHeight="1" x14ac:dyDescent="0.25">
      <c r="A205" s="68" t="s">
        <v>890</v>
      </c>
      <c r="B205" s="135" t="s">
        <v>613</v>
      </c>
      <c r="C205" s="20" t="s">
        <v>44</v>
      </c>
      <c r="D205" s="103" t="s">
        <v>614</v>
      </c>
      <c r="E205" s="103"/>
      <c r="F205" s="103"/>
      <c r="G205" s="103"/>
      <c r="H205" s="103"/>
      <c r="I205" s="103"/>
      <c r="J205" s="103"/>
      <c r="K205" s="103"/>
      <c r="L205" s="103"/>
      <c r="M205" s="103"/>
      <c r="N205" s="103"/>
      <c r="O205" s="103"/>
      <c r="P205" s="103"/>
      <c r="Q205" s="103"/>
      <c r="R205" s="103"/>
      <c r="S205" s="103"/>
      <c r="T205" s="103"/>
      <c r="U205" s="103"/>
      <c r="V205" s="103"/>
      <c r="W205" s="103"/>
      <c r="X205" s="237"/>
      <c r="Y205" s="88">
        <v>0.05</v>
      </c>
      <c r="Z205" s="92" t="s">
        <v>667</v>
      </c>
      <c r="AA205" s="96">
        <v>1771602159</v>
      </c>
      <c r="AB205" s="86" t="s">
        <v>665</v>
      </c>
      <c r="AC205" s="86" t="s">
        <v>638</v>
      </c>
      <c r="AD205" s="86" t="s">
        <v>668</v>
      </c>
      <c r="AE205" s="92" t="s">
        <v>669</v>
      </c>
      <c r="AF205" s="86">
        <f t="shared" si="7"/>
        <v>4</v>
      </c>
      <c r="AG205" s="91"/>
      <c r="AH205" s="91"/>
      <c r="AI205" s="91">
        <v>1</v>
      </c>
      <c r="AJ205" s="91"/>
      <c r="AK205" s="91"/>
      <c r="AL205" s="91">
        <v>1</v>
      </c>
      <c r="AM205" s="91"/>
      <c r="AN205" s="91"/>
      <c r="AO205" s="91">
        <v>1</v>
      </c>
      <c r="AP205" s="91"/>
      <c r="AQ205" s="91"/>
      <c r="AR205" s="91">
        <v>1</v>
      </c>
      <c r="AS205" s="68" t="s">
        <v>597</v>
      </c>
      <c r="AT205" s="83" t="s">
        <v>611</v>
      </c>
      <c r="AU205" s="86" t="s">
        <v>599</v>
      </c>
      <c r="AV205" s="86" t="s">
        <v>612</v>
      </c>
      <c r="AW205" s="86" t="s">
        <v>43</v>
      </c>
      <c r="AX205" s="86" t="s">
        <v>43</v>
      </c>
      <c r="AY205" s="86" t="s">
        <v>43</v>
      </c>
      <c r="AZ205" s="86" t="s">
        <v>43</v>
      </c>
    </row>
    <row r="206" spans="1:52" s="87" customFormat="1" ht="66.75" customHeight="1" x14ac:dyDescent="0.25">
      <c r="A206" s="68" t="s">
        <v>890</v>
      </c>
      <c r="B206" s="135" t="s">
        <v>613</v>
      </c>
      <c r="C206" s="20" t="s">
        <v>44</v>
      </c>
      <c r="D206" s="103" t="s">
        <v>614</v>
      </c>
      <c r="E206" s="103"/>
      <c r="F206" s="103"/>
      <c r="G206" s="103"/>
      <c r="H206" s="103"/>
      <c r="I206" s="103"/>
      <c r="J206" s="103"/>
      <c r="K206" s="103"/>
      <c r="L206" s="103"/>
      <c r="M206" s="103"/>
      <c r="N206" s="103"/>
      <c r="O206" s="103"/>
      <c r="P206" s="103"/>
      <c r="Q206" s="103"/>
      <c r="R206" s="103"/>
      <c r="S206" s="103"/>
      <c r="T206" s="103"/>
      <c r="U206" s="103"/>
      <c r="V206" s="103"/>
      <c r="W206" s="103"/>
      <c r="X206" s="237"/>
      <c r="Y206" s="88">
        <v>0.05</v>
      </c>
      <c r="Z206" s="92" t="s">
        <v>670</v>
      </c>
      <c r="AA206" s="96">
        <v>44485000000</v>
      </c>
      <c r="AB206" s="86" t="s">
        <v>671</v>
      </c>
      <c r="AC206" s="86" t="s">
        <v>672</v>
      </c>
      <c r="AD206" s="86" t="s">
        <v>673</v>
      </c>
      <c r="AE206" s="92" t="s">
        <v>674</v>
      </c>
      <c r="AF206" s="86">
        <v>4</v>
      </c>
      <c r="AG206" s="91"/>
      <c r="AH206" s="91"/>
      <c r="AI206" s="91">
        <v>1</v>
      </c>
      <c r="AJ206" s="91"/>
      <c r="AK206" s="91"/>
      <c r="AL206" s="91">
        <v>1</v>
      </c>
      <c r="AM206" s="91"/>
      <c r="AN206" s="91"/>
      <c r="AO206" s="91">
        <v>1</v>
      </c>
      <c r="AP206" s="91"/>
      <c r="AQ206" s="91"/>
      <c r="AR206" s="91">
        <v>1</v>
      </c>
      <c r="AS206" s="68" t="s">
        <v>597</v>
      </c>
      <c r="AT206" s="83" t="s">
        <v>611</v>
      </c>
      <c r="AU206" s="86" t="s">
        <v>599</v>
      </c>
      <c r="AV206" s="86" t="s">
        <v>612</v>
      </c>
      <c r="AW206" s="86" t="s">
        <v>43</v>
      </c>
      <c r="AX206" s="86" t="s">
        <v>43</v>
      </c>
      <c r="AY206" s="86" t="s">
        <v>43</v>
      </c>
      <c r="AZ206" s="86" t="s">
        <v>43</v>
      </c>
    </row>
    <row r="207" spans="1:52" s="87" customFormat="1" ht="66.75" customHeight="1" x14ac:dyDescent="0.25">
      <c r="A207" s="68" t="s">
        <v>890</v>
      </c>
      <c r="B207" s="135" t="s">
        <v>613</v>
      </c>
      <c r="C207" s="20" t="s">
        <v>44</v>
      </c>
      <c r="D207" s="103" t="s">
        <v>614</v>
      </c>
      <c r="E207" s="103"/>
      <c r="F207" s="103"/>
      <c r="G207" s="103"/>
      <c r="H207" s="103"/>
      <c r="I207" s="103"/>
      <c r="J207" s="103"/>
      <c r="K207" s="103"/>
      <c r="L207" s="103"/>
      <c r="M207" s="103"/>
      <c r="N207" s="103"/>
      <c r="O207" s="103"/>
      <c r="P207" s="103"/>
      <c r="Q207" s="103"/>
      <c r="R207" s="103"/>
      <c r="S207" s="103"/>
      <c r="T207" s="103"/>
      <c r="U207" s="103"/>
      <c r="V207" s="103"/>
      <c r="W207" s="103"/>
      <c r="X207" s="238"/>
      <c r="Y207" s="88">
        <v>0.05</v>
      </c>
      <c r="Z207" s="92" t="s">
        <v>675</v>
      </c>
      <c r="AA207" s="96">
        <v>1473000000</v>
      </c>
      <c r="AB207" s="86" t="s">
        <v>671</v>
      </c>
      <c r="AC207" s="86" t="s">
        <v>676</v>
      </c>
      <c r="AD207" s="86" t="s">
        <v>643</v>
      </c>
      <c r="AE207" s="92" t="s">
        <v>669</v>
      </c>
      <c r="AF207" s="86">
        <v>4</v>
      </c>
      <c r="AG207" s="86"/>
      <c r="AH207" s="86"/>
      <c r="AI207" s="86">
        <v>1</v>
      </c>
      <c r="AJ207" s="86"/>
      <c r="AK207" s="86"/>
      <c r="AL207" s="86">
        <v>1</v>
      </c>
      <c r="AM207" s="86"/>
      <c r="AN207" s="86"/>
      <c r="AO207" s="86">
        <v>1</v>
      </c>
      <c r="AP207" s="86"/>
      <c r="AQ207" s="86"/>
      <c r="AR207" s="86">
        <v>1</v>
      </c>
      <c r="AS207" s="68" t="s">
        <v>597</v>
      </c>
      <c r="AT207" s="83" t="s">
        <v>611</v>
      </c>
      <c r="AU207" s="86" t="s">
        <v>599</v>
      </c>
      <c r="AV207" s="86" t="s">
        <v>612</v>
      </c>
      <c r="AW207" s="86" t="s">
        <v>43</v>
      </c>
      <c r="AX207" s="86" t="s">
        <v>43</v>
      </c>
      <c r="AY207" s="86" t="s">
        <v>43</v>
      </c>
      <c r="AZ207" s="86" t="s">
        <v>43</v>
      </c>
    </row>
    <row r="208" spans="1:52" s="87" customFormat="1" ht="66.75" customHeight="1" x14ac:dyDescent="0.25">
      <c r="A208" s="68" t="s">
        <v>890</v>
      </c>
      <c r="B208" s="136" t="s">
        <v>259</v>
      </c>
      <c r="C208" s="20" t="s">
        <v>44</v>
      </c>
      <c r="D208" s="49" t="s">
        <v>260</v>
      </c>
      <c r="E208" s="49"/>
      <c r="F208" s="49"/>
      <c r="G208" s="49"/>
      <c r="H208" s="49"/>
      <c r="I208" s="49"/>
      <c r="J208" s="49"/>
      <c r="K208" s="49"/>
      <c r="L208" s="49"/>
      <c r="M208" s="49"/>
      <c r="N208" s="49"/>
      <c r="O208" s="49"/>
      <c r="P208" s="49"/>
      <c r="Q208" s="49"/>
      <c r="R208" s="49"/>
      <c r="S208" s="49"/>
      <c r="T208" s="49"/>
      <c r="U208" s="49"/>
      <c r="V208" s="49"/>
      <c r="W208" s="49"/>
      <c r="X208" s="224" t="s">
        <v>677</v>
      </c>
      <c r="Y208" s="82">
        <v>0.34</v>
      </c>
      <c r="Z208" s="83" t="s">
        <v>678</v>
      </c>
      <c r="AA208" s="53">
        <v>0</v>
      </c>
      <c r="AB208" s="23" t="s">
        <v>44</v>
      </c>
      <c r="AC208" s="23" t="s">
        <v>44</v>
      </c>
      <c r="AD208" s="23" t="s">
        <v>44</v>
      </c>
      <c r="AE208" s="99" t="s">
        <v>679</v>
      </c>
      <c r="AF208" s="84">
        <v>4</v>
      </c>
      <c r="AG208" s="84"/>
      <c r="AH208" s="84"/>
      <c r="AI208" s="84">
        <v>1</v>
      </c>
      <c r="AJ208" s="84"/>
      <c r="AK208" s="84"/>
      <c r="AL208" s="84">
        <v>1</v>
      </c>
      <c r="AM208" s="84"/>
      <c r="AN208" s="84"/>
      <c r="AO208" s="84">
        <v>1</v>
      </c>
      <c r="AP208" s="84"/>
      <c r="AQ208" s="84"/>
      <c r="AR208" s="84">
        <v>1</v>
      </c>
      <c r="AS208" s="68" t="s">
        <v>597</v>
      </c>
      <c r="AT208" s="83" t="s">
        <v>611</v>
      </c>
      <c r="AU208" s="86" t="s">
        <v>599</v>
      </c>
      <c r="AV208" s="86" t="s">
        <v>612</v>
      </c>
      <c r="AW208" s="29" t="s">
        <v>46</v>
      </c>
      <c r="AX208" s="92" t="s">
        <v>64</v>
      </c>
      <c r="AY208" s="29" t="s">
        <v>206</v>
      </c>
      <c r="AZ208" s="86" t="s">
        <v>43</v>
      </c>
    </row>
    <row r="209" spans="1:52" s="87" customFormat="1" ht="66.75" customHeight="1" x14ac:dyDescent="0.25">
      <c r="A209" s="68" t="s">
        <v>890</v>
      </c>
      <c r="B209" s="136" t="s">
        <v>259</v>
      </c>
      <c r="C209" s="20" t="s">
        <v>44</v>
      </c>
      <c r="D209" s="49" t="s">
        <v>260</v>
      </c>
      <c r="E209" s="49"/>
      <c r="F209" s="49"/>
      <c r="G209" s="49"/>
      <c r="H209" s="49"/>
      <c r="I209" s="49"/>
      <c r="J209" s="49"/>
      <c r="K209" s="49"/>
      <c r="L209" s="49"/>
      <c r="M209" s="49"/>
      <c r="N209" s="49"/>
      <c r="O209" s="49"/>
      <c r="P209" s="49"/>
      <c r="Q209" s="49"/>
      <c r="R209" s="49"/>
      <c r="S209" s="49"/>
      <c r="T209" s="49"/>
      <c r="U209" s="49"/>
      <c r="V209" s="49"/>
      <c r="W209" s="49"/>
      <c r="X209" s="225"/>
      <c r="Y209" s="94">
        <v>0.33</v>
      </c>
      <c r="Z209" s="83" t="s">
        <v>680</v>
      </c>
      <c r="AA209" s="96">
        <v>3577915898</v>
      </c>
      <c r="AB209" s="86" t="s">
        <v>637</v>
      </c>
      <c r="AC209" s="86" t="s">
        <v>642</v>
      </c>
      <c r="AD209" s="97" t="s">
        <v>681</v>
      </c>
      <c r="AE209" s="93" t="s">
        <v>640</v>
      </c>
      <c r="AF209" s="86">
        <f t="shared" ref="AF209" si="8">SUM(AG209:AR209)</f>
        <v>4</v>
      </c>
      <c r="AG209" s="86"/>
      <c r="AH209" s="86"/>
      <c r="AI209" s="86">
        <v>1</v>
      </c>
      <c r="AJ209" s="86"/>
      <c r="AK209" s="86"/>
      <c r="AL209" s="86">
        <v>1</v>
      </c>
      <c r="AM209" s="86"/>
      <c r="AN209" s="86"/>
      <c r="AO209" s="86">
        <v>1</v>
      </c>
      <c r="AP209" s="86"/>
      <c r="AQ209" s="86"/>
      <c r="AR209" s="86">
        <v>1</v>
      </c>
      <c r="AS209" s="68" t="s">
        <v>597</v>
      </c>
      <c r="AT209" s="83" t="s">
        <v>611</v>
      </c>
      <c r="AU209" s="86" t="s">
        <v>599</v>
      </c>
      <c r="AV209" s="86" t="s">
        <v>612</v>
      </c>
      <c r="AW209" s="29" t="s">
        <v>46</v>
      </c>
      <c r="AX209" s="92" t="s">
        <v>64</v>
      </c>
      <c r="AY209" s="29" t="s">
        <v>206</v>
      </c>
      <c r="AZ209" s="86" t="s">
        <v>43</v>
      </c>
    </row>
    <row r="210" spans="1:52" s="87" customFormat="1" ht="66.75" customHeight="1" x14ac:dyDescent="0.25">
      <c r="A210" s="68" t="s">
        <v>890</v>
      </c>
      <c r="B210" s="136" t="s">
        <v>259</v>
      </c>
      <c r="C210" s="20" t="s">
        <v>44</v>
      </c>
      <c r="D210" s="49" t="s">
        <v>260</v>
      </c>
      <c r="E210" s="49"/>
      <c r="F210" s="49"/>
      <c r="G210" s="49"/>
      <c r="H210" s="49"/>
      <c r="I210" s="49"/>
      <c r="J210" s="49"/>
      <c r="K210" s="49"/>
      <c r="L210" s="49"/>
      <c r="M210" s="49"/>
      <c r="N210" s="49"/>
      <c r="O210" s="49"/>
      <c r="P210" s="49"/>
      <c r="Q210" s="49"/>
      <c r="R210" s="49"/>
      <c r="S210" s="49"/>
      <c r="T210" s="49"/>
      <c r="U210" s="49"/>
      <c r="V210" s="49"/>
      <c r="W210" s="49"/>
      <c r="X210" s="226"/>
      <c r="Y210" s="94">
        <v>0.33</v>
      </c>
      <c r="Z210" s="83" t="s">
        <v>682</v>
      </c>
      <c r="AA210" s="96">
        <v>1000000000</v>
      </c>
      <c r="AB210" s="86" t="s">
        <v>671</v>
      </c>
      <c r="AC210" s="86" t="s">
        <v>676</v>
      </c>
      <c r="AD210" s="97" t="s">
        <v>683</v>
      </c>
      <c r="AE210" s="93" t="s">
        <v>640</v>
      </c>
      <c r="AF210" s="86">
        <v>4</v>
      </c>
      <c r="AG210" s="86"/>
      <c r="AH210" s="86"/>
      <c r="AI210" s="86">
        <v>1</v>
      </c>
      <c r="AJ210" s="86"/>
      <c r="AK210" s="86"/>
      <c r="AL210" s="86">
        <v>1</v>
      </c>
      <c r="AM210" s="86"/>
      <c r="AN210" s="86"/>
      <c r="AO210" s="86">
        <v>1</v>
      </c>
      <c r="AP210" s="86"/>
      <c r="AQ210" s="86"/>
      <c r="AR210" s="86">
        <v>1</v>
      </c>
      <c r="AS210" s="68" t="s">
        <v>597</v>
      </c>
      <c r="AT210" s="83" t="s">
        <v>611</v>
      </c>
      <c r="AU210" s="86" t="s">
        <v>599</v>
      </c>
      <c r="AV210" s="86" t="s">
        <v>612</v>
      </c>
      <c r="AW210" s="29" t="s">
        <v>46</v>
      </c>
      <c r="AX210" s="92" t="s">
        <v>64</v>
      </c>
      <c r="AY210" s="29" t="s">
        <v>206</v>
      </c>
      <c r="AZ210" s="86" t="s">
        <v>43</v>
      </c>
    </row>
    <row r="211" spans="1:52" s="87" customFormat="1" ht="66.75" customHeight="1" x14ac:dyDescent="0.25">
      <c r="A211" s="68" t="s">
        <v>890</v>
      </c>
      <c r="B211" s="135" t="s">
        <v>613</v>
      </c>
      <c r="C211" s="20" t="s">
        <v>44</v>
      </c>
      <c r="D211" s="103" t="s">
        <v>614</v>
      </c>
      <c r="E211" s="103"/>
      <c r="F211" s="103"/>
      <c r="G211" s="103"/>
      <c r="H211" s="103"/>
      <c r="I211" s="103"/>
      <c r="J211" s="103"/>
      <c r="K211" s="103"/>
      <c r="L211" s="103"/>
      <c r="M211" s="103"/>
      <c r="N211" s="103"/>
      <c r="O211" s="103"/>
      <c r="P211" s="103"/>
      <c r="Q211" s="103"/>
      <c r="R211" s="103"/>
      <c r="S211" s="103"/>
      <c r="T211" s="103"/>
      <c r="U211" s="103"/>
      <c r="V211" s="103"/>
      <c r="W211" s="103"/>
      <c r="X211" s="236" t="s">
        <v>684</v>
      </c>
      <c r="Y211" s="239">
        <v>0.5</v>
      </c>
      <c r="Z211" s="240" t="s">
        <v>685</v>
      </c>
      <c r="AA211" s="53">
        <v>80000000000</v>
      </c>
      <c r="AB211" s="213" t="s">
        <v>649</v>
      </c>
      <c r="AC211" s="235" t="s">
        <v>686</v>
      </c>
      <c r="AD211" s="235" t="s">
        <v>687</v>
      </c>
      <c r="AE211" s="101" t="s">
        <v>669</v>
      </c>
      <c r="AF211" s="86">
        <f t="shared" si="7"/>
        <v>2</v>
      </c>
      <c r="AG211" s="86"/>
      <c r="AH211" s="86"/>
      <c r="AI211" s="86"/>
      <c r="AJ211" s="86"/>
      <c r="AK211" s="86"/>
      <c r="AL211" s="84">
        <v>1</v>
      </c>
      <c r="AM211" s="84"/>
      <c r="AN211" s="84"/>
      <c r="AO211" s="84"/>
      <c r="AP211" s="84"/>
      <c r="AQ211" s="84"/>
      <c r="AR211" s="84">
        <v>1</v>
      </c>
      <c r="AS211" s="68" t="s">
        <v>597</v>
      </c>
      <c r="AT211" s="222" t="s">
        <v>611</v>
      </c>
      <c r="AU211" s="215" t="s">
        <v>599</v>
      </c>
      <c r="AV211" s="215" t="s">
        <v>612</v>
      </c>
      <c r="AW211" s="213" t="s">
        <v>43</v>
      </c>
      <c r="AX211" s="213" t="s">
        <v>43</v>
      </c>
      <c r="AY211" s="213" t="s">
        <v>43</v>
      </c>
      <c r="AZ211" s="213" t="s">
        <v>43</v>
      </c>
    </row>
    <row r="212" spans="1:52" s="87" customFormat="1" ht="66.75" customHeight="1" x14ac:dyDescent="0.25">
      <c r="A212" s="68" t="s">
        <v>890</v>
      </c>
      <c r="B212" s="103" t="s">
        <v>613</v>
      </c>
      <c r="C212" s="20" t="s">
        <v>44</v>
      </c>
      <c r="D212" s="103" t="s">
        <v>614</v>
      </c>
      <c r="E212" s="103"/>
      <c r="F212" s="103"/>
      <c r="G212" s="103"/>
      <c r="H212" s="103"/>
      <c r="I212" s="103"/>
      <c r="J212" s="103"/>
      <c r="K212" s="103"/>
      <c r="L212" s="103"/>
      <c r="M212" s="103"/>
      <c r="N212" s="103"/>
      <c r="O212" s="103"/>
      <c r="P212" s="103"/>
      <c r="Q212" s="103"/>
      <c r="R212" s="103"/>
      <c r="S212" s="103"/>
      <c r="T212" s="103"/>
      <c r="U212" s="103"/>
      <c r="V212" s="103"/>
      <c r="W212" s="103"/>
      <c r="X212" s="237"/>
      <c r="Y212" s="239"/>
      <c r="Z212" s="240"/>
      <c r="AA212" s="53">
        <v>80000000000</v>
      </c>
      <c r="AB212" s="214"/>
      <c r="AC212" s="235"/>
      <c r="AD212" s="235"/>
      <c r="AE212" s="101" t="s">
        <v>688</v>
      </c>
      <c r="AF212" s="102">
        <v>1</v>
      </c>
      <c r="AG212" s="86"/>
      <c r="AH212" s="86"/>
      <c r="AI212" s="86"/>
      <c r="AJ212" s="86"/>
      <c r="AK212" s="86"/>
      <c r="AL212" s="84"/>
      <c r="AM212" s="84"/>
      <c r="AN212" s="84"/>
      <c r="AO212" s="84"/>
      <c r="AP212" s="84"/>
      <c r="AQ212" s="84"/>
      <c r="AR212" s="102">
        <v>1</v>
      </c>
      <c r="AS212" s="68" t="s">
        <v>597</v>
      </c>
      <c r="AT212" s="223"/>
      <c r="AU212" s="216"/>
      <c r="AV212" s="216"/>
      <c r="AW212" s="214"/>
      <c r="AX212" s="214"/>
      <c r="AY212" s="214"/>
      <c r="AZ212" s="214"/>
    </row>
    <row r="213" spans="1:52" s="87" customFormat="1" ht="66.75" customHeight="1" x14ac:dyDescent="0.25">
      <c r="A213" s="68" t="s">
        <v>890</v>
      </c>
      <c r="B213" s="150" t="s">
        <v>613</v>
      </c>
      <c r="C213" s="20" t="s">
        <v>44</v>
      </c>
      <c r="D213" s="103" t="s">
        <v>614</v>
      </c>
      <c r="E213" s="103"/>
      <c r="F213" s="103"/>
      <c r="G213" s="103"/>
      <c r="H213" s="103"/>
      <c r="I213" s="103"/>
      <c r="J213" s="103"/>
      <c r="K213" s="103"/>
      <c r="L213" s="103"/>
      <c r="M213" s="103"/>
      <c r="N213" s="103"/>
      <c r="O213" s="103"/>
      <c r="P213" s="103"/>
      <c r="Q213" s="103"/>
      <c r="R213" s="103"/>
      <c r="S213" s="103"/>
      <c r="T213" s="103"/>
      <c r="U213" s="103"/>
      <c r="V213" s="103"/>
      <c r="W213" s="103"/>
      <c r="X213" s="238"/>
      <c r="Y213" s="88">
        <v>0.5</v>
      </c>
      <c r="Z213" s="92" t="s">
        <v>689</v>
      </c>
      <c r="AA213" s="53">
        <v>0</v>
      </c>
      <c r="AB213" s="23" t="s">
        <v>44</v>
      </c>
      <c r="AC213" s="23" t="s">
        <v>44</v>
      </c>
      <c r="AD213" s="23" t="s">
        <v>44</v>
      </c>
      <c r="AE213" s="101" t="s">
        <v>669</v>
      </c>
      <c r="AF213" s="84">
        <f t="shared" ref="AF213" si="9">SUM(AG213:AR213)</f>
        <v>4</v>
      </c>
      <c r="AG213" s="84"/>
      <c r="AH213" s="84"/>
      <c r="AI213" s="84">
        <v>1</v>
      </c>
      <c r="AJ213" s="84"/>
      <c r="AK213" s="84"/>
      <c r="AL213" s="84">
        <v>1</v>
      </c>
      <c r="AM213" s="84"/>
      <c r="AN213" s="84"/>
      <c r="AO213" s="84">
        <v>1</v>
      </c>
      <c r="AP213" s="84"/>
      <c r="AQ213" s="84"/>
      <c r="AR213" s="84">
        <v>1</v>
      </c>
      <c r="AS213" s="68" t="s">
        <v>597</v>
      </c>
      <c r="AT213" s="83" t="s">
        <v>611</v>
      </c>
      <c r="AU213" s="86" t="s">
        <v>599</v>
      </c>
      <c r="AV213" s="86" t="s">
        <v>612</v>
      </c>
      <c r="AW213" s="86" t="s">
        <v>43</v>
      </c>
      <c r="AX213" s="86" t="s">
        <v>43</v>
      </c>
      <c r="AY213" s="86" t="s">
        <v>43</v>
      </c>
      <c r="AZ213" s="86" t="s">
        <v>43</v>
      </c>
    </row>
    <row r="214" spans="1:52" s="37" customFormat="1" ht="66.75" customHeight="1" x14ac:dyDescent="0.3">
      <c r="A214" s="68" t="s">
        <v>890</v>
      </c>
      <c r="B214" s="137" t="s">
        <v>690</v>
      </c>
      <c r="C214" s="20" t="s">
        <v>44</v>
      </c>
      <c r="D214" s="28" t="s">
        <v>136</v>
      </c>
      <c r="E214" s="28"/>
      <c r="F214" s="28"/>
      <c r="G214" s="28"/>
      <c r="H214" s="28"/>
      <c r="I214" s="28"/>
      <c r="J214" s="28"/>
      <c r="K214" s="28"/>
      <c r="L214" s="28"/>
      <c r="M214" s="28"/>
      <c r="N214" s="28"/>
      <c r="O214" s="28"/>
      <c r="P214" s="28"/>
      <c r="Q214" s="28"/>
      <c r="R214" s="28"/>
      <c r="S214" s="28"/>
      <c r="T214" s="28"/>
      <c r="U214" s="28"/>
      <c r="V214" s="28"/>
      <c r="W214" s="28"/>
      <c r="X214" s="224" t="s">
        <v>691</v>
      </c>
      <c r="Y214" s="104">
        <v>0.15</v>
      </c>
      <c r="Z214" s="68" t="s">
        <v>692</v>
      </c>
      <c r="AA214" s="105">
        <f>270033493</f>
        <v>270033493</v>
      </c>
      <c r="AB214" s="106" t="s">
        <v>693</v>
      </c>
      <c r="AC214" s="106" t="s">
        <v>694</v>
      </c>
      <c r="AD214" s="106" t="s">
        <v>695</v>
      </c>
      <c r="AE214" s="83" t="s">
        <v>696</v>
      </c>
      <c r="AF214" s="84">
        <f t="shared" ref="AF214:AF229" si="10">SUM(AG214:AR214)</f>
        <v>6</v>
      </c>
      <c r="AG214" s="84"/>
      <c r="AH214" s="84">
        <v>1</v>
      </c>
      <c r="AI214" s="84"/>
      <c r="AJ214" s="84">
        <v>1</v>
      </c>
      <c r="AK214" s="84"/>
      <c r="AL214" s="84">
        <v>1</v>
      </c>
      <c r="AM214" s="84"/>
      <c r="AN214" s="84">
        <v>1</v>
      </c>
      <c r="AO214" s="84"/>
      <c r="AP214" s="84">
        <v>1</v>
      </c>
      <c r="AQ214" s="84"/>
      <c r="AR214" s="84">
        <v>1</v>
      </c>
      <c r="AS214" s="68" t="s">
        <v>697</v>
      </c>
      <c r="AT214" s="68" t="s">
        <v>170</v>
      </c>
      <c r="AU214" s="106" t="s">
        <v>171</v>
      </c>
      <c r="AV214" s="86" t="s">
        <v>43</v>
      </c>
      <c r="AW214" s="86" t="s">
        <v>43</v>
      </c>
      <c r="AX214" s="86" t="s">
        <v>43</v>
      </c>
      <c r="AY214" s="86" t="s">
        <v>43</v>
      </c>
      <c r="AZ214" s="86" t="s">
        <v>43</v>
      </c>
    </row>
    <row r="215" spans="1:52" s="37" customFormat="1" ht="66.75" customHeight="1" x14ac:dyDescent="0.3">
      <c r="A215" s="68" t="s">
        <v>890</v>
      </c>
      <c r="B215" s="137" t="s">
        <v>690</v>
      </c>
      <c r="C215" s="20" t="s">
        <v>44</v>
      </c>
      <c r="D215" s="28" t="s">
        <v>136</v>
      </c>
      <c r="E215" s="28"/>
      <c r="F215" s="28"/>
      <c r="G215" s="28"/>
      <c r="H215" s="28"/>
      <c r="I215" s="28"/>
      <c r="J215" s="28"/>
      <c r="K215" s="28"/>
      <c r="L215" s="28"/>
      <c r="M215" s="28"/>
      <c r="N215" s="28"/>
      <c r="O215" s="28"/>
      <c r="P215" s="28"/>
      <c r="Q215" s="28"/>
      <c r="R215" s="28"/>
      <c r="S215" s="28"/>
      <c r="T215" s="28"/>
      <c r="U215" s="28"/>
      <c r="V215" s="28"/>
      <c r="W215" s="28"/>
      <c r="X215" s="225"/>
      <c r="Y215" s="104">
        <v>0.15</v>
      </c>
      <c r="Z215" s="68" t="s">
        <v>698</v>
      </c>
      <c r="AA215" s="105">
        <v>962100000</v>
      </c>
      <c r="AB215" s="106" t="s">
        <v>693</v>
      </c>
      <c r="AC215" s="106" t="s">
        <v>694</v>
      </c>
      <c r="AD215" s="106" t="s">
        <v>695</v>
      </c>
      <c r="AE215" s="83" t="s">
        <v>699</v>
      </c>
      <c r="AF215" s="84">
        <f t="shared" si="10"/>
        <v>1</v>
      </c>
      <c r="AG215" s="84"/>
      <c r="AH215" s="84"/>
      <c r="AI215" s="84"/>
      <c r="AJ215" s="84"/>
      <c r="AK215" s="84"/>
      <c r="AL215" s="84"/>
      <c r="AM215" s="84"/>
      <c r="AN215" s="84"/>
      <c r="AO215" s="84"/>
      <c r="AP215" s="84"/>
      <c r="AQ215" s="84"/>
      <c r="AR215" s="84">
        <v>1</v>
      </c>
      <c r="AS215" s="68" t="s">
        <v>697</v>
      </c>
      <c r="AT215" s="68" t="s">
        <v>104</v>
      </c>
      <c r="AU215" s="106" t="s">
        <v>171</v>
      </c>
      <c r="AV215" s="86" t="s">
        <v>43</v>
      </c>
      <c r="AW215" s="86" t="s">
        <v>43</v>
      </c>
      <c r="AX215" s="86" t="s">
        <v>43</v>
      </c>
      <c r="AY215" s="86" t="s">
        <v>43</v>
      </c>
      <c r="AZ215" s="86" t="s">
        <v>43</v>
      </c>
    </row>
    <row r="216" spans="1:52" s="37" customFormat="1" ht="66.75" customHeight="1" x14ac:dyDescent="0.3">
      <c r="A216" s="68" t="s">
        <v>890</v>
      </c>
      <c r="B216" s="137" t="s">
        <v>690</v>
      </c>
      <c r="C216" s="20" t="s">
        <v>44</v>
      </c>
      <c r="D216" s="28" t="s">
        <v>136</v>
      </c>
      <c r="E216" s="28"/>
      <c r="F216" s="28"/>
      <c r="G216" s="28"/>
      <c r="H216" s="28"/>
      <c r="I216" s="28"/>
      <c r="J216" s="28"/>
      <c r="K216" s="28"/>
      <c r="L216" s="28"/>
      <c r="M216" s="28"/>
      <c r="N216" s="28"/>
      <c r="O216" s="28"/>
      <c r="P216" s="28"/>
      <c r="Q216" s="28"/>
      <c r="R216" s="28"/>
      <c r="S216" s="28"/>
      <c r="T216" s="28"/>
      <c r="U216" s="28"/>
      <c r="V216" s="28"/>
      <c r="W216" s="28"/>
      <c r="X216" s="225"/>
      <c r="Y216" s="227">
        <v>0.35</v>
      </c>
      <c r="Z216" s="231" t="s">
        <v>700</v>
      </c>
      <c r="AA216" s="105">
        <f>110234299/2</f>
        <v>55117149.5</v>
      </c>
      <c r="AB216" s="106" t="s">
        <v>693</v>
      </c>
      <c r="AC216" s="106" t="s">
        <v>701</v>
      </c>
      <c r="AD216" s="106" t="s">
        <v>702</v>
      </c>
      <c r="AE216" s="83" t="s">
        <v>703</v>
      </c>
      <c r="AF216" s="84">
        <f t="shared" si="10"/>
        <v>1</v>
      </c>
      <c r="AG216" s="84"/>
      <c r="AH216" s="84"/>
      <c r="AI216" s="84"/>
      <c r="AJ216" s="84"/>
      <c r="AK216" s="84"/>
      <c r="AL216" s="84">
        <v>1</v>
      </c>
      <c r="AM216" s="84"/>
      <c r="AN216" s="84"/>
      <c r="AO216" s="84"/>
      <c r="AP216" s="84"/>
      <c r="AQ216" s="84"/>
      <c r="AR216" s="84"/>
      <c r="AS216" s="68" t="s">
        <v>697</v>
      </c>
      <c r="AT216" s="68" t="s">
        <v>104</v>
      </c>
      <c r="AU216" s="106" t="s">
        <v>171</v>
      </c>
      <c r="AV216" s="86" t="s">
        <v>43</v>
      </c>
      <c r="AW216" s="86" t="s">
        <v>43</v>
      </c>
      <c r="AX216" s="86" t="s">
        <v>43</v>
      </c>
      <c r="AY216" s="86" t="s">
        <v>43</v>
      </c>
      <c r="AZ216" s="86" t="s">
        <v>43</v>
      </c>
    </row>
    <row r="217" spans="1:52" s="37" customFormat="1" ht="66.75" customHeight="1" x14ac:dyDescent="0.3">
      <c r="A217" s="68" t="s">
        <v>890</v>
      </c>
      <c r="B217" s="137" t="s">
        <v>690</v>
      </c>
      <c r="C217" s="20" t="s">
        <v>44</v>
      </c>
      <c r="D217" s="28" t="s">
        <v>136</v>
      </c>
      <c r="E217" s="28"/>
      <c r="F217" s="28"/>
      <c r="G217" s="28"/>
      <c r="H217" s="28"/>
      <c r="I217" s="28"/>
      <c r="J217" s="28"/>
      <c r="K217" s="28"/>
      <c r="L217" s="28"/>
      <c r="M217" s="28"/>
      <c r="N217" s="28"/>
      <c r="O217" s="28"/>
      <c r="P217" s="28"/>
      <c r="Q217" s="28"/>
      <c r="R217" s="28"/>
      <c r="S217" s="28"/>
      <c r="T217" s="28"/>
      <c r="U217" s="28"/>
      <c r="V217" s="28"/>
      <c r="W217" s="28"/>
      <c r="X217" s="225"/>
      <c r="Y217" s="228"/>
      <c r="Z217" s="232"/>
      <c r="AA217" s="105">
        <f>110234299/2</f>
        <v>55117149.5</v>
      </c>
      <c r="AB217" s="106" t="s">
        <v>693</v>
      </c>
      <c r="AC217" s="106" t="s">
        <v>701</v>
      </c>
      <c r="AD217" s="106" t="s">
        <v>702</v>
      </c>
      <c r="AE217" s="83" t="s">
        <v>704</v>
      </c>
      <c r="AF217" s="84">
        <f t="shared" si="10"/>
        <v>1</v>
      </c>
      <c r="AG217" s="84"/>
      <c r="AH217" s="84"/>
      <c r="AI217" s="84"/>
      <c r="AJ217" s="84"/>
      <c r="AK217" s="84"/>
      <c r="AL217" s="84">
        <v>1</v>
      </c>
      <c r="AM217" s="84"/>
      <c r="AN217" s="84"/>
      <c r="AO217" s="84"/>
      <c r="AP217" s="84"/>
      <c r="AQ217" s="84"/>
      <c r="AR217" s="84"/>
      <c r="AS217" s="68" t="s">
        <v>697</v>
      </c>
      <c r="AT217" s="68" t="s">
        <v>104</v>
      </c>
      <c r="AU217" s="106" t="s">
        <v>171</v>
      </c>
      <c r="AV217" s="86" t="s">
        <v>43</v>
      </c>
      <c r="AW217" s="86" t="s">
        <v>43</v>
      </c>
      <c r="AX217" s="86" t="s">
        <v>43</v>
      </c>
      <c r="AY217" s="86" t="s">
        <v>43</v>
      </c>
      <c r="AZ217" s="86" t="s">
        <v>43</v>
      </c>
    </row>
    <row r="218" spans="1:52" s="37" customFormat="1" ht="66.75" customHeight="1" x14ac:dyDescent="0.3">
      <c r="A218" s="68" t="s">
        <v>890</v>
      </c>
      <c r="B218" s="137" t="s">
        <v>690</v>
      </c>
      <c r="C218" s="20" t="s">
        <v>44</v>
      </c>
      <c r="D218" s="28" t="s">
        <v>136</v>
      </c>
      <c r="E218" s="28"/>
      <c r="F218" s="28"/>
      <c r="G218" s="28"/>
      <c r="H218" s="28"/>
      <c r="I218" s="28"/>
      <c r="J218" s="28"/>
      <c r="K218" s="28"/>
      <c r="L218" s="28"/>
      <c r="M218" s="28"/>
      <c r="N218" s="28"/>
      <c r="O218" s="28"/>
      <c r="P218" s="28"/>
      <c r="Q218" s="28"/>
      <c r="R218" s="28"/>
      <c r="S218" s="28"/>
      <c r="T218" s="28"/>
      <c r="U218" s="28"/>
      <c r="V218" s="28"/>
      <c r="W218" s="28"/>
      <c r="X218" s="225"/>
      <c r="Y218" s="229"/>
      <c r="Z218" s="233"/>
      <c r="AA218" s="105">
        <f>188490000/2</f>
        <v>94245000</v>
      </c>
      <c r="AB218" s="106" t="s">
        <v>693</v>
      </c>
      <c r="AC218" s="106" t="s">
        <v>701</v>
      </c>
      <c r="AD218" s="106" t="s">
        <v>702</v>
      </c>
      <c r="AE218" s="83" t="s">
        <v>705</v>
      </c>
      <c r="AF218" s="84">
        <f t="shared" si="10"/>
        <v>2</v>
      </c>
      <c r="AG218" s="84"/>
      <c r="AH218" s="84"/>
      <c r="AI218" s="84"/>
      <c r="AJ218" s="84"/>
      <c r="AK218" s="84"/>
      <c r="AL218" s="84">
        <v>1</v>
      </c>
      <c r="AM218" s="84"/>
      <c r="AN218" s="84"/>
      <c r="AO218" s="84"/>
      <c r="AP218" s="84"/>
      <c r="AQ218" s="84"/>
      <c r="AR218" s="84">
        <v>1</v>
      </c>
      <c r="AS218" s="68" t="s">
        <v>697</v>
      </c>
      <c r="AT218" s="68" t="s">
        <v>62</v>
      </c>
      <c r="AU218" s="106" t="s">
        <v>706</v>
      </c>
      <c r="AV218" s="86" t="s">
        <v>43</v>
      </c>
      <c r="AW218" s="84" t="s">
        <v>46</v>
      </c>
      <c r="AX218" s="69" t="s">
        <v>47</v>
      </c>
      <c r="AY218" s="69" t="s">
        <v>425</v>
      </c>
      <c r="AZ218" s="86" t="s">
        <v>43</v>
      </c>
    </row>
    <row r="219" spans="1:52" s="37" customFormat="1" ht="66.75" customHeight="1" x14ac:dyDescent="0.3">
      <c r="A219" s="68" t="s">
        <v>890</v>
      </c>
      <c r="B219" s="137" t="s">
        <v>690</v>
      </c>
      <c r="C219" s="20" t="s">
        <v>44</v>
      </c>
      <c r="D219" s="28" t="s">
        <v>136</v>
      </c>
      <c r="E219" s="28"/>
      <c r="F219" s="28"/>
      <c r="G219" s="28"/>
      <c r="H219" s="28"/>
      <c r="I219" s="28"/>
      <c r="J219" s="28"/>
      <c r="K219" s="28"/>
      <c r="L219" s="28"/>
      <c r="M219" s="28"/>
      <c r="N219" s="28"/>
      <c r="O219" s="28"/>
      <c r="P219" s="28"/>
      <c r="Q219" s="28"/>
      <c r="R219" s="28"/>
      <c r="S219" s="28"/>
      <c r="T219" s="28"/>
      <c r="U219" s="28"/>
      <c r="V219" s="28"/>
      <c r="W219" s="28"/>
      <c r="X219" s="225"/>
      <c r="Y219" s="230"/>
      <c r="Z219" s="234"/>
      <c r="AA219" s="105">
        <v>220400000</v>
      </c>
      <c r="AB219" s="106" t="s">
        <v>693</v>
      </c>
      <c r="AC219" s="106" t="s">
        <v>701</v>
      </c>
      <c r="AD219" s="106" t="s">
        <v>707</v>
      </c>
      <c r="AE219" s="83" t="s">
        <v>708</v>
      </c>
      <c r="AF219" s="84">
        <f t="shared" si="10"/>
        <v>12</v>
      </c>
      <c r="AG219" s="84">
        <v>1</v>
      </c>
      <c r="AH219" s="84">
        <v>1</v>
      </c>
      <c r="AI219" s="84">
        <v>1</v>
      </c>
      <c r="AJ219" s="84">
        <v>1</v>
      </c>
      <c r="AK219" s="84">
        <v>1</v>
      </c>
      <c r="AL219" s="84">
        <v>1</v>
      </c>
      <c r="AM219" s="84">
        <v>1</v>
      </c>
      <c r="AN219" s="84">
        <v>1</v>
      </c>
      <c r="AO219" s="84">
        <v>1</v>
      </c>
      <c r="AP219" s="84">
        <v>1</v>
      </c>
      <c r="AQ219" s="84">
        <v>1</v>
      </c>
      <c r="AR219" s="84">
        <v>1</v>
      </c>
      <c r="AS219" s="68" t="s">
        <v>697</v>
      </c>
      <c r="AT219" s="68" t="s">
        <v>62</v>
      </c>
      <c r="AU219" s="106" t="s">
        <v>706</v>
      </c>
      <c r="AV219" s="86" t="s">
        <v>43</v>
      </c>
      <c r="AW219" s="84" t="s">
        <v>46</v>
      </c>
      <c r="AX219" s="68" t="s">
        <v>64</v>
      </c>
      <c r="AY219" s="69" t="s">
        <v>67</v>
      </c>
      <c r="AZ219" s="86" t="s">
        <v>43</v>
      </c>
    </row>
    <row r="220" spans="1:52" s="37" customFormat="1" ht="66.75" customHeight="1" x14ac:dyDescent="0.3">
      <c r="A220" s="68" t="s">
        <v>890</v>
      </c>
      <c r="B220" s="137" t="s">
        <v>690</v>
      </c>
      <c r="C220" s="20" t="s">
        <v>44</v>
      </c>
      <c r="D220" s="28" t="s">
        <v>136</v>
      </c>
      <c r="E220" s="28"/>
      <c r="F220" s="28"/>
      <c r="G220" s="28"/>
      <c r="H220" s="28"/>
      <c r="I220" s="28"/>
      <c r="J220" s="28"/>
      <c r="K220" s="28"/>
      <c r="L220" s="28"/>
      <c r="M220" s="28"/>
      <c r="N220" s="28"/>
      <c r="O220" s="28"/>
      <c r="P220" s="28"/>
      <c r="Q220" s="28"/>
      <c r="R220" s="28"/>
      <c r="S220" s="28"/>
      <c r="T220" s="28"/>
      <c r="U220" s="28"/>
      <c r="V220" s="28"/>
      <c r="W220" s="28"/>
      <c r="X220" s="225"/>
      <c r="Y220" s="227">
        <v>0.25</v>
      </c>
      <c r="Z220" s="231" t="s">
        <v>709</v>
      </c>
      <c r="AA220" s="105">
        <v>220400000</v>
      </c>
      <c r="AB220" s="106" t="s">
        <v>693</v>
      </c>
      <c r="AC220" s="106" t="s">
        <v>701</v>
      </c>
      <c r="AD220" s="106" t="s">
        <v>707</v>
      </c>
      <c r="AE220" s="83" t="s">
        <v>710</v>
      </c>
      <c r="AF220" s="84">
        <f t="shared" si="10"/>
        <v>12</v>
      </c>
      <c r="AG220" s="84">
        <v>1</v>
      </c>
      <c r="AH220" s="84">
        <v>1</v>
      </c>
      <c r="AI220" s="84">
        <v>1</v>
      </c>
      <c r="AJ220" s="84">
        <v>1</v>
      </c>
      <c r="AK220" s="84">
        <v>1</v>
      </c>
      <c r="AL220" s="84">
        <v>1</v>
      </c>
      <c r="AM220" s="84">
        <v>1</v>
      </c>
      <c r="AN220" s="84">
        <v>1</v>
      </c>
      <c r="AO220" s="84">
        <v>1</v>
      </c>
      <c r="AP220" s="84">
        <v>1</v>
      </c>
      <c r="AQ220" s="84">
        <v>1</v>
      </c>
      <c r="AR220" s="84">
        <v>1</v>
      </c>
      <c r="AS220" s="68" t="s">
        <v>697</v>
      </c>
      <c r="AT220" s="68" t="s">
        <v>62</v>
      </c>
      <c r="AU220" s="106" t="s">
        <v>706</v>
      </c>
      <c r="AV220" s="86" t="s">
        <v>43</v>
      </c>
      <c r="AW220" s="84" t="s">
        <v>46</v>
      </c>
      <c r="AX220" s="68" t="s">
        <v>64</v>
      </c>
      <c r="AY220" s="69" t="s">
        <v>67</v>
      </c>
      <c r="AZ220" s="86" t="s">
        <v>43</v>
      </c>
    </row>
    <row r="221" spans="1:52" s="37" customFormat="1" ht="66.75" customHeight="1" x14ac:dyDescent="0.3">
      <c r="A221" s="68" t="s">
        <v>890</v>
      </c>
      <c r="B221" s="137" t="s">
        <v>690</v>
      </c>
      <c r="C221" s="20" t="s">
        <v>44</v>
      </c>
      <c r="D221" s="28" t="s">
        <v>136</v>
      </c>
      <c r="E221" s="28"/>
      <c r="F221" s="28"/>
      <c r="G221" s="28"/>
      <c r="H221" s="28"/>
      <c r="I221" s="28"/>
      <c r="J221" s="28"/>
      <c r="K221" s="28"/>
      <c r="L221" s="28"/>
      <c r="M221" s="28"/>
      <c r="N221" s="28"/>
      <c r="O221" s="28"/>
      <c r="P221" s="28"/>
      <c r="Q221" s="28"/>
      <c r="R221" s="28"/>
      <c r="S221" s="28"/>
      <c r="T221" s="28"/>
      <c r="U221" s="28"/>
      <c r="V221" s="28"/>
      <c r="W221" s="28"/>
      <c r="X221" s="225"/>
      <c r="Y221" s="229"/>
      <c r="Z221" s="233"/>
      <c r="AA221" s="105">
        <f>138659840.88/3</f>
        <v>46219946.960000001</v>
      </c>
      <c r="AB221" s="106" t="s">
        <v>693</v>
      </c>
      <c r="AC221" s="106" t="s">
        <v>701</v>
      </c>
      <c r="AD221" s="106" t="s">
        <v>702</v>
      </c>
      <c r="AE221" s="83" t="s">
        <v>711</v>
      </c>
      <c r="AF221" s="84">
        <f t="shared" si="10"/>
        <v>2</v>
      </c>
      <c r="AG221" s="84"/>
      <c r="AH221" s="84"/>
      <c r="AI221" s="84"/>
      <c r="AJ221" s="84"/>
      <c r="AK221" s="84"/>
      <c r="AL221" s="84">
        <v>1</v>
      </c>
      <c r="AM221" s="84"/>
      <c r="AN221" s="84"/>
      <c r="AO221" s="84"/>
      <c r="AP221" s="84"/>
      <c r="AQ221" s="84"/>
      <c r="AR221" s="84">
        <v>1</v>
      </c>
      <c r="AS221" s="68" t="s">
        <v>697</v>
      </c>
      <c r="AT221" s="68" t="s">
        <v>62</v>
      </c>
      <c r="AU221" s="106" t="s">
        <v>706</v>
      </c>
      <c r="AV221" s="86" t="s">
        <v>43</v>
      </c>
      <c r="AW221" s="84" t="s">
        <v>46</v>
      </c>
      <c r="AX221" s="69" t="s">
        <v>47</v>
      </c>
      <c r="AY221" s="69" t="s">
        <v>425</v>
      </c>
      <c r="AZ221" s="86" t="s">
        <v>43</v>
      </c>
    </row>
    <row r="222" spans="1:52" s="37" customFormat="1" ht="66.75" customHeight="1" x14ac:dyDescent="0.3">
      <c r="A222" s="68" t="s">
        <v>890</v>
      </c>
      <c r="B222" s="137" t="s">
        <v>690</v>
      </c>
      <c r="C222" s="20" t="s">
        <v>44</v>
      </c>
      <c r="D222" s="28" t="s">
        <v>136</v>
      </c>
      <c r="E222" s="28"/>
      <c r="F222" s="28"/>
      <c r="G222" s="28"/>
      <c r="H222" s="28"/>
      <c r="I222" s="28"/>
      <c r="J222" s="28"/>
      <c r="K222" s="28"/>
      <c r="L222" s="28"/>
      <c r="M222" s="28"/>
      <c r="N222" s="28"/>
      <c r="O222" s="28"/>
      <c r="P222" s="28"/>
      <c r="Q222" s="28"/>
      <c r="R222" s="28"/>
      <c r="S222" s="28"/>
      <c r="T222" s="28"/>
      <c r="U222" s="28"/>
      <c r="V222" s="28"/>
      <c r="W222" s="28"/>
      <c r="X222" s="226"/>
      <c r="Y222" s="108">
        <v>0.1</v>
      </c>
      <c r="Z222" s="100" t="s">
        <v>712</v>
      </c>
      <c r="AA222" s="105">
        <v>339377481</v>
      </c>
      <c r="AB222" s="106" t="s">
        <v>693</v>
      </c>
      <c r="AC222" s="106" t="s">
        <v>694</v>
      </c>
      <c r="AD222" s="106" t="s">
        <v>695</v>
      </c>
      <c r="AE222" s="83" t="s">
        <v>713</v>
      </c>
      <c r="AF222" s="84">
        <f t="shared" si="10"/>
        <v>12</v>
      </c>
      <c r="AG222" s="84">
        <v>1</v>
      </c>
      <c r="AH222" s="84">
        <v>1</v>
      </c>
      <c r="AI222" s="84">
        <v>1</v>
      </c>
      <c r="AJ222" s="84">
        <v>1</v>
      </c>
      <c r="AK222" s="84">
        <v>1</v>
      </c>
      <c r="AL222" s="84">
        <v>1</v>
      </c>
      <c r="AM222" s="84">
        <v>1</v>
      </c>
      <c r="AN222" s="84">
        <v>1</v>
      </c>
      <c r="AO222" s="84">
        <v>1</v>
      </c>
      <c r="AP222" s="84">
        <v>1</v>
      </c>
      <c r="AQ222" s="84">
        <v>1</v>
      </c>
      <c r="AR222" s="84">
        <v>1</v>
      </c>
      <c r="AS222" s="68" t="s">
        <v>697</v>
      </c>
      <c r="AT222" s="68" t="s">
        <v>298</v>
      </c>
      <c r="AU222" s="106" t="s">
        <v>171</v>
      </c>
      <c r="AV222" s="86" t="s">
        <v>43</v>
      </c>
      <c r="AW222" s="86" t="s">
        <v>43</v>
      </c>
      <c r="AX222" s="86" t="s">
        <v>43</v>
      </c>
      <c r="AY222" s="86" t="s">
        <v>43</v>
      </c>
      <c r="AZ222" s="86" t="s">
        <v>43</v>
      </c>
    </row>
    <row r="223" spans="1:52" s="37" customFormat="1" ht="66.75" customHeight="1" x14ac:dyDescent="0.3">
      <c r="A223" s="68" t="s">
        <v>890</v>
      </c>
      <c r="B223" s="137" t="s">
        <v>690</v>
      </c>
      <c r="C223" s="20" t="s">
        <v>44</v>
      </c>
      <c r="D223" s="28" t="s">
        <v>136</v>
      </c>
      <c r="E223" s="28"/>
      <c r="F223" s="28"/>
      <c r="G223" s="28"/>
      <c r="H223" s="28"/>
      <c r="I223" s="28"/>
      <c r="J223" s="28"/>
      <c r="K223" s="28"/>
      <c r="L223" s="28"/>
      <c r="M223" s="28"/>
      <c r="N223" s="28"/>
      <c r="O223" s="28"/>
      <c r="P223" s="28"/>
      <c r="Q223" s="28"/>
      <c r="R223" s="28"/>
      <c r="S223" s="28"/>
      <c r="T223" s="28"/>
      <c r="U223" s="28"/>
      <c r="V223" s="28"/>
      <c r="W223" s="28"/>
      <c r="X223" s="224" t="s">
        <v>714</v>
      </c>
      <c r="Y223" s="104">
        <v>0.45</v>
      </c>
      <c r="Z223" s="68" t="s">
        <v>715</v>
      </c>
      <c r="AA223" s="105">
        <v>273323169</v>
      </c>
      <c r="AB223" s="106" t="s">
        <v>693</v>
      </c>
      <c r="AC223" s="106" t="s">
        <v>694</v>
      </c>
      <c r="AD223" s="106" t="s">
        <v>716</v>
      </c>
      <c r="AE223" s="83" t="s">
        <v>717</v>
      </c>
      <c r="AF223" s="84">
        <f t="shared" si="10"/>
        <v>2</v>
      </c>
      <c r="AG223" s="84"/>
      <c r="AH223" s="84"/>
      <c r="AI223" s="84"/>
      <c r="AJ223" s="84"/>
      <c r="AK223" s="84"/>
      <c r="AL223" s="84">
        <v>1</v>
      </c>
      <c r="AM223" s="84"/>
      <c r="AN223" s="84"/>
      <c r="AO223" s="84"/>
      <c r="AP223" s="84"/>
      <c r="AQ223" s="84"/>
      <c r="AR223" s="84">
        <v>1</v>
      </c>
      <c r="AS223" s="68" t="s">
        <v>697</v>
      </c>
      <c r="AT223" s="68" t="s">
        <v>298</v>
      </c>
      <c r="AU223" s="106" t="s">
        <v>171</v>
      </c>
      <c r="AV223" s="86" t="s">
        <v>43</v>
      </c>
      <c r="AW223" s="86" t="s">
        <v>43</v>
      </c>
      <c r="AX223" s="86" t="s">
        <v>43</v>
      </c>
      <c r="AY223" s="86" t="s">
        <v>43</v>
      </c>
      <c r="AZ223" s="86" t="s">
        <v>43</v>
      </c>
    </row>
    <row r="224" spans="1:52" s="37" customFormat="1" ht="66.75" customHeight="1" x14ac:dyDescent="0.3">
      <c r="A224" s="68" t="s">
        <v>890</v>
      </c>
      <c r="B224" s="137" t="s">
        <v>690</v>
      </c>
      <c r="C224" s="20" t="s">
        <v>44</v>
      </c>
      <c r="D224" s="28" t="s">
        <v>136</v>
      </c>
      <c r="E224" s="28"/>
      <c r="F224" s="28"/>
      <c r="G224" s="28"/>
      <c r="H224" s="28"/>
      <c r="I224" s="28"/>
      <c r="J224" s="28"/>
      <c r="K224" s="28"/>
      <c r="L224" s="28"/>
      <c r="M224" s="28"/>
      <c r="N224" s="28"/>
      <c r="O224" s="28"/>
      <c r="P224" s="28"/>
      <c r="Q224" s="28"/>
      <c r="R224" s="28"/>
      <c r="S224" s="28"/>
      <c r="T224" s="28"/>
      <c r="U224" s="28"/>
      <c r="V224" s="28"/>
      <c r="W224" s="28"/>
      <c r="X224" s="225"/>
      <c r="Y224" s="104">
        <v>0.15</v>
      </c>
      <c r="Z224" s="68" t="s">
        <v>700</v>
      </c>
      <c r="AA224" s="105">
        <f>188490000/2</f>
        <v>94245000</v>
      </c>
      <c r="AB224" s="106" t="s">
        <v>693</v>
      </c>
      <c r="AC224" s="106" t="s">
        <v>701</v>
      </c>
      <c r="AD224" s="106" t="s">
        <v>702</v>
      </c>
      <c r="AE224" s="83" t="s">
        <v>718</v>
      </c>
      <c r="AF224" s="84">
        <f t="shared" si="10"/>
        <v>2</v>
      </c>
      <c r="AG224" s="84"/>
      <c r="AH224" s="84"/>
      <c r="AI224" s="84"/>
      <c r="AJ224" s="84"/>
      <c r="AK224" s="84"/>
      <c r="AL224" s="84">
        <v>1</v>
      </c>
      <c r="AM224" s="84"/>
      <c r="AN224" s="84"/>
      <c r="AO224" s="84"/>
      <c r="AP224" s="84"/>
      <c r="AQ224" s="84"/>
      <c r="AR224" s="84">
        <v>1</v>
      </c>
      <c r="AS224" s="68" t="s">
        <v>697</v>
      </c>
      <c r="AT224" s="68" t="s">
        <v>298</v>
      </c>
      <c r="AU224" s="106" t="s">
        <v>719</v>
      </c>
      <c r="AV224" s="86" t="s">
        <v>43</v>
      </c>
      <c r="AW224" s="86" t="s">
        <v>43</v>
      </c>
      <c r="AX224" s="86" t="s">
        <v>43</v>
      </c>
      <c r="AY224" s="86" t="s">
        <v>43</v>
      </c>
      <c r="AZ224" s="86" t="s">
        <v>43</v>
      </c>
    </row>
    <row r="225" spans="1:52" s="37" customFormat="1" ht="66.75" customHeight="1" x14ac:dyDescent="0.3">
      <c r="A225" s="68" t="s">
        <v>890</v>
      </c>
      <c r="B225" s="137" t="s">
        <v>690</v>
      </c>
      <c r="C225" s="20" t="s">
        <v>44</v>
      </c>
      <c r="D225" s="28" t="s">
        <v>136</v>
      </c>
      <c r="E225" s="28"/>
      <c r="F225" s="28"/>
      <c r="G225" s="28"/>
      <c r="H225" s="28"/>
      <c r="I225" s="28"/>
      <c r="J225" s="28"/>
      <c r="K225" s="28"/>
      <c r="L225" s="28"/>
      <c r="M225" s="28"/>
      <c r="N225" s="28"/>
      <c r="O225" s="28"/>
      <c r="P225" s="28"/>
      <c r="Q225" s="28"/>
      <c r="R225" s="28"/>
      <c r="S225" s="28"/>
      <c r="T225" s="28"/>
      <c r="U225" s="28"/>
      <c r="V225" s="28"/>
      <c r="W225" s="28"/>
      <c r="X225" s="225"/>
      <c r="Y225" s="227">
        <v>0.25</v>
      </c>
      <c r="Z225" s="231" t="s">
        <v>709</v>
      </c>
      <c r="AA225" s="105">
        <f>138659840.88/3</f>
        <v>46219946.960000001</v>
      </c>
      <c r="AB225" s="106" t="s">
        <v>693</v>
      </c>
      <c r="AC225" s="106" t="s">
        <v>694</v>
      </c>
      <c r="AD225" s="106" t="s">
        <v>695</v>
      </c>
      <c r="AE225" s="83" t="s">
        <v>720</v>
      </c>
      <c r="AF225" s="84">
        <f t="shared" si="10"/>
        <v>1</v>
      </c>
      <c r="AG225" s="84"/>
      <c r="AH225" s="84"/>
      <c r="AI225" s="84"/>
      <c r="AJ225" s="84"/>
      <c r="AK225" s="84"/>
      <c r="AL225" s="84">
        <v>1</v>
      </c>
      <c r="AM225" s="84"/>
      <c r="AN225" s="84"/>
      <c r="AO225" s="84"/>
      <c r="AP225" s="84"/>
      <c r="AQ225" s="84"/>
      <c r="AR225" s="84"/>
      <c r="AS225" s="68" t="s">
        <v>697</v>
      </c>
      <c r="AT225" s="68" t="s">
        <v>42</v>
      </c>
      <c r="AU225" s="106" t="s">
        <v>171</v>
      </c>
      <c r="AV225" s="86" t="s">
        <v>43</v>
      </c>
      <c r="AW225" s="86" t="s">
        <v>43</v>
      </c>
      <c r="AX225" s="86" t="s">
        <v>43</v>
      </c>
      <c r="AY225" s="86" t="s">
        <v>43</v>
      </c>
      <c r="AZ225" s="86" t="s">
        <v>43</v>
      </c>
    </row>
    <row r="226" spans="1:52" s="37" customFormat="1" ht="66.75" customHeight="1" x14ac:dyDescent="0.3">
      <c r="A226" s="68" t="s">
        <v>890</v>
      </c>
      <c r="B226" s="137" t="s">
        <v>690</v>
      </c>
      <c r="C226" s="20" t="s">
        <v>44</v>
      </c>
      <c r="D226" s="28" t="s">
        <v>136</v>
      </c>
      <c r="E226" s="28"/>
      <c r="F226" s="28"/>
      <c r="G226" s="28"/>
      <c r="H226" s="28"/>
      <c r="I226" s="28"/>
      <c r="J226" s="28"/>
      <c r="K226" s="28"/>
      <c r="L226" s="28"/>
      <c r="M226" s="28"/>
      <c r="N226" s="28"/>
      <c r="O226" s="28"/>
      <c r="P226" s="28"/>
      <c r="Q226" s="28"/>
      <c r="R226" s="28"/>
      <c r="S226" s="28"/>
      <c r="T226" s="28"/>
      <c r="U226" s="28"/>
      <c r="V226" s="28"/>
      <c r="W226" s="28"/>
      <c r="X226" s="225"/>
      <c r="Y226" s="228"/>
      <c r="Z226" s="232"/>
      <c r="AA226" s="105">
        <f>138659840.88/3</f>
        <v>46219946.960000001</v>
      </c>
      <c r="AB226" s="106" t="s">
        <v>693</v>
      </c>
      <c r="AC226" s="106" t="s">
        <v>694</v>
      </c>
      <c r="AD226" s="106" t="s">
        <v>695</v>
      </c>
      <c r="AE226" s="83" t="s">
        <v>721</v>
      </c>
      <c r="AF226" s="84">
        <f t="shared" si="10"/>
        <v>1</v>
      </c>
      <c r="AG226" s="84"/>
      <c r="AH226" s="84"/>
      <c r="AI226" s="84"/>
      <c r="AJ226" s="84"/>
      <c r="AK226" s="84"/>
      <c r="AL226" s="84">
        <v>1</v>
      </c>
      <c r="AM226" s="84"/>
      <c r="AN226" s="84"/>
      <c r="AO226" s="84"/>
      <c r="AP226" s="84"/>
      <c r="AQ226" s="84"/>
      <c r="AR226" s="84"/>
      <c r="AS226" s="68" t="s">
        <v>697</v>
      </c>
      <c r="AT226" s="68" t="s">
        <v>42</v>
      </c>
      <c r="AU226" s="106" t="s">
        <v>171</v>
      </c>
      <c r="AV226" s="86" t="s">
        <v>43</v>
      </c>
      <c r="AW226" s="86" t="s">
        <v>43</v>
      </c>
      <c r="AX226" s="86" t="s">
        <v>43</v>
      </c>
      <c r="AY226" s="86" t="s">
        <v>43</v>
      </c>
      <c r="AZ226" s="86" t="s">
        <v>43</v>
      </c>
    </row>
    <row r="227" spans="1:52" s="37" customFormat="1" ht="66.75" customHeight="1" x14ac:dyDescent="0.3">
      <c r="A227" s="68" t="s">
        <v>890</v>
      </c>
      <c r="B227" s="137" t="s">
        <v>690</v>
      </c>
      <c r="C227" s="20" t="s">
        <v>44</v>
      </c>
      <c r="D227" s="28" t="s">
        <v>136</v>
      </c>
      <c r="E227" s="28"/>
      <c r="F227" s="28"/>
      <c r="G227" s="28"/>
      <c r="H227" s="28"/>
      <c r="I227" s="28"/>
      <c r="J227" s="28"/>
      <c r="K227" s="28"/>
      <c r="L227" s="28"/>
      <c r="M227" s="28"/>
      <c r="N227" s="28"/>
      <c r="O227" s="28"/>
      <c r="P227" s="28"/>
      <c r="Q227" s="28"/>
      <c r="R227" s="28"/>
      <c r="S227" s="28"/>
      <c r="T227" s="28"/>
      <c r="U227" s="28"/>
      <c r="V227" s="28"/>
      <c r="W227" s="28"/>
      <c r="X227" s="225"/>
      <c r="Y227" s="228"/>
      <c r="Z227" s="232"/>
      <c r="AA227" s="105">
        <f>191261311.76/2</f>
        <v>95630655.879999995</v>
      </c>
      <c r="AB227" s="106" t="s">
        <v>693</v>
      </c>
      <c r="AC227" s="106" t="s">
        <v>701</v>
      </c>
      <c r="AD227" s="106" t="s">
        <v>702</v>
      </c>
      <c r="AE227" s="83" t="s">
        <v>722</v>
      </c>
      <c r="AF227" s="84">
        <f t="shared" si="10"/>
        <v>4</v>
      </c>
      <c r="AG227" s="84"/>
      <c r="AH227" s="84"/>
      <c r="AI227" s="84">
        <v>1</v>
      </c>
      <c r="AJ227" s="84"/>
      <c r="AK227" s="84"/>
      <c r="AL227" s="84">
        <v>1</v>
      </c>
      <c r="AM227" s="84"/>
      <c r="AN227" s="84"/>
      <c r="AO227" s="84">
        <v>1</v>
      </c>
      <c r="AP227" s="84"/>
      <c r="AQ227" s="84"/>
      <c r="AR227" s="84">
        <v>1</v>
      </c>
      <c r="AS227" s="68" t="s">
        <v>697</v>
      </c>
      <c r="AT227" s="68" t="s">
        <v>62</v>
      </c>
      <c r="AU227" s="106" t="s">
        <v>706</v>
      </c>
      <c r="AV227" s="86" t="s">
        <v>43</v>
      </c>
      <c r="AW227" s="86" t="s">
        <v>43</v>
      </c>
      <c r="AX227" s="86" t="s">
        <v>43</v>
      </c>
      <c r="AY227" s="86" t="s">
        <v>43</v>
      </c>
      <c r="AZ227" s="86" t="s">
        <v>43</v>
      </c>
    </row>
    <row r="228" spans="1:52" s="37" customFormat="1" ht="66.75" customHeight="1" x14ac:dyDescent="0.3">
      <c r="A228" s="68" t="s">
        <v>890</v>
      </c>
      <c r="B228" s="137" t="s">
        <v>690</v>
      </c>
      <c r="C228" s="20" t="s">
        <v>44</v>
      </c>
      <c r="D228" s="28" t="s">
        <v>136</v>
      </c>
      <c r="E228" s="28"/>
      <c r="F228" s="28"/>
      <c r="G228" s="28"/>
      <c r="H228" s="28"/>
      <c r="I228" s="28"/>
      <c r="J228" s="28"/>
      <c r="K228" s="28"/>
      <c r="L228" s="28"/>
      <c r="M228" s="28"/>
      <c r="N228" s="28"/>
      <c r="O228" s="28"/>
      <c r="P228" s="28"/>
      <c r="Q228" s="28"/>
      <c r="R228" s="28"/>
      <c r="S228" s="28"/>
      <c r="T228" s="28"/>
      <c r="U228" s="28"/>
      <c r="V228" s="28"/>
      <c r="W228" s="28"/>
      <c r="X228" s="225"/>
      <c r="Y228" s="230"/>
      <c r="Z228" s="234"/>
      <c r="AA228" s="105">
        <f>191261311.76/2</f>
        <v>95630655.879999995</v>
      </c>
      <c r="AB228" s="106" t="s">
        <v>693</v>
      </c>
      <c r="AC228" s="106" t="s">
        <v>701</v>
      </c>
      <c r="AD228" s="106" t="s">
        <v>702</v>
      </c>
      <c r="AE228" s="83" t="s">
        <v>723</v>
      </c>
      <c r="AF228" s="84">
        <f t="shared" si="10"/>
        <v>4</v>
      </c>
      <c r="AG228" s="84"/>
      <c r="AH228" s="84"/>
      <c r="AI228" s="84">
        <v>1</v>
      </c>
      <c r="AJ228" s="84"/>
      <c r="AK228" s="84"/>
      <c r="AL228" s="84">
        <v>1</v>
      </c>
      <c r="AM228" s="84"/>
      <c r="AN228" s="84"/>
      <c r="AO228" s="84">
        <v>1</v>
      </c>
      <c r="AP228" s="84"/>
      <c r="AQ228" s="84"/>
      <c r="AR228" s="84">
        <v>1</v>
      </c>
      <c r="AS228" s="68" t="s">
        <v>697</v>
      </c>
      <c r="AT228" s="68" t="s">
        <v>62</v>
      </c>
      <c r="AU228" s="106" t="s">
        <v>706</v>
      </c>
      <c r="AV228" s="86" t="s">
        <v>43</v>
      </c>
      <c r="AW228" s="86" t="s">
        <v>43</v>
      </c>
      <c r="AX228" s="86" t="s">
        <v>43</v>
      </c>
      <c r="AY228" s="86" t="s">
        <v>43</v>
      </c>
      <c r="AZ228" s="86" t="s">
        <v>43</v>
      </c>
    </row>
    <row r="229" spans="1:52" s="37" customFormat="1" ht="66.75" customHeight="1" x14ac:dyDescent="0.3">
      <c r="A229" s="68" t="s">
        <v>890</v>
      </c>
      <c r="B229" s="137" t="s">
        <v>690</v>
      </c>
      <c r="C229" s="20" t="s">
        <v>44</v>
      </c>
      <c r="D229" s="28" t="s">
        <v>136</v>
      </c>
      <c r="E229" s="28"/>
      <c r="F229" s="28"/>
      <c r="G229" s="28"/>
      <c r="H229" s="28"/>
      <c r="I229" s="28"/>
      <c r="J229" s="28"/>
      <c r="K229" s="28"/>
      <c r="L229" s="28"/>
      <c r="M229" s="28"/>
      <c r="N229" s="28"/>
      <c r="O229" s="28"/>
      <c r="P229" s="28"/>
      <c r="Q229" s="28"/>
      <c r="R229" s="28"/>
      <c r="S229" s="28"/>
      <c r="T229" s="28"/>
      <c r="U229" s="28"/>
      <c r="V229" s="28"/>
      <c r="W229" s="28"/>
      <c r="X229" s="226"/>
      <c r="Y229" s="107">
        <v>0.15</v>
      </c>
      <c r="Z229" s="98" t="s">
        <v>724</v>
      </c>
      <c r="AA229" s="109">
        <v>40101513.240000002</v>
      </c>
      <c r="AB229" s="110" t="s">
        <v>693</v>
      </c>
      <c r="AC229" s="110" t="s">
        <v>694</v>
      </c>
      <c r="AD229" s="110" t="s">
        <v>695</v>
      </c>
      <c r="AE229" s="81" t="s">
        <v>725</v>
      </c>
      <c r="AF229" s="111">
        <f t="shared" si="10"/>
        <v>4</v>
      </c>
      <c r="AG229" s="111"/>
      <c r="AH229" s="111"/>
      <c r="AI229" s="111">
        <v>1</v>
      </c>
      <c r="AJ229" s="111"/>
      <c r="AK229" s="111"/>
      <c r="AL229" s="111">
        <v>1</v>
      </c>
      <c r="AM229" s="111"/>
      <c r="AN229" s="111"/>
      <c r="AO229" s="111">
        <v>1</v>
      </c>
      <c r="AP229" s="111"/>
      <c r="AQ229" s="111"/>
      <c r="AR229" s="111">
        <v>1</v>
      </c>
      <c r="AS229" s="98" t="s">
        <v>697</v>
      </c>
      <c r="AT229" s="98" t="s">
        <v>42</v>
      </c>
      <c r="AU229" s="110" t="s">
        <v>171</v>
      </c>
      <c r="AV229" s="86" t="s">
        <v>43</v>
      </c>
      <c r="AW229" s="86" t="s">
        <v>43</v>
      </c>
      <c r="AX229" s="86" t="s">
        <v>43</v>
      </c>
      <c r="AY229" s="86" t="s">
        <v>43</v>
      </c>
      <c r="AZ229" s="86" t="s">
        <v>43</v>
      </c>
    </row>
    <row r="230" spans="1:52" s="37" customFormat="1" ht="66.75" customHeight="1" x14ac:dyDescent="0.3">
      <c r="A230" s="68" t="s">
        <v>890</v>
      </c>
      <c r="B230" s="136" t="s">
        <v>259</v>
      </c>
      <c r="C230" s="20" t="s">
        <v>44</v>
      </c>
      <c r="D230" s="49" t="s">
        <v>260</v>
      </c>
      <c r="E230" s="49"/>
      <c r="F230" s="49"/>
      <c r="G230" s="49"/>
      <c r="H230" s="49"/>
      <c r="I230" s="49"/>
      <c r="J230" s="49"/>
      <c r="K230" s="49"/>
      <c r="L230" s="49"/>
      <c r="M230" s="49"/>
      <c r="N230" s="49"/>
      <c r="O230" s="49"/>
      <c r="P230" s="49"/>
      <c r="Q230" s="49"/>
      <c r="R230" s="49"/>
      <c r="S230" s="49"/>
      <c r="T230" s="49"/>
      <c r="U230" s="49"/>
      <c r="V230" s="49"/>
      <c r="W230" s="49"/>
      <c r="X230" s="241" t="s">
        <v>726</v>
      </c>
      <c r="Y230" s="242">
        <v>0.5</v>
      </c>
      <c r="Z230" s="240" t="s">
        <v>727</v>
      </c>
      <c r="AA230" s="53">
        <v>450000000</v>
      </c>
      <c r="AB230" s="97" t="s">
        <v>728</v>
      </c>
      <c r="AC230" s="97" t="s">
        <v>729</v>
      </c>
      <c r="AD230" s="97" t="s">
        <v>730</v>
      </c>
      <c r="AE230" s="83" t="s">
        <v>731</v>
      </c>
      <c r="AF230" s="85">
        <v>1</v>
      </c>
      <c r="AG230" s="85"/>
      <c r="AH230" s="85"/>
      <c r="AI230" s="85"/>
      <c r="AJ230" s="85"/>
      <c r="AK230" s="85"/>
      <c r="AL230" s="85"/>
      <c r="AM230" s="85"/>
      <c r="AN230" s="85"/>
      <c r="AO230" s="85"/>
      <c r="AP230" s="85"/>
      <c r="AQ230" s="85"/>
      <c r="AR230" s="85">
        <v>1</v>
      </c>
      <c r="AS230" s="83" t="s">
        <v>732</v>
      </c>
      <c r="AT230" s="83" t="s">
        <v>62</v>
      </c>
      <c r="AU230" s="83" t="s">
        <v>733</v>
      </c>
      <c r="AV230" s="83" t="s">
        <v>198</v>
      </c>
      <c r="AW230" s="97" t="s">
        <v>46</v>
      </c>
      <c r="AX230" s="83" t="s">
        <v>64</v>
      </c>
      <c r="AY230" s="83" t="s">
        <v>65</v>
      </c>
      <c r="AZ230" s="86" t="s">
        <v>43</v>
      </c>
    </row>
    <row r="231" spans="1:52" s="37" customFormat="1" ht="66.75" customHeight="1" x14ac:dyDescent="0.3">
      <c r="A231" s="68" t="s">
        <v>890</v>
      </c>
      <c r="B231" s="69" t="s">
        <v>259</v>
      </c>
      <c r="C231" s="20" t="s">
        <v>44</v>
      </c>
      <c r="D231" s="49" t="s">
        <v>260</v>
      </c>
      <c r="E231" s="49"/>
      <c r="F231" s="49"/>
      <c r="G231" s="49"/>
      <c r="H231" s="49"/>
      <c r="I231" s="49"/>
      <c r="J231" s="49"/>
      <c r="K231" s="49"/>
      <c r="L231" s="49"/>
      <c r="M231" s="49"/>
      <c r="N231" s="49"/>
      <c r="O231" s="49"/>
      <c r="P231" s="49"/>
      <c r="Q231" s="49"/>
      <c r="R231" s="49"/>
      <c r="S231" s="49"/>
      <c r="T231" s="49"/>
      <c r="U231" s="49"/>
      <c r="V231" s="49"/>
      <c r="W231" s="49"/>
      <c r="X231" s="241"/>
      <c r="Y231" s="242"/>
      <c r="Z231" s="240"/>
      <c r="AA231" s="53">
        <v>450000000</v>
      </c>
      <c r="AB231" s="97" t="s">
        <v>728</v>
      </c>
      <c r="AC231" s="97" t="s">
        <v>729</v>
      </c>
      <c r="AD231" s="97" t="s">
        <v>730</v>
      </c>
      <c r="AE231" s="83" t="s">
        <v>734</v>
      </c>
      <c r="AF231" s="85">
        <v>1</v>
      </c>
      <c r="AG231" s="85"/>
      <c r="AH231" s="85"/>
      <c r="AI231" s="85"/>
      <c r="AJ231" s="85"/>
      <c r="AK231" s="85"/>
      <c r="AL231" s="85"/>
      <c r="AM231" s="85"/>
      <c r="AN231" s="85"/>
      <c r="AO231" s="85"/>
      <c r="AP231" s="85"/>
      <c r="AQ231" s="85"/>
      <c r="AR231" s="85">
        <v>1</v>
      </c>
      <c r="AS231" s="83" t="s">
        <v>732</v>
      </c>
      <c r="AT231" s="83" t="s">
        <v>117</v>
      </c>
      <c r="AU231" s="29" t="s">
        <v>44</v>
      </c>
      <c r="AV231" s="29" t="s">
        <v>44</v>
      </c>
      <c r="AW231" s="86" t="s">
        <v>43</v>
      </c>
      <c r="AX231" s="86" t="s">
        <v>43</v>
      </c>
      <c r="AY231" s="86" t="s">
        <v>43</v>
      </c>
      <c r="AZ231" s="86" t="s">
        <v>43</v>
      </c>
    </row>
    <row r="232" spans="1:52" s="37" customFormat="1" ht="66.75" customHeight="1" x14ac:dyDescent="0.3">
      <c r="A232" s="68" t="s">
        <v>890</v>
      </c>
      <c r="B232" s="136" t="s">
        <v>259</v>
      </c>
      <c r="C232" s="20" t="s">
        <v>44</v>
      </c>
      <c r="D232" s="49" t="s">
        <v>260</v>
      </c>
      <c r="E232" s="49"/>
      <c r="F232" s="49"/>
      <c r="G232" s="49"/>
      <c r="H232" s="49"/>
      <c r="I232" s="49"/>
      <c r="J232" s="49"/>
      <c r="K232" s="49"/>
      <c r="L232" s="49"/>
      <c r="M232" s="49"/>
      <c r="N232" s="49"/>
      <c r="O232" s="49"/>
      <c r="P232" s="49"/>
      <c r="Q232" s="49"/>
      <c r="R232" s="49"/>
      <c r="S232" s="49"/>
      <c r="T232" s="49"/>
      <c r="U232" s="49"/>
      <c r="V232" s="49"/>
      <c r="W232" s="49"/>
      <c r="X232" s="241"/>
      <c r="Y232" s="243"/>
      <c r="Z232" s="240"/>
      <c r="AA232" s="53">
        <v>450000000</v>
      </c>
      <c r="AB232" s="97" t="s">
        <v>728</v>
      </c>
      <c r="AC232" s="97" t="s">
        <v>729</v>
      </c>
      <c r="AD232" s="97" t="s">
        <v>730</v>
      </c>
      <c r="AE232" s="83" t="s">
        <v>735</v>
      </c>
      <c r="AF232" s="85">
        <v>3</v>
      </c>
      <c r="AG232" s="85"/>
      <c r="AH232" s="85"/>
      <c r="AI232" s="85">
        <v>1</v>
      </c>
      <c r="AJ232" s="85"/>
      <c r="AK232" s="85"/>
      <c r="AL232" s="85"/>
      <c r="AM232" s="85">
        <v>1</v>
      </c>
      <c r="AN232" s="85"/>
      <c r="AO232" s="85"/>
      <c r="AP232" s="85"/>
      <c r="AQ232" s="85"/>
      <c r="AR232" s="85">
        <v>1</v>
      </c>
      <c r="AS232" s="83" t="s">
        <v>732</v>
      </c>
      <c r="AT232" s="83" t="s">
        <v>104</v>
      </c>
      <c r="AU232" s="83" t="s">
        <v>733</v>
      </c>
      <c r="AV232" s="83" t="s">
        <v>198</v>
      </c>
      <c r="AW232" s="86" t="s">
        <v>43</v>
      </c>
      <c r="AX232" s="86" t="s">
        <v>43</v>
      </c>
      <c r="AY232" s="86" t="s">
        <v>43</v>
      </c>
      <c r="AZ232" s="86" t="s">
        <v>43</v>
      </c>
    </row>
    <row r="233" spans="1:52" s="37" customFormat="1" ht="66.75" customHeight="1" x14ac:dyDescent="0.3">
      <c r="A233" s="68" t="s">
        <v>890</v>
      </c>
      <c r="B233" s="136" t="s">
        <v>259</v>
      </c>
      <c r="C233" s="20" t="s">
        <v>44</v>
      </c>
      <c r="D233" s="49" t="s">
        <v>260</v>
      </c>
      <c r="E233" s="49"/>
      <c r="F233" s="49"/>
      <c r="G233" s="49"/>
      <c r="H233" s="49"/>
      <c r="I233" s="49"/>
      <c r="J233" s="49"/>
      <c r="K233" s="49"/>
      <c r="L233" s="49"/>
      <c r="M233" s="49"/>
      <c r="N233" s="49"/>
      <c r="O233" s="49"/>
      <c r="P233" s="49"/>
      <c r="Q233" s="49"/>
      <c r="R233" s="49"/>
      <c r="S233" s="49"/>
      <c r="T233" s="49"/>
      <c r="U233" s="49"/>
      <c r="V233" s="49"/>
      <c r="W233" s="49"/>
      <c r="X233" s="241"/>
      <c r="Y233" s="242">
        <v>0.5</v>
      </c>
      <c r="Z233" s="240" t="s">
        <v>736</v>
      </c>
      <c r="AA233" s="113">
        <v>200000000</v>
      </c>
      <c r="AB233" s="97" t="s">
        <v>728</v>
      </c>
      <c r="AC233" s="85" t="s">
        <v>737</v>
      </c>
      <c r="AD233" s="83" t="s">
        <v>738</v>
      </c>
      <c r="AE233" s="240" t="s">
        <v>739</v>
      </c>
      <c r="AF233" s="243">
        <v>3</v>
      </c>
      <c r="AG233" s="243"/>
      <c r="AH233" s="243"/>
      <c r="AI233" s="243">
        <v>1</v>
      </c>
      <c r="AJ233" s="243"/>
      <c r="AK233" s="243"/>
      <c r="AL233" s="243"/>
      <c r="AM233" s="243">
        <v>1</v>
      </c>
      <c r="AN233" s="243"/>
      <c r="AO233" s="243"/>
      <c r="AP233" s="243"/>
      <c r="AQ233" s="243"/>
      <c r="AR233" s="243">
        <v>1</v>
      </c>
      <c r="AS233" s="240" t="s">
        <v>732</v>
      </c>
      <c r="AT233" s="240" t="s">
        <v>170</v>
      </c>
      <c r="AU233" s="240" t="s">
        <v>733</v>
      </c>
      <c r="AV233" s="240" t="s">
        <v>198</v>
      </c>
      <c r="AW233" s="86" t="s">
        <v>43</v>
      </c>
      <c r="AX233" s="86" t="s">
        <v>43</v>
      </c>
      <c r="AY233" s="86" t="s">
        <v>43</v>
      </c>
      <c r="AZ233" s="86" t="s">
        <v>43</v>
      </c>
    </row>
    <row r="234" spans="1:52" s="37" customFormat="1" ht="66.75" customHeight="1" x14ac:dyDescent="0.3">
      <c r="A234" s="68" t="s">
        <v>890</v>
      </c>
      <c r="B234" s="69" t="s">
        <v>259</v>
      </c>
      <c r="C234" s="20" t="s">
        <v>44</v>
      </c>
      <c r="D234" s="49" t="s">
        <v>260</v>
      </c>
      <c r="E234" s="49"/>
      <c r="F234" s="49"/>
      <c r="G234" s="49"/>
      <c r="H234" s="49"/>
      <c r="I234" s="49"/>
      <c r="J234" s="49"/>
      <c r="K234" s="49"/>
      <c r="L234" s="49"/>
      <c r="M234" s="49"/>
      <c r="N234" s="49"/>
      <c r="O234" s="49"/>
      <c r="P234" s="49"/>
      <c r="Q234" s="49"/>
      <c r="R234" s="49"/>
      <c r="S234" s="49"/>
      <c r="T234" s="49"/>
      <c r="U234" s="49"/>
      <c r="V234" s="49"/>
      <c r="W234" s="49"/>
      <c r="X234" s="241"/>
      <c r="Y234" s="242"/>
      <c r="Z234" s="240"/>
      <c r="AA234" s="113">
        <v>200000000</v>
      </c>
      <c r="AB234" s="97" t="s">
        <v>728</v>
      </c>
      <c r="AC234" s="83" t="s">
        <v>729</v>
      </c>
      <c r="AD234" s="83" t="s">
        <v>740</v>
      </c>
      <c r="AE234" s="240"/>
      <c r="AF234" s="243"/>
      <c r="AG234" s="243"/>
      <c r="AH234" s="243"/>
      <c r="AI234" s="243"/>
      <c r="AJ234" s="243"/>
      <c r="AK234" s="243"/>
      <c r="AL234" s="243"/>
      <c r="AM234" s="243"/>
      <c r="AN234" s="243"/>
      <c r="AO234" s="243"/>
      <c r="AP234" s="243"/>
      <c r="AQ234" s="243"/>
      <c r="AR234" s="243"/>
      <c r="AS234" s="240"/>
      <c r="AT234" s="240"/>
      <c r="AU234" s="240"/>
      <c r="AV234" s="240"/>
      <c r="AW234" s="86" t="s">
        <v>43</v>
      </c>
      <c r="AX234" s="86" t="s">
        <v>43</v>
      </c>
      <c r="AY234" s="86" t="s">
        <v>43</v>
      </c>
      <c r="AZ234" s="86" t="s">
        <v>43</v>
      </c>
    </row>
    <row r="235" spans="1:52" s="37" customFormat="1" ht="66.75" customHeight="1" x14ac:dyDescent="0.3">
      <c r="A235" s="68" t="s">
        <v>890</v>
      </c>
      <c r="B235" s="136" t="s">
        <v>259</v>
      </c>
      <c r="C235" s="20" t="s">
        <v>44</v>
      </c>
      <c r="D235" s="49" t="s">
        <v>260</v>
      </c>
      <c r="E235" s="49"/>
      <c r="F235" s="49"/>
      <c r="G235" s="49"/>
      <c r="H235" s="49"/>
      <c r="I235" s="49"/>
      <c r="J235" s="49"/>
      <c r="K235" s="49"/>
      <c r="L235" s="49"/>
      <c r="M235" s="49"/>
      <c r="N235" s="49"/>
      <c r="O235" s="49"/>
      <c r="P235" s="49"/>
      <c r="Q235" s="49"/>
      <c r="R235" s="49"/>
      <c r="S235" s="49"/>
      <c r="T235" s="49"/>
      <c r="U235" s="49"/>
      <c r="V235" s="49"/>
      <c r="W235" s="49"/>
      <c r="X235" s="217"/>
      <c r="Y235" s="244"/>
      <c r="Z235" s="222"/>
      <c r="AA235" s="121">
        <v>0</v>
      </c>
      <c r="AB235" s="122"/>
      <c r="AC235" s="81"/>
      <c r="AD235" s="81"/>
      <c r="AE235" s="81" t="s">
        <v>741</v>
      </c>
      <c r="AF235" s="123">
        <v>2</v>
      </c>
      <c r="AG235" s="123"/>
      <c r="AH235" s="123"/>
      <c r="AI235" s="123"/>
      <c r="AJ235" s="123"/>
      <c r="AK235" s="123"/>
      <c r="AL235" s="123"/>
      <c r="AM235" s="123"/>
      <c r="AN235" s="123"/>
      <c r="AO235" s="123"/>
      <c r="AP235" s="123"/>
      <c r="AQ235" s="123"/>
      <c r="AR235" s="123">
        <v>2</v>
      </c>
      <c r="AS235" s="81" t="s">
        <v>732</v>
      </c>
      <c r="AT235" s="81" t="s">
        <v>62</v>
      </c>
      <c r="AU235" s="81" t="s">
        <v>733</v>
      </c>
      <c r="AV235" s="81" t="s">
        <v>198</v>
      </c>
      <c r="AW235" s="86" t="s">
        <v>43</v>
      </c>
      <c r="AX235" s="86" t="s">
        <v>43</v>
      </c>
      <c r="AY235" s="86" t="s">
        <v>43</v>
      </c>
      <c r="AZ235" s="86" t="s">
        <v>43</v>
      </c>
    </row>
    <row r="236" spans="1:52" s="37" customFormat="1" ht="66.75" customHeight="1" x14ac:dyDescent="0.3">
      <c r="A236" s="68" t="s">
        <v>890</v>
      </c>
      <c r="B236" s="135" t="s">
        <v>613</v>
      </c>
      <c r="C236" s="20" t="s">
        <v>44</v>
      </c>
      <c r="D236" s="103" t="s">
        <v>614</v>
      </c>
      <c r="E236" s="103"/>
      <c r="F236" s="103"/>
      <c r="G236" s="103"/>
      <c r="H236" s="103"/>
      <c r="I236" s="103"/>
      <c r="J236" s="103"/>
      <c r="K236" s="103"/>
      <c r="L236" s="103"/>
      <c r="M236" s="103"/>
      <c r="N236" s="103"/>
      <c r="O236" s="103"/>
      <c r="P236" s="103"/>
      <c r="Q236" s="103"/>
      <c r="R236" s="103"/>
      <c r="S236" s="103"/>
      <c r="T236" s="103"/>
      <c r="U236" s="103"/>
      <c r="V236" s="103"/>
      <c r="W236" s="103"/>
      <c r="X236" s="241" t="s">
        <v>742</v>
      </c>
      <c r="Y236" s="242">
        <v>0.35</v>
      </c>
      <c r="Z236" s="240" t="s">
        <v>743</v>
      </c>
      <c r="AA236" s="53">
        <v>0</v>
      </c>
      <c r="AB236" s="28" t="s">
        <v>44</v>
      </c>
      <c r="AC236" s="28" t="s">
        <v>44</v>
      </c>
      <c r="AD236" s="28" t="s">
        <v>44</v>
      </c>
      <c r="AE236" s="83" t="s">
        <v>744</v>
      </c>
      <c r="AF236" s="85">
        <v>1</v>
      </c>
      <c r="AG236" s="85"/>
      <c r="AH236" s="85"/>
      <c r="AI236" s="85"/>
      <c r="AJ236" s="85"/>
      <c r="AK236" s="85">
        <v>1</v>
      </c>
      <c r="AL236" s="85"/>
      <c r="AM236" s="85"/>
      <c r="AN236" s="85"/>
      <c r="AO236" s="85"/>
      <c r="AP236" s="85"/>
      <c r="AQ236" s="85"/>
      <c r="AR236" s="85"/>
      <c r="AS236" s="83" t="s">
        <v>732</v>
      </c>
      <c r="AT236" s="83" t="s">
        <v>104</v>
      </c>
      <c r="AU236" s="83" t="s">
        <v>733</v>
      </c>
      <c r="AV236" s="83" t="s">
        <v>198</v>
      </c>
      <c r="AW236" s="97" t="s">
        <v>46</v>
      </c>
      <c r="AX236" s="97" t="s">
        <v>438</v>
      </c>
      <c r="AY236" s="86" t="s">
        <v>43</v>
      </c>
      <c r="AZ236" s="86" t="s">
        <v>43</v>
      </c>
    </row>
    <row r="237" spans="1:52" s="37" customFormat="1" ht="66.75" customHeight="1" x14ac:dyDescent="0.3">
      <c r="A237" s="68" t="s">
        <v>890</v>
      </c>
      <c r="B237" s="103" t="s">
        <v>613</v>
      </c>
      <c r="C237" s="20" t="s">
        <v>44</v>
      </c>
      <c r="D237" s="103" t="s">
        <v>614</v>
      </c>
      <c r="E237" s="103"/>
      <c r="F237" s="103"/>
      <c r="G237" s="103"/>
      <c r="H237" s="103"/>
      <c r="I237" s="103"/>
      <c r="J237" s="103"/>
      <c r="K237" s="103"/>
      <c r="L237" s="103"/>
      <c r="M237" s="103"/>
      <c r="N237" s="103"/>
      <c r="O237" s="103"/>
      <c r="P237" s="103"/>
      <c r="Q237" s="103"/>
      <c r="R237" s="103"/>
      <c r="S237" s="103"/>
      <c r="T237" s="103"/>
      <c r="U237" s="103"/>
      <c r="V237" s="103"/>
      <c r="W237" s="103"/>
      <c r="X237" s="241"/>
      <c r="Y237" s="242"/>
      <c r="Z237" s="240"/>
      <c r="AA237" s="53">
        <v>0</v>
      </c>
      <c r="AB237" s="23" t="s">
        <v>44</v>
      </c>
      <c r="AC237" s="23" t="s">
        <v>44</v>
      </c>
      <c r="AD237" s="23" t="s">
        <v>44</v>
      </c>
      <c r="AE237" s="83" t="s">
        <v>745</v>
      </c>
      <c r="AF237" s="85">
        <v>1</v>
      </c>
      <c r="AG237" s="85"/>
      <c r="AH237" s="85"/>
      <c r="AI237" s="85"/>
      <c r="AJ237" s="85"/>
      <c r="AK237" s="85">
        <v>1</v>
      </c>
      <c r="AL237" s="85"/>
      <c r="AM237" s="85"/>
      <c r="AN237" s="85"/>
      <c r="AO237" s="85"/>
      <c r="AP237" s="85"/>
      <c r="AQ237" s="85"/>
      <c r="AR237" s="85"/>
      <c r="AS237" s="83" t="s">
        <v>732</v>
      </c>
      <c r="AT237" s="83" t="s">
        <v>117</v>
      </c>
      <c r="AU237" s="29" t="s">
        <v>44</v>
      </c>
      <c r="AV237" s="29" t="s">
        <v>44</v>
      </c>
      <c r="AW237" s="86" t="s">
        <v>43</v>
      </c>
      <c r="AX237" s="86" t="s">
        <v>43</v>
      </c>
      <c r="AY237" s="86" t="s">
        <v>43</v>
      </c>
      <c r="AZ237" s="86" t="s">
        <v>43</v>
      </c>
    </row>
    <row r="238" spans="1:52" s="37" customFormat="1" ht="66.75" customHeight="1" x14ac:dyDescent="0.3">
      <c r="A238" s="68" t="s">
        <v>890</v>
      </c>
      <c r="B238" s="103" t="s">
        <v>613</v>
      </c>
      <c r="C238" s="20" t="s">
        <v>44</v>
      </c>
      <c r="D238" s="103" t="s">
        <v>614</v>
      </c>
      <c r="E238" s="103"/>
      <c r="F238" s="103"/>
      <c r="G238" s="103"/>
      <c r="H238" s="103"/>
      <c r="I238" s="103"/>
      <c r="J238" s="103"/>
      <c r="K238" s="103"/>
      <c r="L238" s="103"/>
      <c r="M238" s="103"/>
      <c r="N238" s="103"/>
      <c r="O238" s="103"/>
      <c r="P238" s="103"/>
      <c r="Q238" s="103"/>
      <c r="R238" s="103"/>
      <c r="S238" s="103"/>
      <c r="T238" s="103"/>
      <c r="U238" s="103"/>
      <c r="V238" s="103"/>
      <c r="W238" s="103"/>
      <c r="X238" s="241"/>
      <c r="Y238" s="112">
        <v>0.35</v>
      </c>
      <c r="Z238" s="83" t="s">
        <v>746</v>
      </c>
      <c r="AA238" s="53">
        <v>0</v>
      </c>
      <c r="AB238" s="23" t="s">
        <v>44</v>
      </c>
      <c r="AC238" s="23" t="s">
        <v>44</v>
      </c>
      <c r="AD238" s="23" t="s">
        <v>44</v>
      </c>
      <c r="AE238" s="83" t="s">
        <v>747</v>
      </c>
      <c r="AF238" s="85">
        <v>2</v>
      </c>
      <c r="AG238" s="85"/>
      <c r="AH238" s="85"/>
      <c r="AI238" s="85"/>
      <c r="AJ238" s="85"/>
      <c r="AK238" s="85"/>
      <c r="AL238" s="85"/>
      <c r="AM238" s="85"/>
      <c r="AN238" s="85"/>
      <c r="AO238" s="85"/>
      <c r="AP238" s="85"/>
      <c r="AQ238" s="85"/>
      <c r="AR238" s="85">
        <v>2</v>
      </c>
      <c r="AS238" s="83" t="s">
        <v>732</v>
      </c>
      <c r="AT238" s="83" t="s">
        <v>104</v>
      </c>
      <c r="AU238" s="29" t="s">
        <v>44</v>
      </c>
      <c r="AV238" s="29" t="s">
        <v>44</v>
      </c>
      <c r="AW238" s="86" t="s">
        <v>43</v>
      </c>
      <c r="AX238" s="86" t="s">
        <v>43</v>
      </c>
      <c r="AY238" s="86" t="s">
        <v>43</v>
      </c>
      <c r="AZ238" s="86" t="s">
        <v>43</v>
      </c>
    </row>
    <row r="239" spans="1:52" s="37" customFormat="1" ht="66.75" customHeight="1" x14ac:dyDescent="0.3">
      <c r="A239" s="68" t="s">
        <v>890</v>
      </c>
      <c r="B239" s="103" t="s">
        <v>613</v>
      </c>
      <c r="C239" s="20" t="s">
        <v>44</v>
      </c>
      <c r="D239" s="103" t="s">
        <v>614</v>
      </c>
      <c r="E239" s="103"/>
      <c r="F239" s="103"/>
      <c r="G239" s="103"/>
      <c r="H239" s="103"/>
      <c r="I239" s="103"/>
      <c r="J239" s="103"/>
      <c r="K239" s="103"/>
      <c r="L239" s="103"/>
      <c r="M239" s="103"/>
      <c r="N239" s="103"/>
      <c r="O239" s="103"/>
      <c r="P239" s="103"/>
      <c r="Q239" s="103"/>
      <c r="R239" s="103"/>
      <c r="S239" s="103"/>
      <c r="T239" s="103"/>
      <c r="U239" s="103"/>
      <c r="V239" s="103"/>
      <c r="W239" s="103"/>
      <c r="X239" s="241"/>
      <c r="Y239" s="242">
        <v>0.3</v>
      </c>
      <c r="Z239" s="240" t="s">
        <v>748</v>
      </c>
      <c r="AA239" s="53">
        <v>0</v>
      </c>
      <c r="AB239" s="23" t="s">
        <v>44</v>
      </c>
      <c r="AC239" s="23" t="s">
        <v>44</v>
      </c>
      <c r="AD239" s="23" t="s">
        <v>44</v>
      </c>
      <c r="AE239" s="83" t="s">
        <v>749</v>
      </c>
      <c r="AF239" s="85">
        <v>2</v>
      </c>
      <c r="AG239" s="85"/>
      <c r="AH239" s="85"/>
      <c r="AI239" s="85"/>
      <c r="AJ239" s="85"/>
      <c r="AK239" s="85"/>
      <c r="AL239" s="85">
        <v>1</v>
      </c>
      <c r="AM239" s="85"/>
      <c r="AN239" s="85"/>
      <c r="AO239" s="85"/>
      <c r="AP239" s="85"/>
      <c r="AQ239" s="85"/>
      <c r="AR239" s="85">
        <v>1</v>
      </c>
      <c r="AS239" s="83" t="s">
        <v>732</v>
      </c>
      <c r="AT239" s="83" t="s">
        <v>117</v>
      </c>
      <c r="AU239" s="29" t="s">
        <v>44</v>
      </c>
      <c r="AV239" s="29" t="s">
        <v>44</v>
      </c>
      <c r="AW239" s="86" t="s">
        <v>43</v>
      </c>
      <c r="AX239" s="86" t="s">
        <v>43</v>
      </c>
      <c r="AY239" s="86" t="s">
        <v>43</v>
      </c>
      <c r="AZ239" s="86" t="s">
        <v>43</v>
      </c>
    </row>
    <row r="240" spans="1:52" s="37" customFormat="1" ht="66.75" customHeight="1" x14ac:dyDescent="0.3">
      <c r="A240" s="68" t="s">
        <v>890</v>
      </c>
      <c r="B240" s="103" t="s">
        <v>613</v>
      </c>
      <c r="C240" s="20" t="s">
        <v>44</v>
      </c>
      <c r="D240" s="103" t="s">
        <v>614</v>
      </c>
      <c r="E240" s="103"/>
      <c r="F240" s="103"/>
      <c r="G240" s="103"/>
      <c r="H240" s="103"/>
      <c r="I240" s="103"/>
      <c r="J240" s="103"/>
      <c r="K240" s="103"/>
      <c r="L240" s="103"/>
      <c r="M240" s="103"/>
      <c r="N240" s="103"/>
      <c r="O240" s="103"/>
      <c r="P240" s="103"/>
      <c r="Q240" s="103"/>
      <c r="R240" s="103"/>
      <c r="S240" s="103"/>
      <c r="T240" s="103"/>
      <c r="U240" s="103"/>
      <c r="V240" s="103"/>
      <c r="W240" s="103"/>
      <c r="X240" s="241"/>
      <c r="Y240" s="242"/>
      <c r="Z240" s="240"/>
      <c r="AA240" s="53">
        <v>0</v>
      </c>
      <c r="AB240" s="23" t="s">
        <v>44</v>
      </c>
      <c r="AC240" s="23" t="s">
        <v>44</v>
      </c>
      <c r="AD240" s="23" t="s">
        <v>44</v>
      </c>
      <c r="AE240" s="83" t="s">
        <v>750</v>
      </c>
      <c r="AF240" s="85">
        <v>2</v>
      </c>
      <c r="AG240" s="85"/>
      <c r="AH240" s="85"/>
      <c r="AI240" s="85"/>
      <c r="AJ240" s="85"/>
      <c r="AK240" s="85"/>
      <c r="AL240" s="85"/>
      <c r="AM240" s="85">
        <v>1</v>
      </c>
      <c r="AN240" s="85"/>
      <c r="AO240" s="85"/>
      <c r="AP240" s="85"/>
      <c r="AQ240" s="85"/>
      <c r="AR240" s="85">
        <v>1</v>
      </c>
      <c r="AS240" s="83" t="s">
        <v>732</v>
      </c>
      <c r="AT240" s="83" t="s">
        <v>117</v>
      </c>
      <c r="AU240" s="29" t="s">
        <v>44</v>
      </c>
      <c r="AV240" s="29" t="s">
        <v>44</v>
      </c>
      <c r="AW240" s="86" t="s">
        <v>43</v>
      </c>
      <c r="AX240" s="86" t="s">
        <v>43</v>
      </c>
      <c r="AY240" s="86" t="s">
        <v>43</v>
      </c>
      <c r="AZ240" s="86" t="s">
        <v>43</v>
      </c>
    </row>
    <row r="241" spans="1:52" s="37" customFormat="1" ht="66.75" customHeight="1" x14ac:dyDescent="0.3">
      <c r="A241" s="68" t="s">
        <v>890</v>
      </c>
      <c r="B241" s="136" t="s">
        <v>259</v>
      </c>
      <c r="C241" s="20" t="s">
        <v>44</v>
      </c>
      <c r="D241" s="49" t="s">
        <v>260</v>
      </c>
      <c r="E241" s="49"/>
      <c r="F241" s="49"/>
      <c r="G241" s="49"/>
      <c r="H241" s="49"/>
      <c r="I241" s="49"/>
      <c r="J241" s="49"/>
      <c r="K241" s="49"/>
      <c r="L241" s="49"/>
      <c r="M241" s="49"/>
      <c r="N241" s="49"/>
      <c r="O241" s="49"/>
      <c r="P241" s="49"/>
      <c r="Q241" s="49"/>
      <c r="R241" s="49"/>
      <c r="S241" s="49"/>
      <c r="T241" s="49"/>
      <c r="U241" s="49"/>
      <c r="V241" s="49"/>
      <c r="W241" s="49"/>
      <c r="X241" s="241" t="s">
        <v>751</v>
      </c>
      <c r="Y241" s="112">
        <v>0.45</v>
      </c>
      <c r="Z241" s="83" t="s">
        <v>752</v>
      </c>
      <c r="AA241" s="114">
        <v>26724000000</v>
      </c>
      <c r="AB241" s="85" t="s">
        <v>728</v>
      </c>
      <c r="AC241" s="85" t="s">
        <v>753</v>
      </c>
      <c r="AD241" s="115" t="s">
        <v>754</v>
      </c>
      <c r="AE241" s="83" t="s">
        <v>755</v>
      </c>
      <c r="AF241" s="85">
        <v>3</v>
      </c>
      <c r="AG241" s="85"/>
      <c r="AH241" s="85"/>
      <c r="AI241" s="85"/>
      <c r="AJ241" s="85">
        <v>1</v>
      </c>
      <c r="AK241" s="85"/>
      <c r="AL241" s="85"/>
      <c r="AM241" s="85"/>
      <c r="AN241" s="85">
        <v>1</v>
      </c>
      <c r="AO241" s="85"/>
      <c r="AP241" s="85"/>
      <c r="AQ241" s="85"/>
      <c r="AR241" s="85">
        <v>1</v>
      </c>
      <c r="AS241" s="83" t="s">
        <v>732</v>
      </c>
      <c r="AT241" s="83" t="s">
        <v>104</v>
      </c>
      <c r="AU241" s="83" t="s">
        <v>733</v>
      </c>
      <c r="AV241" s="83" t="s">
        <v>198</v>
      </c>
      <c r="AW241" s="85" t="s">
        <v>46</v>
      </c>
      <c r="AX241" s="85" t="s">
        <v>47</v>
      </c>
      <c r="AY241" s="97" t="s">
        <v>206</v>
      </c>
      <c r="AZ241" s="86" t="s">
        <v>43</v>
      </c>
    </row>
    <row r="242" spans="1:52" s="37" customFormat="1" ht="66.75" customHeight="1" x14ac:dyDescent="0.3">
      <c r="A242" s="68" t="s">
        <v>890</v>
      </c>
      <c r="B242" s="136" t="s">
        <v>259</v>
      </c>
      <c r="C242" s="20" t="s">
        <v>44</v>
      </c>
      <c r="D242" s="49" t="s">
        <v>260</v>
      </c>
      <c r="E242" s="49"/>
      <c r="F242" s="49"/>
      <c r="G242" s="49"/>
      <c r="H242" s="49"/>
      <c r="I242" s="49"/>
      <c r="J242" s="49"/>
      <c r="K242" s="49"/>
      <c r="L242" s="49"/>
      <c r="M242" s="49"/>
      <c r="N242" s="49"/>
      <c r="O242" s="49"/>
      <c r="P242" s="49"/>
      <c r="Q242" s="49"/>
      <c r="R242" s="49"/>
      <c r="S242" s="49"/>
      <c r="T242" s="49"/>
      <c r="U242" s="49"/>
      <c r="V242" s="49"/>
      <c r="W242" s="49"/>
      <c r="X242" s="241"/>
      <c r="Y242" s="112">
        <v>0.1</v>
      </c>
      <c r="Z242" s="83" t="s">
        <v>756</v>
      </c>
      <c r="AA242" s="53">
        <v>0</v>
      </c>
      <c r="AB242" s="23" t="s">
        <v>44</v>
      </c>
      <c r="AC242" s="23" t="s">
        <v>44</v>
      </c>
      <c r="AD242" s="23" t="s">
        <v>44</v>
      </c>
      <c r="AE242" s="83" t="s">
        <v>757</v>
      </c>
      <c r="AF242" s="85">
        <v>3</v>
      </c>
      <c r="AG242" s="85"/>
      <c r="AH242" s="85"/>
      <c r="AI242" s="85"/>
      <c r="AJ242" s="85"/>
      <c r="AK242" s="85">
        <v>1</v>
      </c>
      <c r="AL242" s="85"/>
      <c r="AM242" s="85"/>
      <c r="AN242" s="85">
        <v>1</v>
      </c>
      <c r="AO242" s="85"/>
      <c r="AP242" s="85"/>
      <c r="AQ242" s="85"/>
      <c r="AR242" s="85">
        <v>1</v>
      </c>
      <c r="AS242" s="83" t="s">
        <v>732</v>
      </c>
      <c r="AT242" s="83" t="s">
        <v>117</v>
      </c>
      <c r="AU242" s="83" t="s">
        <v>733</v>
      </c>
      <c r="AV242" s="83" t="s">
        <v>198</v>
      </c>
      <c r="AW242" s="86" t="s">
        <v>43</v>
      </c>
      <c r="AX242" s="86" t="s">
        <v>43</v>
      </c>
      <c r="AY242" s="86" t="s">
        <v>43</v>
      </c>
      <c r="AZ242" s="86" t="s">
        <v>43</v>
      </c>
    </row>
    <row r="243" spans="1:52" s="37" customFormat="1" ht="66.75" customHeight="1" x14ac:dyDescent="0.3">
      <c r="A243" s="68" t="s">
        <v>890</v>
      </c>
      <c r="B243" s="136" t="s">
        <v>259</v>
      </c>
      <c r="C243" s="20" t="s">
        <v>44</v>
      </c>
      <c r="D243" s="49" t="s">
        <v>260</v>
      </c>
      <c r="E243" s="49"/>
      <c r="F243" s="49"/>
      <c r="G243" s="49"/>
      <c r="H243" s="49"/>
      <c r="I243" s="49"/>
      <c r="J243" s="49"/>
      <c r="K243" s="49"/>
      <c r="L243" s="49"/>
      <c r="M243" s="49"/>
      <c r="N243" s="49"/>
      <c r="O243" s="49"/>
      <c r="P243" s="49"/>
      <c r="Q243" s="49"/>
      <c r="R243" s="49"/>
      <c r="S243" s="49"/>
      <c r="T243" s="49"/>
      <c r="U243" s="49"/>
      <c r="V243" s="49"/>
      <c r="W243" s="49"/>
      <c r="X243" s="241"/>
      <c r="Y243" s="242">
        <v>0.45</v>
      </c>
      <c r="Z243" s="240" t="s">
        <v>758</v>
      </c>
      <c r="AA243" s="53">
        <v>966000000</v>
      </c>
      <c r="AB243" s="243" t="s">
        <v>759</v>
      </c>
      <c r="AC243" s="243" t="s">
        <v>760</v>
      </c>
      <c r="AD243" s="97" t="s">
        <v>761</v>
      </c>
      <c r="AE243" s="83" t="s">
        <v>762</v>
      </c>
      <c r="AF243" s="85">
        <v>1</v>
      </c>
      <c r="AG243" s="85"/>
      <c r="AH243" s="85"/>
      <c r="AI243" s="85"/>
      <c r="AJ243" s="85"/>
      <c r="AK243" s="85"/>
      <c r="AL243" s="85"/>
      <c r="AM243" s="85"/>
      <c r="AN243" s="85">
        <v>1</v>
      </c>
      <c r="AO243" s="85"/>
      <c r="AP243" s="85"/>
      <c r="AQ243" s="85"/>
      <c r="AR243" s="85"/>
      <c r="AS243" s="83" t="s">
        <v>732</v>
      </c>
      <c r="AT243" s="83" t="s">
        <v>117</v>
      </c>
      <c r="AU243" s="83" t="s">
        <v>733</v>
      </c>
      <c r="AV243" s="83" t="s">
        <v>198</v>
      </c>
      <c r="AW243" s="86" t="s">
        <v>43</v>
      </c>
      <c r="AX243" s="86" t="s">
        <v>43</v>
      </c>
      <c r="AY243" s="86" t="s">
        <v>43</v>
      </c>
      <c r="AZ243" s="86" t="s">
        <v>43</v>
      </c>
    </row>
    <row r="244" spans="1:52" s="37" customFormat="1" ht="66.75" customHeight="1" x14ac:dyDescent="0.3">
      <c r="A244" s="68" t="s">
        <v>890</v>
      </c>
      <c r="B244" s="69" t="s">
        <v>259</v>
      </c>
      <c r="C244" s="20" t="s">
        <v>44</v>
      </c>
      <c r="D244" s="49" t="s">
        <v>260</v>
      </c>
      <c r="E244" s="49"/>
      <c r="F244" s="49"/>
      <c r="G244" s="49"/>
      <c r="H244" s="49"/>
      <c r="I244" s="49"/>
      <c r="J244" s="49"/>
      <c r="K244" s="49"/>
      <c r="L244" s="49"/>
      <c r="M244" s="49"/>
      <c r="N244" s="49"/>
      <c r="O244" s="49"/>
      <c r="P244" s="49"/>
      <c r="Q244" s="49"/>
      <c r="R244" s="49"/>
      <c r="S244" s="49"/>
      <c r="T244" s="49"/>
      <c r="U244" s="49"/>
      <c r="V244" s="49"/>
      <c r="W244" s="49"/>
      <c r="X244" s="241"/>
      <c r="Y244" s="242"/>
      <c r="Z244" s="240"/>
      <c r="AA244" s="53">
        <v>966000000</v>
      </c>
      <c r="AB244" s="243"/>
      <c r="AC244" s="243"/>
      <c r="AD244" s="97" t="s">
        <v>761</v>
      </c>
      <c r="AE244" s="83" t="s">
        <v>763</v>
      </c>
      <c r="AF244" s="85">
        <v>2</v>
      </c>
      <c r="AG244" s="85"/>
      <c r="AH244" s="85"/>
      <c r="AI244" s="85"/>
      <c r="AJ244" s="85"/>
      <c r="AK244" s="85"/>
      <c r="AL244" s="85"/>
      <c r="AM244" s="85"/>
      <c r="AN244" s="85"/>
      <c r="AO244" s="85">
        <v>1</v>
      </c>
      <c r="AP244" s="85"/>
      <c r="AQ244" s="85"/>
      <c r="AR244" s="85">
        <v>1</v>
      </c>
      <c r="AS244" s="83" t="s">
        <v>732</v>
      </c>
      <c r="AT244" s="83" t="s">
        <v>117</v>
      </c>
      <c r="AU244" s="29" t="s">
        <v>44</v>
      </c>
      <c r="AV244" s="29" t="s">
        <v>44</v>
      </c>
      <c r="AW244" s="86" t="s">
        <v>43</v>
      </c>
      <c r="AX244" s="86" t="s">
        <v>43</v>
      </c>
      <c r="AY244" s="86" t="s">
        <v>43</v>
      </c>
      <c r="AZ244" s="86" t="s">
        <v>43</v>
      </c>
    </row>
    <row r="245" spans="1:52" s="37" customFormat="1" ht="66.75" customHeight="1" x14ac:dyDescent="0.3">
      <c r="A245" s="68" t="s">
        <v>890</v>
      </c>
      <c r="B245" s="69" t="s">
        <v>259</v>
      </c>
      <c r="C245" s="20" t="s">
        <v>44</v>
      </c>
      <c r="D245" s="49" t="s">
        <v>260</v>
      </c>
      <c r="E245" s="49"/>
      <c r="F245" s="49"/>
      <c r="G245" s="49"/>
      <c r="H245" s="49"/>
      <c r="I245" s="49"/>
      <c r="J245" s="49"/>
      <c r="K245" s="49"/>
      <c r="L245" s="49"/>
      <c r="M245" s="49"/>
      <c r="N245" s="49"/>
      <c r="O245" s="49"/>
      <c r="P245" s="49"/>
      <c r="Q245" s="49"/>
      <c r="R245" s="49"/>
      <c r="S245" s="49"/>
      <c r="T245" s="49"/>
      <c r="U245" s="49"/>
      <c r="V245" s="49"/>
      <c r="W245" s="49"/>
      <c r="X245" s="241"/>
      <c r="Y245" s="242"/>
      <c r="Z245" s="240"/>
      <c r="AA245" s="113">
        <v>455200000</v>
      </c>
      <c r="AB245" s="85" t="s">
        <v>764</v>
      </c>
      <c r="AC245" s="83" t="s">
        <v>765</v>
      </c>
      <c r="AD245" s="116" t="s">
        <v>766</v>
      </c>
      <c r="AE245" s="240" t="s">
        <v>767</v>
      </c>
      <c r="AF245" s="243">
        <v>1</v>
      </c>
      <c r="AG245" s="243"/>
      <c r="AH245" s="243"/>
      <c r="AI245" s="243"/>
      <c r="AJ245" s="243"/>
      <c r="AK245" s="243"/>
      <c r="AL245" s="243"/>
      <c r="AM245" s="243"/>
      <c r="AN245" s="243"/>
      <c r="AO245" s="243">
        <v>1</v>
      </c>
      <c r="AP245" s="243"/>
      <c r="AQ245" s="243"/>
      <c r="AR245" s="243"/>
      <c r="AS245" s="240" t="s">
        <v>732</v>
      </c>
      <c r="AT245" s="240" t="s">
        <v>117</v>
      </c>
      <c r="AU245" s="29" t="s">
        <v>44</v>
      </c>
      <c r="AV245" s="29" t="s">
        <v>44</v>
      </c>
      <c r="AW245" s="86" t="s">
        <v>43</v>
      </c>
      <c r="AX245" s="86" t="s">
        <v>43</v>
      </c>
      <c r="AY245" s="86" t="s">
        <v>43</v>
      </c>
      <c r="AZ245" s="86" t="s">
        <v>43</v>
      </c>
    </row>
    <row r="246" spans="1:52" s="37" customFormat="1" ht="66.75" customHeight="1" x14ac:dyDescent="0.3">
      <c r="A246" s="68" t="s">
        <v>890</v>
      </c>
      <c r="B246" s="69" t="s">
        <v>259</v>
      </c>
      <c r="C246" s="20" t="s">
        <v>44</v>
      </c>
      <c r="D246" s="49" t="s">
        <v>260</v>
      </c>
      <c r="E246" s="49"/>
      <c r="F246" s="49"/>
      <c r="G246" s="49"/>
      <c r="H246" s="49"/>
      <c r="I246" s="49"/>
      <c r="J246" s="49"/>
      <c r="K246" s="49"/>
      <c r="L246" s="49"/>
      <c r="M246" s="49"/>
      <c r="N246" s="49"/>
      <c r="O246" s="49"/>
      <c r="P246" s="49"/>
      <c r="Q246" s="49"/>
      <c r="R246" s="49"/>
      <c r="S246" s="49"/>
      <c r="T246" s="49"/>
      <c r="U246" s="49"/>
      <c r="V246" s="49"/>
      <c r="W246" s="49"/>
      <c r="X246" s="241"/>
      <c r="Y246" s="242"/>
      <c r="Z246" s="240"/>
      <c r="AA246" s="113">
        <v>119600000</v>
      </c>
      <c r="AB246" s="85" t="s">
        <v>764</v>
      </c>
      <c r="AC246" s="83" t="s">
        <v>765</v>
      </c>
      <c r="AD246" s="116" t="s">
        <v>768</v>
      </c>
      <c r="AE246" s="240"/>
      <c r="AF246" s="243"/>
      <c r="AG246" s="243"/>
      <c r="AH246" s="243"/>
      <c r="AI246" s="243"/>
      <c r="AJ246" s="243"/>
      <c r="AK246" s="243"/>
      <c r="AL246" s="243"/>
      <c r="AM246" s="243"/>
      <c r="AN246" s="243"/>
      <c r="AO246" s="243"/>
      <c r="AP246" s="243"/>
      <c r="AQ246" s="243"/>
      <c r="AR246" s="243"/>
      <c r="AS246" s="240"/>
      <c r="AT246" s="240"/>
      <c r="AU246" s="29" t="s">
        <v>44</v>
      </c>
      <c r="AV246" s="29" t="s">
        <v>44</v>
      </c>
      <c r="AW246" s="86" t="s">
        <v>43</v>
      </c>
      <c r="AX246" s="86" t="s">
        <v>43</v>
      </c>
      <c r="AY246" s="86" t="s">
        <v>43</v>
      </c>
      <c r="AZ246" s="86" t="s">
        <v>43</v>
      </c>
    </row>
    <row r="247" spans="1:52" s="37" customFormat="1" ht="66.75" customHeight="1" x14ac:dyDescent="0.3">
      <c r="A247" s="68" t="s">
        <v>890</v>
      </c>
      <c r="B247" s="69" t="s">
        <v>259</v>
      </c>
      <c r="C247" s="20" t="s">
        <v>44</v>
      </c>
      <c r="D247" s="49" t="s">
        <v>260</v>
      </c>
      <c r="E247" s="49"/>
      <c r="F247" s="49"/>
      <c r="G247" s="49"/>
      <c r="H247" s="49"/>
      <c r="I247" s="49"/>
      <c r="J247" s="49"/>
      <c r="K247" s="49"/>
      <c r="L247" s="49"/>
      <c r="M247" s="49"/>
      <c r="N247" s="49"/>
      <c r="O247" s="49"/>
      <c r="P247" s="49"/>
      <c r="Q247" s="49"/>
      <c r="R247" s="49"/>
      <c r="S247" s="49"/>
      <c r="T247" s="49"/>
      <c r="U247" s="49"/>
      <c r="V247" s="49"/>
      <c r="W247" s="49"/>
      <c r="X247" s="241"/>
      <c r="Y247" s="242"/>
      <c r="Z247" s="240"/>
      <c r="AA247" s="113">
        <v>966500000</v>
      </c>
      <c r="AB247" s="85" t="s">
        <v>769</v>
      </c>
      <c r="AC247" s="83" t="s">
        <v>770</v>
      </c>
      <c r="AD247" s="83" t="s">
        <v>771</v>
      </c>
      <c r="AE247" s="83" t="s">
        <v>772</v>
      </c>
      <c r="AF247" s="85">
        <v>4</v>
      </c>
      <c r="AG247" s="85"/>
      <c r="AH247" s="85"/>
      <c r="AI247" s="85">
        <v>1</v>
      </c>
      <c r="AJ247" s="85"/>
      <c r="AK247" s="85"/>
      <c r="AL247" s="85">
        <v>1</v>
      </c>
      <c r="AM247" s="85"/>
      <c r="AN247" s="85"/>
      <c r="AO247" s="85">
        <v>1</v>
      </c>
      <c r="AP247" s="85"/>
      <c r="AQ247" s="85"/>
      <c r="AR247" s="85">
        <v>1</v>
      </c>
      <c r="AS247" s="83" t="s">
        <v>732</v>
      </c>
      <c r="AT247" s="83" t="s">
        <v>117</v>
      </c>
      <c r="AU247" s="29" t="s">
        <v>44</v>
      </c>
      <c r="AV247" s="29" t="s">
        <v>44</v>
      </c>
      <c r="AW247" s="86" t="s">
        <v>43</v>
      </c>
      <c r="AX247" s="86" t="s">
        <v>43</v>
      </c>
      <c r="AY247" s="86" t="s">
        <v>43</v>
      </c>
      <c r="AZ247" s="86" t="s">
        <v>43</v>
      </c>
    </row>
    <row r="248" spans="1:52" s="37" customFormat="1" ht="66.75" customHeight="1" x14ac:dyDescent="0.3">
      <c r="A248" s="68" t="s">
        <v>890</v>
      </c>
      <c r="B248" s="136" t="s">
        <v>259</v>
      </c>
      <c r="C248" s="20" t="s">
        <v>44</v>
      </c>
      <c r="D248" s="49" t="s">
        <v>260</v>
      </c>
      <c r="E248" s="49"/>
      <c r="F248" s="49"/>
      <c r="G248" s="49"/>
      <c r="H248" s="49"/>
      <c r="I248" s="49"/>
      <c r="J248" s="49"/>
      <c r="K248" s="49"/>
      <c r="L248" s="49"/>
      <c r="M248" s="49"/>
      <c r="N248" s="49"/>
      <c r="O248" s="49"/>
      <c r="P248" s="49"/>
      <c r="Q248" s="49"/>
      <c r="R248" s="49"/>
      <c r="S248" s="49"/>
      <c r="T248" s="49"/>
      <c r="U248" s="49"/>
      <c r="V248" s="49"/>
      <c r="W248" s="49"/>
      <c r="X248" s="241" t="s">
        <v>773</v>
      </c>
      <c r="Y248" s="242">
        <v>0.2</v>
      </c>
      <c r="Z248" s="240" t="s">
        <v>774</v>
      </c>
      <c r="AA248" s="53">
        <v>0</v>
      </c>
      <c r="AB248" s="23" t="s">
        <v>44</v>
      </c>
      <c r="AC248" s="23" t="s">
        <v>44</v>
      </c>
      <c r="AD248" s="23" t="s">
        <v>44</v>
      </c>
      <c r="AE248" s="83" t="s">
        <v>775</v>
      </c>
      <c r="AF248" s="85">
        <v>1</v>
      </c>
      <c r="AG248" s="85"/>
      <c r="AH248" s="85"/>
      <c r="AI248" s="85"/>
      <c r="AJ248" s="85"/>
      <c r="AK248" s="85"/>
      <c r="AL248" s="85">
        <v>1</v>
      </c>
      <c r="AM248" s="85"/>
      <c r="AN248" s="85"/>
      <c r="AO248" s="85"/>
      <c r="AP248" s="85"/>
      <c r="AQ248" s="85"/>
      <c r="AR248" s="85"/>
      <c r="AS248" s="83" t="s">
        <v>732</v>
      </c>
      <c r="AT248" s="83" t="s">
        <v>117</v>
      </c>
      <c r="AU248" s="83" t="s">
        <v>733</v>
      </c>
      <c r="AV248" s="83" t="s">
        <v>198</v>
      </c>
      <c r="AW248" s="86" t="s">
        <v>43</v>
      </c>
      <c r="AX248" s="86" t="s">
        <v>43</v>
      </c>
      <c r="AY248" s="86" t="s">
        <v>43</v>
      </c>
      <c r="AZ248" s="86" t="s">
        <v>43</v>
      </c>
    </row>
    <row r="249" spans="1:52" s="37" customFormat="1" ht="66.75" customHeight="1" x14ac:dyDescent="0.3">
      <c r="A249" s="68" t="s">
        <v>890</v>
      </c>
      <c r="B249" s="69" t="s">
        <v>259</v>
      </c>
      <c r="C249" s="20" t="s">
        <v>44</v>
      </c>
      <c r="D249" s="49" t="s">
        <v>260</v>
      </c>
      <c r="E249" s="49"/>
      <c r="F249" s="49"/>
      <c r="G249" s="49"/>
      <c r="H249" s="49"/>
      <c r="I249" s="49"/>
      <c r="J249" s="49"/>
      <c r="K249" s="49"/>
      <c r="L249" s="49"/>
      <c r="M249" s="49"/>
      <c r="N249" s="49"/>
      <c r="O249" s="49"/>
      <c r="P249" s="49"/>
      <c r="Q249" s="49"/>
      <c r="R249" s="49"/>
      <c r="S249" s="49"/>
      <c r="T249" s="49"/>
      <c r="U249" s="49"/>
      <c r="V249" s="49"/>
      <c r="W249" s="49"/>
      <c r="X249" s="241"/>
      <c r="Y249" s="242"/>
      <c r="Z249" s="240"/>
      <c r="AA249" s="53">
        <v>0</v>
      </c>
      <c r="AB249" s="23" t="s">
        <v>44</v>
      </c>
      <c r="AC249" s="23" t="s">
        <v>44</v>
      </c>
      <c r="AD249" s="23" t="s">
        <v>44</v>
      </c>
      <c r="AE249" s="83" t="s">
        <v>776</v>
      </c>
      <c r="AF249" s="85">
        <v>1</v>
      </c>
      <c r="AG249" s="85"/>
      <c r="AH249" s="85"/>
      <c r="AI249" s="85"/>
      <c r="AJ249" s="85"/>
      <c r="AK249" s="85"/>
      <c r="AL249" s="85"/>
      <c r="AM249" s="85"/>
      <c r="AN249" s="85"/>
      <c r="AO249" s="85"/>
      <c r="AP249" s="85">
        <v>1</v>
      </c>
      <c r="AQ249" s="85"/>
      <c r="AR249" s="85"/>
      <c r="AS249" s="83" t="s">
        <v>732</v>
      </c>
      <c r="AT249" s="83" t="s">
        <v>117</v>
      </c>
      <c r="AU249" s="29" t="s">
        <v>44</v>
      </c>
      <c r="AV249" s="29" t="s">
        <v>44</v>
      </c>
      <c r="AW249" s="86" t="s">
        <v>43</v>
      </c>
      <c r="AX249" s="86" t="s">
        <v>43</v>
      </c>
      <c r="AY249" s="86" t="s">
        <v>43</v>
      </c>
      <c r="AZ249" s="86" t="s">
        <v>43</v>
      </c>
    </row>
    <row r="250" spans="1:52" s="37" customFormat="1" ht="66.75" customHeight="1" x14ac:dyDescent="0.3">
      <c r="A250" s="68" t="s">
        <v>890</v>
      </c>
      <c r="B250" s="136" t="s">
        <v>259</v>
      </c>
      <c r="C250" s="20" t="s">
        <v>44</v>
      </c>
      <c r="D250" s="49" t="s">
        <v>260</v>
      </c>
      <c r="E250" s="49"/>
      <c r="F250" s="49"/>
      <c r="G250" s="49"/>
      <c r="H250" s="49"/>
      <c r="I250" s="49"/>
      <c r="J250" s="49"/>
      <c r="K250" s="49"/>
      <c r="L250" s="49"/>
      <c r="M250" s="49"/>
      <c r="N250" s="49"/>
      <c r="O250" s="49"/>
      <c r="P250" s="49"/>
      <c r="Q250" s="49"/>
      <c r="R250" s="49"/>
      <c r="S250" s="49"/>
      <c r="T250" s="49"/>
      <c r="U250" s="49"/>
      <c r="V250" s="49"/>
      <c r="W250" s="49"/>
      <c r="X250" s="241"/>
      <c r="Y250" s="242">
        <v>0.2</v>
      </c>
      <c r="Z250" s="240" t="s">
        <v>777</v>
      </c>
      <c r="AA250" s="53">
        <v>0</v>
      </c>
      <c r="AB250" s="23" t="s">
        <v>44</v>
      </c>
      <c r="AC250" s="23" t="s">
        <v>44</v>
      </c>
      <c r="AD250" s="23" t="s">
        <v>44</v>
      </c>
      <c r="AE250" s="83" t="s">
        <v>778</v>
      </c>
      <c r="AF250" s="85">
        <v>2</v>
      </c>
      <c r="AG250" s="85"/>
      <c r="AH250" s="85"/>
      <c r="AI250" s="85"/>
      <c r="AJ250" s="85"/>
      <c r="AK250" s="85"/>
      <c r="AL250" s="85"/>
      <c r="AM250" s="85"/>
      <c r="AN250" s="85"/>
      <c r="AO250" s="85"/>
      <c r="AP250" s="85"/>
      <c r="AQ250" s="85"/>
      <c r="AR250" s="85">
        <v>2</v>
      </c>
      <c r="AS250" s="83" t="s">
        <v>732</v>
      </c>
      <c r="AT250" s="83" t="s">
        <v>117</v>
      </c>
      <c r="AU250" s="83" t="s">
        <v>733</v>
      </c>
      <c r="AV250" s="83" t="s">
        <v>198</v>
      </c>
      <c r="AW250" s="86" t="s">
        <v>43</v>
      </c>
      <c r="AX250" s="86" t="s">
        <v>43</v>
      </c>
      <c r="AY250" s="86" t="s">
        <v>43</v>
      </c>
      <c r="AZ250" s="86" t="s">
        <v>43</v>
      </c>
    </row>
    <row r="251" spans="1:52" s="37" customFormat="1" ht="66.75" customHeight="1" x14ac:dyDescent="0.3">
      <c r="A251" s="68" t="s">
        <v>890</v>
      </c>
      <c r="B251" s="69" t="s">
        <v>259</v>
      </c>
      <c r="C251" s="20" t="s">
        <v>44</v>
      </c>
      <c r="D251" s="49" t="s">
        <v>260</v>
      </c>
      <c r="E251" s="49"/>
      <c r="F251" s="49"/>
      <c r="G251" s="49"/>
      <c r="H251" s="49"/>
      <c r="I251" s="49"/>
      <c r="J251" s="49"/>
      <c r="K251" s="49"/>
      <c r="L251" s="49"/>
      <c r="M251" s="49"/>
      <c r="N251" s="49"/>
      <c r="O251" s="49"/>
      <c r="P251" s="49"/>
      <c r="Q251" s="49"/>
      <c r="R251" s="49"/>
      <c r="S251" s="49"/>
      <c r="T251" s="49"/>
      <c r="U251" s="49"/>
      <c r="V251" s="49"/>
      <c r="W251" s="49"/>
      <c r="X251" s="241"/>
      <c r="Y251" s="242"/>
      <c r="Z251" s="240"/>
      <c r="AA251" s="53">
        <v>0</v>
      </c>
      <c r="AB251" s="23" t="s">
        <v>44</v>
      </c>
      <c r="AC251" s="23" t="s">
        <v>44</v>
      </c>
      <c r="AD251" s="23" t="s">
        <v>44</v>
      </c>
      <c r="AE251" s="83" t="s">
        <v>779</v>
      </c>
      <c r="AF251" s="85">
        <v>1</v>
      </c>
      <c r="AG251" s="85"/>
      <c r="AH251" s="85"/>
      <c r="AI251" s="85"/>
      <c r="AJ251" s="85"/>
      <c r="AK251" s="85"/>
      <c r="AL251" s="85"/>
      <c r="AM251" s="85"/>
      <c r="AN251" s="85"/>
      <c r="AO251" s="85"/>
      <c r="AP251" s="85">
        <v>1</v>
      </c>
      <c r="AQ251" s="85"/>
      <c r="AR251" s="85"/>
      <c r="AS251" s="83" t="s">
        <v>732</v>
      </c>
      <c r="AT251" s="83" t="s">
        <v>117</v>
      </c>
      <c r="AU251" s="29" t="s">
        <v>44</v>
      </c>
      <c r="AV251" s="29" t="s">
        <v>44</v>
      </c>
      <c r="AW251" s="86" t="s">
        <v>43</v>
      </c>
      <c r="AX251" s="86" t="s">
        <v>43</v>
      </c>
      <c r="AY251" s="86" t="s">
        <v>43</v>
      </c>
      <c r="AZ251" s="86" t="s">
        <v>43</v>
      </c>
    </row>
    <row r="252" spans="1:52" s="37" customFormat="1" ht="66.75" customHeight="1" x14ac:dyDescent="0.3">
      <c r="A252" s="68" t="s">
        <v>890</v>
      </c>
      <c r="B252" s="69" t="s">
        <v>259</v>
      </c>
      <c r="C252" s="20" t="s">
        <v>44</v>
      </c>
      <c r="D252" s="49" t="s">
        <v>260</v>
      </c>
      <c r="E252" s="49"/>
      <c r="F252" s="49"/>
      <c r="G252" s="49"/>
      <c r="H252" s="49"/>
      <c r="I252" s="49"/>
      <c r="J252" s="49"/>
      <c r="K252" s="49"/>
      <c r="L252" s="49"/>
      <c r="M252" s="49"/>
      <c r="N252" s="49"/>
      <c r="O252" s="49"/>
      <c r="P252" s="49"/>
      <c r="Q252" s="49"/>
      <c r="R252" s="49"/>
      <c r="S252" s="49"/>
      <c r="T252" s="49"/>
      <c r="U252" s="49"/>
      <c r="V252" s="49"/>
      <c r="W252" s="49"/>
      <c r="X252" s="241"/>
      <c r="Y252" s="242"/>
      <c r="Z252" s="240"/>
      <c r="AA252" s="53">
        <v>0</v>
      </c>
      <c r="AB252" s="23" t="s">
        <v>44</v>
      </c>
      <c r="AC252" s="23" t="s">
        <v>44</v>
      </c>
      <c r="AD252" s="23" t="s">
        <v>44</v>
      </c>
      <c r="AE252" s="83" t="s">
        <v>780</v>
      </c>
      <c r="AF252" s="85">
        <v>1</v>
      </c>
      <c r="AG252" s="85"/>
      <c r="AH252" s="85"/>
      <c r="AI252" s="85"/>
      <c r="AJ252" s="85"/>
      <c r="AK252" s="85"/>
      <c r="AL252" s="85"/>
      <c r="AM252" s="85"/>
      <c r="AN252" s="85"/>
      <c r="AO252" s="85"/>
      <c r="AP252" s="85"/>
      <c r="AQ252" s="85">
        <v>1</v>
      </c>
      <c r="AR252" s="85"/>
      <c r="AS252" s="83" t="s">
        <v>732</v>
      </c>
      <c r="AT252" s="83" t="s">
        <v>117</v>
      </c>
      <c r="AU252" s="29" t="s">
        <v>44</v>
      </c>
      <c r="AV252" s="29" t="s">
        <v>44</v>
      </c>
      <c r="AW252" s="86" t="s">
        <v>43</v>
      </c>
      <c r="AX252" s="86" t="s">
        <v>43</v>
      </c>
      <c r="AY252" s="86" t="s">
        <v>43</v>
      </c>
      <c r="AZ252" s="86" t="s">
        <v>43</v>
      </c>
    </row>
    <row r="253" spans="1:52" s="37" customFormat="1" ht="66.75" customHeight="1" x14ac:dyDescent="0.3">
      <c r="A253" s="68" t="s">
        <v>890</v>
      </c>
      <c r="B253" s="69" t="s">
        <v>259</v>
      </c>
      <c r="C253" s="20" t="s">
        <v>44</v>
      </c>
      <c r="D253" s="49" t="s">
        <v>260</v>
      </c>
      <c r="E253" s="49"/>
      <c r="F253" s="49"/>
      <c r="G253" s="49"/>
      <c r="H253" s="49"/>
      <c r="I253" s="49"/>
      <c r="J253" s="49"/>
      <c r="K253" s="49"/>
      <c r="L253" s="49"/>
      <c r="M253" s="49"/>
      <c r="N253" s="49"/>
      <c r="O253" s="49"/>
      <c r="P253" s="49"/>
      <c r="Q253" s="49"/>
      <c r="R253" s="49"/>
      <c r="S253" s="49"/>
      <c r="T253" s="49"/>
      <c r="U253" s="49"/>
      <c r="V253" s="49"/>
      <c r="W253" s="49"/>
      <c r="X253" s="241"/>
      <c r="Y253" s="242"/>
      <c r="Z253" s="240"/>
      <c r="AA253" s="53">
        <v>0</v>
      </c>
      <c r="AB253" s="23" t="s">
        <v>44</v>
      </c>
      <c r="AC253" s="23" t="s">
        <v>44</v>
      </c>
      <c r="AD253" s="23" t="s">
        <v>44</v>
      </c>
      <c r="AE253" s="83" t="s">
        <v>781</v>
      </c>
      <c r="AF253" s="85">
        <v>1</v>
      </c>
      <c r="AG253" s="85"/>
      <c r="AH253" s="85"/>
      <c r="AI253" s="85"/>
      <c r="AJ253" s="85"/>
      <c r="AK253" s="85"/>
      <c r="AL253" s="85"/>
      <c r="AM253" s="85"/>
      <c r="AN253" s="85"/>
      <c r="AO253" s="85"/>
      <c r="AP253" s="85"/>
      <c r="AQ253" s="85">
        <v>1</v>
      </c>
      <c r="AR253" s="85"/>
      <c r="AS253" s="83" t="s">
        <v>732</v>
      </c>
      <c r="AT253" s="83" t="s">
        <v>117</v>
      </c>
      <c r="AU253" s="29" t="s">
        <v>44</v>
      </c>
      <c r="AV253" s="29" t="s">
        <v>44</v>
      </c>
      <c r="AW253" s="86" t="s">
        <v>43</v>
      </c>
      <c r="AX253" s="86" t="s">
        <v>43</v>
      </c>
      <c r="AY253" s="86" t="s">
        <v>43</v>
      </c>
      <c r="AZ253" s="86" t="s">
        <v>43</v>
      </c>
    </row>
    <row r="254" spans="1:52" s="37" customFormat="1" ht="66.75" customHeight="1" x14ac:dyDescent="0.3">
      <c r="A254" s="68" t="s">
        <v>890</v>
      </c>
      <c r="B254" s="136" t="s">
        <v>259</v>
      </c>
      <c r="C254" s="20" t="s">
        <v>44</v>
      </c>
      <c r="D254" s="49" t="s">
        <v>260</v>
      </c>
      <c r="E254" s="49"/>
      <c r="F254" s="49"/>
      <c r="G254" s="49"/>
      <c r="H254" s="49"/>
      <c r="I254" s="49"/>
      <c r="J254" s="49"/>
      <c r="K254" s="49"/>
      <c r="L254" s="49"/>
      <c r="M254" s="49"/>
      <c r="N254" s="49"/>
      <c r="O254" s="49"/>
      <c r="P254" s="49"/>
      <c r="Q254" s="49"/>
      <c r="R254" s="49"/>
      <c r="S254" s="49"/>
      <c r="T254" s="49"/>
      <c r="U254" s="49"/>
      <c r="V254" s="49"/>
      <c r="W254" s="49"/>
      <c r="X254" s="241"/>
      <c r="Y254" s="242">
        <v>0.2</v>
      </c>
      <c r="Z254" s="240" t="s">
        <v>782</v>
      </c>
      <c r="AA254" s="53">
        <v>0</v>
      </c>
      <c r="AB254" s="23" t="s">
        <v>44</v>
      </c>
      <c r="AC254" s="23" t="s">
        <v>44</v>
      </c>
      <c r="AD254" s="23" t="s">
        <v>44</v>
      </c>
      <c r="AE254" s="83" t="s">
        <v>783</v>
      </c>
      <c r="AF254" s="85">
        <v>1</v>
      </c>
      <c r="AG254" s="85"/>
      <c r="AH254" s="85"/>
      <c r="AI254" s="85"/>
      <c r="AJ254" s="85"/>
      <c r="AK254" s="85"/>
      <c r="AL254" s="85"/>
      <c r="AM254" s="85"/>
      <c r="AN254" s="85"/>
      <c r="AO254" s="85"/>
      <c r="AP254" s="85">
        <v>1</v>
      </c>
      <c r="AQ254" s="85"/>
      <c r="AR254" s="85"/>
      <c r="AS254" s="83" t="s">
        <v>732</v>
      </c>
      <c r="AT254" s="83" t="s">
        <v>117</v>
      </c>
      <c r="AU254" s="83" t="s">
        <v>733</v>
      </c>
      <c r="AV254" s="83" t="s">
        <v>198</v>
      </c>
      <c r="AW254" s="86" t="s">
        <v>43</v>
      </c>
      <c r="AX254" s="86" t="s">
        <v>43</v>
      </c>
      <c r="AY254" s="86" t="s">
        <v>43</v>
      </c>
      <c r="AZ254" s="86" t="s">
        <v>43</v>
      </c>
    </row>
    <row r="255" spans="1:52" s="37" customFormat="1" ht="66.75" customHeight="1" x14ac:dyDescent="0.3">
      <c r="A255" s="68" t="s">
        <v>890</v>
      </c>
      <c r="B255" s="69" t="s">
        <v>259</v>
      </c>
      <c r="C255" s="20" t="s">
        <v>44</v>
      </c>
      <c r="D255" s="49" t="s">
        <v>260</v>
      </c>
      <c r="E255" s="49"/>
      <c r="F255" s="49"/>
      <c r="G255" s="49"/>
      <c r="H255" s="49"/>
      <c r="I255" s="49"/>
      <c r="J255" s="49"/>
      <c r="K255" s="49"/>
      <c r="L255" s="49"/>
      <c r="M255" s="49"/>
      <c r="N255" s="49"/>
      <c r="O255" s="49"/>
      <c r="P255" s="49"/>
      <c r="Q255" s="49"/>
      <c r="R255" s="49"/>
      <c r="S255" s="49"/>
      <c r="T255" s="49"/>
      <c r="U255" s="49"/>
      <c r="V255" s="49"/>
      <c r="W255" s="49"/>
      <c r="X255" s="241"/>
      <c r="Y255" s="242"/>
      <c r="Z255" s="240"/>
      <c r="AA255" s="117">
        <v>30000000</v>
      </c>
      <c r="AB255" s="85" t="s">
        <v>784</v>
      </c>
      <c r="AC255" s="118" t="s">
        <v>737</v>
      </c>
      <c r="AD255" s="97" t="s">
        <v>785</v>
      </c>
      <c r="AE255" s="83" t="s">
        <v>786</v>
      </c>
      <c r="AF255" s="85">
        <v>1</v>
      </c>
      <c r="AG255" s="85"/>
      <c r="AH255" s="85"/>
      <c r="AI255" s="85"/>
      <c r="AJ255" s="85"/>
      <c r="AK255" s="85"/>
      <c r="AL255" s="85">
        <v>1</v>
      </c>
      <c r="AM255" s="85"/>
      <c r="AN255" s="85"/>
      <c r="AO255" s="85"/>
      <c r="AP255" s="85"/>
      <c r="AQ255" s="85"/>
      <c r="AR255" s="85"/>
      <c r="AS255" s="83" t="s">
        <v>732</v>
      </c>
      <c r="AT255" s="83" t="s">
        <v>117</v>
      </c>
      <c r="AU255" s="29" t="s">
        <v>44</v>
      </c>
      <c r="AV255" s="29" t="s">
        <v>44</v>
      </c>
      <c r="AW255" s="86" t="s">
        <v>43</v>
      </c>
      <c r="AX255" s="86" t="s">
        <v>43</v>
      </c>
      <c r="AY255" s="86" t="s">
        <v>43</v>
      </c>
      <c r="AZ255" s="86" t="s">
        <v>43</v>
      </c>
    </row>
    <row r="256" spans="1:52" s="37" customFormat="1" ht="66.75" customHeight="1" x14ac:dyDescent="0.3">
      <c r="A256" s="68" t="s">
        <v>890</v>
      </c>
      <c r="B256" s="69" t="s">
        <v>259</v>
      </c>
      <c r="C256" s="20" t="s">
        <v>44</v>
      </c>
      <c r="D256" s="49" t="s">
        <v>260</v>
      </c>
      <c r="E256" s="49"/>
      <c r="F256" s="49"/>
      <c r="G256" s="49"/>
      <c r="H256" s="49"/>
      <c r="I256" s="49"/>
      <c r="J256" s="49"/>
      <c r="K256" s="49"/>
      <c r="L256" s="49"/>
      <c r="M256" s="49"/>
      <c r="N256" s="49"/>
      <c r="O256" s="49"/>
      <c r="P256" s="49"/>
      <c r="Q256" s="49"/>
      <c r="R256" s="49"/>
      <c r="S256" s="49"/>
      <c r="T256" s="49"/>
      <c r="U256" s="49"/>
      <c r="V256" s="49"/>
      <c r="W256" s="49"/>
      <c r="X256" s="241"/>
      <c r="Y256" s="242"/>
      <c r="Z256" s="240"/>
      <c r="AA256" s="53">
        <v>0</v>
      </c>
      <c r="AB256" s="23" t="s">
        <v>44</v>
      </c>
      <c r="AC256" s="23" t="s">
        <v>44</v>
      </c>
      <c r="AD256" s="23" t="s">
        <v>44</v>
      </c>
      <c r="AE256" s="83" t="s">
        <v>787</v>
      </c>
      <c r="AF256" s="85">
        <v>1</v>
      </c>
      <c r="AG256" s="85"/>
      <c r="AH256" s="85"/>
      <c r="AI256" s="85"/>
      <c r="AJ256" s="85"/>
      <c r="AK256" s="85"/>
      <c r="AL256" s="85"/>
      <c r="AM256" s="85"/>
      <c r="AN256" s="85"/>
      <c r="AO256" s="85"/>
      <c r="AP256" s="85"/>
      <c r="AQ256" s="85">
        <v>1</v>
      </c>
      <c r="AR256" s="85"/>
      <c r="AS256" s="83" t="s">
        <v>732</v>
      </c>
      <c r="AT256" s="83" t="s">
        <v>117</v>
      </c>
      <c r="AU256" s="29" t="s">
        <v>44</v>
      </c>
      <c r="AV256" s="29" t="s">
        <v>44</v>
      </c>
      <c r="AW256" s="86" t="s">
        <v>43</v>
      </c>
      <c r="AX256" s="86" t="s">
        <v>43</v>
      </c>
      <c r="AY256" s="86" t="s">
        <v>43</v>
      </c>
      <c r="AZ256" s="86" t="s">
        <v>43</v>
      </c>
    </row>
    <row r="257" spans="1:52" s="37" customFormat="1" ht="66.75" customHeight="1" x14ac:dyDescent="0.3">
      <c r="A257" s="68" t="s">
        <v>890</v>
      </c>
      <c r="B257" s="69" t="s">
        <v>259</v>
      </c>
      <c r="C257" s="20" t="s">
        <v>44</v>
      </c>
      <c r="D257" s="49" t="s">
        <v>260</v>
      </c>
      <c r="E257" s="49"/>
      <c r="F257" s="49"/>
      <c r="G257" s="49"/>
      <c r="H257" s="49"/>
      <c r="I257" s="49"/>
      <c r="J257" s="49"/>
      <c r="K257" s="49"/>
      <c r="L257" s="49"/>
      <c r="M257" s="49"/>
      <c r="N257" s="49"/>
      <c r="O257" s="49"/>
      <c r="P257" s="49"/>
      <c r="Q257" s="49"/>
      <c r="R257" s="49"/>
      <c r="S257" s="49"/>
      <c r="T257" s="49"/>
      <c r="U257" s="49"/>
      <c r="V257" s="49"/>
      <c r="W257" s="49"/>
      <c r="X257" s="241"/>
      <c r="Y257" s="242">
        <v>0.2</v>
      </c>
      <c r="Z257" s="240" t="s">
        <v>788</v>
      </c>
      <c r="AA257" s="53">
        <v>0</v>
      </c>
      <c r="AB257" s="23" t="s">
        <v>44</v>
      </c>
      <c r="AC257" s="23" t="s">
        <v>44</v>
      </c>
      <c r="AD257" s="23" t="s">
        <v>44</v>
      </c>
      <c r="AE257" s="83" t="s">
        <v>789</v>
      </c>
      <c r="AF257" s="85">
        <v>1</v>
      </c>
      <c r="AG257" s="85"/>
      <c r="AH257" s="85"/>
      <c r="AI257" s="85"/>
      <c r="AJ257" s="85"/>
      <c r="AK257" s="85"/>
      <c r="AL257" s="85"/>
      <c r="AM257" s="85"/>
      <c r="AN257" s="85"/>
      <c r="AO257" s="85"/>
      <c r="AP257" s="85"/>
      <c r="AQ257" s="85"/>
      <c r="AR257" s="85">
        <v>1</v>
      </c>
      <c r="AS257" s="83" t="s">
        <v>732</v>
      </c>
      <c r="AT257" s="83" t="s">
        <v>117</v>
      </c>
      <c r="AU257" s="29" t="s">
        <v>44</v>
      </c>
      <c r="AV257" s="29" t="s">
        <v>44</v>
      </c>
      <c r="AW257" s="86" t="s">
        <v>43</v>
      </c>
      <c r="AX257" s="86" t="s">
        <v>43</v>
      </c>
      <c r="AY257" s="86" t="s">
        <v>43</v>
      </c>
      <c r="AZ257" s="86" t="s">
        <v>43</v>
      </c>
    </row>
    <row r="258" spans="1:52" s="37" customFormat="1" ht="66.75" customHeight="1" x14ac:dyDescent="0.3">
      <c r="A258" s="68" t="s">
        <v>890</v>
      </c>
      <c r="B258" s="69" t="s">
        <v>259</v>
      </c>
      <c r="C258" s="20" t="s">
        <v>44</v>
      </c>
      <c r="D258" s="49" t="s">
        <v>260</v>
      </c>
      <c r="E258" s="49"/>
      <c r="F258" s="49"/>
      <c r="G258" s="49"/>
      <c r="H258" s="49"/>
      <c r="I258" s="49"/>
      <c r="J258" s="49"/>
      <c r="K258" s="49"/>
      <c r="L258" s="49"/>
      <c r="M258" s="49"/>
      <c r="N258" s="49"/>
      <c r="O258" s="49"/>
      <c r="P258" s="49"/>
      <c r="Q258" s="49"/>
      <c r="R258" s="49"/>
      <c r="S258" s="49"/>
      <c r="T258" s="49"/>
      <c r="U258" s="49"/>
      <c r="V258" s="49"/>
      <c r="W258" s="49"/>
      <c r="X258" s="241"/>
      <c r="Y258" s="242"/>
      <c r="Z258" s="240"/>
      <c r="AA258" s="53">
        <v>0</v>
      </c>
      <c r="AB258" s="23" t="s">
        <v>44</v>
      </c>
      <c r="AC258" s="23" t="s">
        <v>44</v>
      </c>
      <c r="AD258" s="23" t="s">
        <v>44</v>
      </c>
      <c r="AE258" s="83" t="s">
        <v>790</v>
      </c>
      <c r="AF258" s="85">
        <v>1</v>
      </c>
      <c r="AG258" s="85"/>
      <c r="AH258" s="85"/>
      <c r="AI258" s="85"/>
      <c r="AJ258" s="85"/>
      <c r="AK258" s="85"/>
      <c r="AL258" s="85"/>
      <c r="AM258" s="85"/>
      <c r="AN258" s="85"/>
      <c r="AO258" s="85"/>
      <c r="AP258" s="85"/>
      <c r="AQ258" s="85"/>
      <c r="AR258" s="85">
        <v>1</v>
      </c>
      <c r="AS258" s="83" t="s">
        <v>732</v>
      </c>
      <c r="AT258" s="83" t="s">
        <v>117</v>
      </c>
      <c r="AU258" s="29" t="s">
        <v>44</v>
      </c>
      <c r="AV258" s="29" t="s">
        <v>44</v>
      </c>
      <c r="AW258" s="86" t="s">
        <v>43</v>
      </c>
      <c r="AX258" s="86" t="s">
        <v>43</v>
      </c>
      <c r="AY258" s="86" t="s">
        <v>43</v>
      </c>
      <c r="AZ258" s="86" t="s">
        <v>43</v>
      </c>
    </row>
    <row r="259" spans="1:52" s="37" customFormat="1" ht="66.75" customHeight="1" x14ac:dyDescent="0.3">
      <c r="A259" s="68" t="s">
        <v>890</v>
      </c>
      <c r="B259" s="69" t="s">
        <v>259</v>
      </c>
      <c r="C259" s="20" t="s">
        <v>44</v>
      </c>
      <c r="D259" s="49" t="s">
        <v>260</v>
      </c>
      <c r="E259" s="49"/>
      <c r="F259" s="49"/>
      <c r="G259" s="49"/>
      <c r="H259" s="49"/>
      <c r="I259" s="49"/>
      <c r="J259" s="49"/>
      <c r="K259" s="49"/>
      <c r="L259" s="49"/>
      <c r="M259" s="49"/>
      <c r="N259" s="49"/>
      <c r="O259" s="49"/>
      <c r="P259" s="49"/>
      <c r="Q259" s="49"/>
      <c r="R259" s="49"/>
      <c r="S259" s="49"/>
      <c r="T259" s="49"/>
      <c r="U259" s="49"/>
      <c r="V259" s="49"/>
      <c r="W259" s="49"/>
      <c r="X259" s="241"/>
      <c r="Y259" s="242"/>
      <c r="Z259" s="240"/>
      <c r="AA259" s="53">
        <v>0</v>
      </c>
      <c r="AB259" s="23" t="s">
        <v>44</v>
      </c>
      <c r="AC259" s="23" t="s">
        <v>44</v>
      </c>
      <c r="AD259" s="23" t="s">
        <v>44</v>
      </c>
      <c r="AE259" s="83" t="s">
        <v>791</v>
      </c>
      <c r="AF259" s="85">
        <v>1</v>
      </c>
      <c r="AG259" s="85"/>
      <c r="AH259" s="85"/>
      <c r="AI259" s="85"/>
      <c r="AJ259" s="85"/>
      <c r="AK259" s="85"/>
      <c r="AL259" s="85"/>
      <c r="AM259" s="85"/>
      <c r="AN259" s="85"/>
      <c r="AO259" s="85"/>
      <c r="AP259" s="85"/>
      <c r="AQ259" s="85">
        <v>1</v>
      </c>
      <c r="AR259" s="85"/>
      <c r="AS259" s="83" t="s">
        <v>732</v>
      </c>
      <c r="AT259" s="83" t="s">
        <v>117</v>
      </c>
      <c r="AU259" s="29" t="s">
        <v>44</v>
      </c>
      <c r="AV259" s="29" t="s">
        <v>44</v>
      </c>
      <c r="AW259" s="86" t="s">
        <v>43</v>
      </c>
      <c r="AX259" s="86" t="s">
        <v>43</v>
      </c>
      <c r="AY259" s="86" t="s">
        <v>43</v>
      </c>
      <c r="AZ259" s="86" t="s">
        <v>43</v>
      </c>
    </row>
    <row r="260" spans="1:52" s="37" customFormat="1" ht="66.75" customHeight="1" x14ac:dyDescent="0.3">
      <c r="A260" s="68" t="s">
        <v>890</v>
      </c>
      <c r="B260" s="69" t="s">
        <v>259</v>
      </c>
      <c r="C260" s="20" t="s">
        <v>44</v>
      </c>
      <c r="D260" s="49" t="s">
        <v>260</v>
      </c>
      <c r="E260" s="49"/>
      <c r="F260" s="49"/>
      <c r="G260" s="49"/>
      <c r="H260" s="49"/>
      <c r="I260" s="49"/>
      <c r="J260" s="49"/>
      <c r="K260" s="49"/>
      <c r="L260" s="49"/>
      <c r="M260" s="49"/>
      <c r="N260" s="49"/>
      <c r="O260" s="49"/>
      <c r="P260" s="49"/>
      <c r="Q260" s="49"/>
      <c r="R260" s="49"/>
      <c r="S260" s="49"/>
      <c r="T260" s="49"/>
      <c r="U260" s="49"/>
      <c r="V260" s="49"/>
      <c r="W260" s="49"/>
      <c r="X260" s="241"/>
      <c r="Y260" s="242"/>
      <c r="Z260" s="240"/>
      <c r="AA260" s="53">
        <v>0</v>
      </c>
      <c r="AB260" s="23" t="s">
        <v>44</v>
      </c>
      <c r="AC260" s="23" t="s">
        <v>44</v>
      </c>
      <c r="AD260" s="23" t="s">
        <v>44</v>
      </c>
      <c r="AE260" s="83" t="s">
        <v>792</v>
      </c>
      <c r="AF260" s="85">
        <v>1</v>
      </c>
      <c r="AG260" s="85"/>
      <c r="AH260" s="85"/>
      <c r="AI260" s="85"/>
      <c r="AJ260" s="85"/>
      <c r="AK260" s="85"/>
      <c r="AL260" s="85"/>
      <c r="AM260" s="85"/>
      <c r="AN260" s="85"/>
      <c r="AO260" s="85"/>
      <c r="AP260" s="85"/>
      <c r="AQ260" s="85">
        <v>1</v>
      </c>
      <c r="AR260" s="85"/>
      <c r="AS260" s="83" t="s">
        <v>732</v>
      </c>
      <c r="AT260" s="83" t="s">
        <v>117</v>
      </c>
      <c r="AU260" s="29" t="s">
        <v>44</v>
      </c>
      <c r="AV260" s="29" t="s">
        <v>44</v>
      </c>
      <c r="AW260" s="86" t="s">
        <v>43</v>
      </c>
      <c r="AX260" s="86" t="s">
        <v>43</v>
      </c>
      <c r="AY260" s="86" t="s">
        <v>43</v>
      </c>
      <c r="AZ260" s="86" t="s">
        <v>43</v>
      </c>
    </row>
    <row r="261" spans="1:52" s="37" customFormat="1" ht="66.75" customHeight="1" x14ac:dyDescent="0.3">
      <c r="A261" s="68" t="s">
        <v>890</v>
      </c>
      <c r="B261" s="69" t="s">
        <v>259</v>
      </c>
      <c r="C261" s="20" t="s">
        <v>44</v>
      </c>
      <c r="D261" s="49" t="s">
        <v>260</v>
      </c>
      <c r="E261" s="49"/>
      <c r="F261" s="49"/>
      <c r="G261" s="49"/>
      <c r="H261" s="49"/>
      <c r="I261" s="49"/>
      <c r="J261" s="49"/>
      <c r="K261" s="49"/>
      <c r="L261" s="49"/>
      <c r="M261" s="49"/>
      <c r="N261" s="49"/>
      <c r="O261" s="49"/>
      <c r="P261" s="49"/>
      <c r="Q261" s="49"/>
      <c r="R261" s="49"/>
      <c r="S261" s="49"/>
      <c r="T261" s="49"/>
      <c r="U261" s="49"/>
      <c r="V261" s="49"/>
      <c r="W261" s="49"/>
      <c r="X261" s="217"/>
      <c r="Y261" s="244"/>
      <c r="Z261" s="222"/>
      <c r="AA261" s="53">
        <v>0</v>
      </c>
      <c r="AB261" s="23" t="s">
        <v>44</v>
      </c>
      <c r="AC261" s="23" t="s">
        <v>44</v>
      </c>
      <c r="AD261" s="23" t="s">
        <v>44</v>
      </c>
      <c r="AE261" s="83" t="s">
        <v>793</v>
      </c>
      <c r="AF261" s="85">
        <v>2</v>
      </c>
      <c r="AG261" s="85"/>
      <c r="AH261" s="85"/>
      <c r="AI261" s="85"/>
      <c r="AJ261" s="85"/>
      <c r="AK261" s="85"/>
      <c r="AL261" s="85"/>
      <c r="AM261" s="85"/>
      <c r="AN261" s="85"/>
      <c r="AO261" s="85"/>
      <c r="AP261" s="85">
        <v>1</v>
      </c>
      <c r="AQ261" s="85"/>
      <c r="AR261" s="85">
        <v>1</v>
      </c>
      <c r="AS261" s="83" t="s">
        <v>732</v>
      </c>
      <c r="AT261" s="83" t="s">
        <v>117</v>
      </c>
      <c r="AU261" s="29" t="s">
        <v>44</v>
      </c>
      <c r="AV261" s="29" t="s">
        <v>44</v>
      </c>
      <c r="AW261" s="86" t="s">
        <v>43</v>
      </c>
      <c r="AX261" s="86" t="s">
        <v>43</v>
      </c>
      <c r="AY261" s="86" t="s">
        <v>43</v>
      </c>
      <c r="AZ261" s="86" t="s">
        <v>43</v>
      </c>
    </row>
    <row r="262" spans="1:52" s="37" customFormat="1" ht="66.75" customHeight="1" x14ac:dyDescent="0.3">
      <c r="A262" s="68" t="s">
        <v>890</v>
      </c>
      <c r="B262" s="151" t="s">
        <v>259</v>
      </c>
      <c r="C262" s="20" t="s">
        <v>44</v>
      </c>
      <c r="D262" s="49" t="s">
        <v>260</v>
      </c>
      <c r="E262" s="49"/>
      <c r="F262" s="49"/>
      <c r="G262" s="49"/>
      <c r="H262" s="49"/>
      <c r="I262" s="49"/>
      <c r="J262" s="49"/>
      <c r="K262" s="49"/>
      <c r="L262" s="49"/>
      <c r="M262" s="49"/>
      <c r="N262" s="49"/>
      <c r="O262" s="49"/>
      <c r="P262" s="49"/>
      <c r="Q262" s="49"/>
      <c r="R262" s="49"/>
      <c r="S262" s="49"/>
      <c r="T262" s="49"/>
      <c r="U262" s="49"/>
      <c r="V262" s="49"/>
      <c r="W262" s="49"/>
      <c r="X262" s="241"/>
      <c r="Y262" s="242">
        <v>0.2</v>
      </c>
      <c r="Z262" s="240" t="s">
        <v>794</v>
      </c>
      <c r="AA262" s="53">
        <v>0</v>
      </c>
      <c r="AB262" s="23" t="s">
        <v>44</v>
      </c>
      <c r="AC262" s="23" t="s">
        <v>44</v>
      </c>
      <c r="AD262" s="23" t="s">
        <v>44</v>
      </c>
      <c r="AE262" s="83" t="s">
        <v>795</v>
      </c>
      <c r="AF262" s="85">
        <v>1</v>
      </c>
      <c r="AG262" s="85"/>
      <c r="AH262" s="85"/>
      <c r="AI262" s="85"/>
      <c r="AJ262" s="85"/>
      <c r="AK262" s="85"/>
      <c r="AL262" s="85"/>
      <c r="AM262" s="85"/>
      <c r="AN262" s="85"/>
      <c r="AO262" s="85"/>
      <c r="AP262" s="85"/>
      <c r="AQ262" s="85"/>
      <c r="AR262" s="85">
        <v>1</v>
      </c>
      <c r="AS262" s="83" t="s">
        <v>732</v>
      </c>
      <c r="AT262" s="83" t="s">
        <v>117</v>
      </c>
      <c r="AU262" s="83" t="s">
        <v>733</v>
      </c>
      <c r="AV262" s="83"/>
      <c r="AW262" s="83" t="s">
        <v>46</v>
      </c>
      <c r="AX262" s="97" t="s">
        <v>47</v>
      </c>
      <c r="AY262" s="29" t="s">
        <v>48</v>
      </c>
      <c r="AZ262" s="86" t="s">
        <v>43</v>
      </c>
    </row>
    <row r="263" spans="1:52" s="37" customFormat="1" ht="66.75" customHeight="1" x14ac:dyDescent="0.3">
      <c r="A263" s="68" t="s">
        <v>890</v>
      </c>
      <c r="B263" s="137" t="s">
        <v>259</v>
      </c>
      <c r="C263" s="20" t="s">
        <v>44</v>
      </c>
      <c r="D263" s="49" t="s">
        <v>260</v>
      </c>
      <c r="E263" s="49"/>
      <c r="F263" s="49"/>
      <c r="G263" s="49"/>
      <c r="H263" s="49"/>
      <c r="I263" s="49"/>
      <c r="J263" s="49"/>
      <c r="K263" s="49"/>
      <c r="L263" s="49"/>
      <c r="M263" s="49"/>
      <c r="N263" s="49"/>
      <c r="O263" s="49"/>
      <c r="P263" s="49"/>
      <c r="Q263" s="49"/>
      <c r="R263" s="49"/>
      <c r="S263" s="49"/>
      <c r="T263" s="49"/>
      <c r="U263" s="49"/>
      <c r="V263" s="49"/>
      <c r="W263" s="49"/>
      <c r="X263" s="241"/>
      <c r="Y263" s="242"/>
      <c r="Z263" s="240"/>
      <c r="AA263" s="113">
        <v>26415560000</v>
      </c>
      <c r="AB263" s="119" t="s">
        <v>796</v>
      </c>
      <c r="AC263" s="97" t="s">
        <v>797</v>
      </c>
      <c r="AD263" s="97" t="s">
        <v>798</v>
      </c>
      <c r="AE263" s="83" t="s">
        <v>799</v>
      </c>
      <c r="AF263" s="85">
        <v>4</v>
      </c>
      <c r="AG263" s="85"/>
      <c r="AH263" s="85"/>
      <c r="AI263" s="85">
        <v>1</v>
      </c>
      <c r="AJ263" s="85"/>
      <c r="AK263" s="85"/>
      <c r="AL263" s="85">
        <v>1</v>
      </c>
      <c r="AM263" s="85"/>
      <c r="AN263" s="85"/>
      <c r="AO263" s="85">
        <v>1</v>
      </c>
      <c r="AP263" s="85"/>
      <c r="AQ263" s="85"/>
      <c r="AR263" s="85">
        <v>1</v>
      </c>
      <c r="AS263" s="83" t="s">
        <v>732</v>
      </c>
      <c r="AT263" s="83" t="s">
        <v>117</v>
      </c>
      <c r="AU263" s="83" t="s">
        <v>733</v>
      </c>
      <c r="AV263" s="83" t="s">
        <v>198</v>
      </c>
      <c r="AW263" s="83" t="s">
        <v>46</v>
      </c>
      <c r="AX263" s="97" t="s">
        <v>47</v>
      </c>
      <c r="AY263" s="29" t="s">
        <v>48</v>
      </c>
      <c r="AZ263" s="86" t="s">
        <v>43</v>
      </c>
    </row>
    <row r="264" spans="1:52" s="37" customFormat="1" ht="66.75" customHeight="1" x14ac:dyDescent="0.3">
      <c r="A264" s="68" t="s">
        <v>890</v>
      </c>
      <c r="B264" s="69" t="s">
        <v>259</v>
      </c>
      <c r="C264" s="20" t="s">
        <v>44</v>
      </c>
      <c r="D264" s="49" t="s">
        <v>260</v>
      </c>
      <c r="E264" s="49"/>
      <c r="F264" s="49"/>
      <c r="G264" s="49"/>
      <c r="H264" s="49"/>
      <c r="I264" s="49"/>
      <c r="J264" s="49"/>
      <c r="K264" s="49"/>
      <c r="L264" s="49"/>
      <c r="M264" s="49"/>
      <c r="N264" s="49"/>
      <c r="O264" s="49"/>
      <c r="P264" s="49"/>
      <c r="Q264" s="49"/>
      <c r="R264" s="49"/>
      <c r="S264" s="49"/>
      <c r="T264" s="49"/>
      <c r="U264" s="49"/>
      <c r="V264" s="49"/>
      <c r="W264" s="49"/>
      <c r="X264" s="219"/>
      <c r="Y264" s="245"/>
      <c r="Z264" s="223"/>
      <c r="AA264" s="113">
        <v>914440000</v>
      </c>
      <c r="AB264" s="119" t="s">
        <v>796</v>
      </c>
      <c r="AC264" s="97" t="s">
        <v>800</v>
      </c>
      <c r="AD264" s="97" t="s">
        <v>801</v>
      </c>
      <c r="AE264" s="83" t="s">
        <v>802</v>
      </c>
      <c r="AF264" s="85">
        <v>3</v>
      </c>
      <c r="AG264" s="85"/>
      <c r="AH264" s="85"/>
      <c r="AI264" s="85"/>
      <c r="AJ264" s="85">
        <v>1</v>
      </c>
      <c r="AK264" s="85"/>
      <c r="AL264" s="85"/>
      <c r="AM264" s="85">
        <v>1</v>
      </c>
      <c r="AN264" s="85"/>
      <c r="AO264" s="85"/>
      <c r="AP264" s="85"/>
      <c r="AQ264" s="85"/>
      <c r="AR264" s="85">
        <v>1</v>
      </c>
      <c r="AS264" s="83" t="s">
        <v>732</v>
      </c>
      <c r="AT264" s="83" t="s">
        <v>117</v>
      </c>
      <c r="AU264" s="29" t="s">
        <v>44</v>
      </c>
      <c r="AV264" s="29" t="s">
        <v>44</v>
      </c>
      <c r="AW264" s="86" t="s">
        <v>43</v>
      </c>
      <c r="AX264" s="86" t="s">
        <v>43</v>
      </c>
      <c r="AY264" s="86" t="s">
        <v>43</v>
      </c>
      <c r="AZ264" s="86" t="s">
        <v>43</v>
      </c>
    </row>
    <row r="265" spans="1:52" s="37" customFormat="1" ht="66.75" customHeight="1" x14ac:dyDescent="0.3">
      <c r="A265" s="68" t="s">
        <v>890</v>
      </c>
      <c r="B265" s="69" t="s">
        <v>259</v>
      </c>
      <c r="C265" s="20" t="s">
        <v>44</v>
      </c>
      <c r="D265" s="49" t="s">
        <v>260</v>
      </c>
      <c r="E265" s="49"/>
      <c r="F265" s="49"/>
      <c r="G265" s="49"/>
      <c r="H265" s="49"/>
      <c r="I265" s="49"/>
      <c r="J265" s="49"/>
      <c r="K265" s="49"/>
      <c r="L265" s="49"/>
      <c r="M265" s="49"/>
      <c r="N265" s="49"/>
      <c r="O265" s="49"/>
      <c r="P265" s="49"/>
      <c r="Q265" s="49"/>
      <c r="R265" s="49"/>
      <c r="S265" s="49"/>
      <c r="T265" s="49"/>
      <c r="U265" s="49"/>
      <c r="V265" s="49"/>
      <c r="W265" s="49"/>
      <c r="X265" s="241"/>
      <c r="Y265" s="242"/>
      <c r="Z265" s="240"/>
      <c r="AA265" s="53">
        <v>0</v>
      </c>
      <c r="AB265" s="23" t="s">
        <v>44</v>
      </c>
      <c r="AC265" s="23" t="s">
        <v>44</v>
      </c>
      <c r="AD265" s="23" t="s">
        <v>44</v>
      </c>
      <c r="AE265" s="83" t="s">
        <v>803</v>
      </c>
      <c r="AF265" s="85">
        <v>1</v>
      </c>
      <c r="AG265" s="85"/>
      <c r="AH265" s="85"/>
      <c r="AI265" s="85"/>
      <c r="AJ265" s="85"/>
      <c r="AK265" s="85"/>
      <c r="AL265" s="85"/>
      <c r="AM265" s="85"/>
      <c r="AN265" s="85"/>
      <c r="AO265" s="85"/>
      <c r="AP265" s="85"/>
      <c r="AQ265" s="85"/>
      <c r="AR265" s="85">
        <v>1</v>
      </c>
      <c r="AS265" s="83" t="s">
        <v>732</v>
      </c>
      <c r="AT265" s="83" t="s">
        <v>117</v>
      </c>
      <c r="AU265" s="29" t="s">
        <v>44</v>
      </c>
      <c r="AV265" s="29" t="s">
        <v>44</v>
      </c>
      <c r="AW265" s="86" t="s">
        <v>43</v>
      </c>
      <c r="AX265" s="86" t="s">
        <v>43</v>
      </c>
      <c r="AY265" s="86" t="s">
        <v>43</v>
      </c>
      <c r="AZ265" s="86" t="s">
        <v>43</v>
      </c>
    </row>
    <row r="266" spans="1:52" s="37" customFormat="1" ht="66.75" customHeight="1" x14ac:dyDescent="0.3">
      <c r="A266" s="68" t="s">
        <v>890</v>
      </c>
      <c r="B266" s="97" t="s">
        <v>804</v>
      </c>
      <c r="C266" s="20" t="s">
        <v>44</v>
      </c>
      <c r="D266" s="97" t="s">
        <v>805</v>
      </c>
      <c r="E266" s="97"/>
      <c r="F266" s="97"/>
      <c r="G266" s="97"/>
      <c r="H266" s="97"/>
      <c r="I266" s="97"/>
      <c r="J266" s="97"/>
      <c r="K266" s="97"/>
      <c r="L266" s="97"/>
      <c r="M266" s="97"/>
      <c r="N266" s="97"/>
      <c r="O266" s="97"/>
      <c r="P266" s="97"/>
      <c r="Q266" s="97"/>
      <c r="R266" s="97"/>
      <c r="S266" s="97"/>
      <c r="T266" s="97"/>
      <c r="U266" s="97"/>
      <c r="V266" s="97"/>
      <c r="W266" s="97"/>
      <c r="X266" s="241" t="s">
        <v>806</v>
      </c>
      <c r="Y266" s="242">
        <v>0.35</v>
      </c>
      <c r="Z266" s="240" t="s">
        <v>807</v>
      </c>
      <c r="AA266" s="53">
        <v>0</v>
      </c>
      <c r="AB266" s="23" t="s">
        <v>44</v>
      </c>
      <c r="AC266" s="23" t="s">
        <v>44</v>
      </c>
      <c r="AD266" s="23" t="s">
        <v>44</v>
      </c>
      <c r="AE266" s="83" t="s">
        <v>808</v>
      </c>
      <c r="AF266" s="85">
        <v>1</v>
      </c>
      <c r="AG266" s="85"/>
      <c r="AH266" s="85"/>
      <c r="AI266" s="85"/>
      <c r="AJ266" s="85"/>
      <c r="AK266" s="85"/>
      <c r="AL266" s="85"/>
      <c r="AM266" s="85"/>
      <c r="AN266" s="85"/>
      <c r="AO266" s="85"/>
      <c r="AP266" s="85">
        <v>1</v>
      </c>
      <c r="AQ266" s="85"/>
      <c r="AR266" s="85"/>
      <c r="AS266" s="83" t="s">
        <v>732</v>
      </c>
      <c r="AT266" s="83" t="s">
        <v>117</v>
      </c>
      <c r="AU266" s="29" t="s">
        <v>44</v>
      </c>
      <c r="AV266" s="29" t="s">
        <v>44</v>
      </c>
      <c r="AW266" s="86" t="s">
        <v>43</v>
      </c>
      <c r="AX266" s="86" t="s">
        <v>43</v>
      </c>
      <c r="AY266" s="86" t="s">
        <v>43</v>
      </c>
      <c r="AZ266" s="86" t="s">
        <v>43</v>
      </c>
    </row>
    <row r="267" spans="1:52" s="37" customFormat="1" ht="66.75" customHeight="1" x14ac:dyDescent="0.3">
      <c r="A267" s="68" t="s">
        <v>890</v>
      </c>
      <c r="B267" s="97" t="s">
        <v>804</v>
      </c>
      <c r="C267" s="20" t="s">
        <v>44</v>
      </c>
      <c r="D267" s="97" t="s">
        <v>805</v>
      </c>
      <c r="E267" s="97"/>
      <c r="F267" s="97"/>
      <c r="G267" s="97"/>
      <c r="H267" s="97"/>
      <c r="I267" s="97"/>
      <c r="J267" s="97"/>
      <c r="K267" s="97"/>
      <c r="L267" s="97"/>
      <c r="M267" s="97"/>
      <c r="N267" s="97"/>
      <c r="O267" s="97"/>
      <c r="P267" s="97"/>
      <c r="Q267" s="97"/>
      <c r="R267" s="97"/>
      <c r="S267" s="97"/>
      <c r="T267" s="97"/>
      <c r="U267" s="97"/>
      <c r="V267" s="97"/>
      <c r="W267" s="97"/>
      <c r="X267" s="241"/>
      <c r="Y267" s="242"/>
      <c r="Z267" s="240"/>
      <c r="AA267" s="53">
        <v>0</v>
      </c>
      <c r="AB267" s="23" t="s">
        <v>44</v>
      </c>
      <c r="AC267" s="23" t="s">
        <v>44</v>
      </c>
      <c r="AD267" s="23" t="s">
        <v>44</v>
      </c>
      <c r="AE267" s="83" t="s">
        <v>809</v>
      </c>
      <c r="AF267" s="85">
        <v>1</v>
      </c>
      <c r="AG267" s="85"/>
      <c r="AH267" s="85"/>
      <c r="AI267" s="85"/>
      <c r="AJ267" s="85">
        <v>1</v>
      </c>
      <c r="AK267" s="85"/>
      <c r="AL267" s="85"/>
      <c r="AM267" s="85"/>
      <c r="AN267" s="85"/>
      <c r="AO267" s="85"/>
      <c r="AP267" s="85"/>
      <c r="AQ267" s="85"/>
      <c r="AR267" s="85"/>
      <c r="AS267" s="83" t="s">
        <v>732</v>
      </c>
      <c r="AT267" s="83" t="s">
        <v>117</v>
      </c>
      <c r="AU267" s="29" t="s">
        <v>44</v>
      </c>
      <c r="AV267" s="29" t="s">
        <v>44</v>
      </c>
      <c r="AW267" s="86" t="s">
        <v>43</v>
      </c>
      <c r="AX267" s="86" t="s">
        <v>43</v>
      </c>
      <c r="AY267" s="86" t="s">
        <v>43</v>
      </c>
      <c r="AZ267" s="86" t="s">
        <v>43</v>
      </c>
    </row>
    <row r="268" spans="1:52" s="37" customFormat="1" ht="66.75" customHeight="1" x14ac:dyDescent="0.3">
      <c r="A268" s="68" t="s">
        <v>890</v>
      </c>
      <c r="B268" s="97" t="s">
        <v>804</v>
      </c>
      <c r="C268" s="20" t="s">
        <v>44</v>
      </c>
      <c r="D268" s="97" t="s">
        <v>805</v>
      </c>
      <c r="E268" s="97"/>
      <c r="F268" s="97"/>
      <c r="G268" s="97"/>
      <c r="H268" s="97"/>
      <c r="I268" s="97"/>
      <c r="J268" s="97"/>
      <c r="K268" s="97"/>
      <c r="L268" s="97"/>
      <c r="M268" s="97"/>
      <c r="N268" s="97"/>
      <c r="O268" s="97"/>
      <c r="P268" s="97"/>
      <c r="Q268" s="97"/>
      <c r="R268" s="97"/>
      <c r="S268" s="97"/>
      <c r="T268" s="97"/>
      <c r="U268" s="97"/>
      <c r="V268" s="97"/>
      <c r="W268" s="97"/>
      <c r="X268" s="241"/>
      <c r="Y268" s="242"/>
      <c r="Z268" s="240"/>
      <c r="AA268" s="53">
        <v>0</v>
      </c>
      <c r="AB268" s="23" t="s">
        <v>44</v>
      </c>
      <c r="AC268" s="23" t="s">
        <v>44</v>
      </c>
      <c r="AD268" s="23" t="s">
        <v>44</v>
      </c>
      <c r="AE268" s="83" t="s">
        <v>810</v>
      </c>
      <c r="AF268" s="85">
        <v>3</v>
      </c>
      <c r="AG268" s="85"/>
      <c r="AH268" s="85"/>
      <c r="AI268" s="85">
        <v>1</v>
      </c>
      <c r="AJ268" s="85"/>
      <c r="AK268" s="85"/>
      <c r="AL268" s="85"/>
      <c r="AM268" s="85">
        <v>1</v>
      </c>
      <c r="AN268" s="85"/>
      <c r="AO268" s="85"/>
      <c r="AP268" s="85"/>
      <c r="AQ268" s="85"/>
      <c r="AR268" s="85">
        <v>1</v>
      </c>
      <c r="AS268" s="83" t="s">
        <v>732</v>
      </c>
      <c r="AT268" s="83" t="s">
        <v>117</v>
      </c>
      <c r="AU268" s="29" t="s">
        <v>44</v>
      </c>
      <c r="AV268" s="29" t="s">
        <v>44</v>
      </c>
      <c r="AW268" s="86" t="s">
        <v>43</v>
      </c>
      <c r="AX268" s="86" t="s">
        <v>43</v>
      </c>
      <c r="AY268" s="86" t="s">
        <v>43</v>
      </c>
      <c r="AZ268" s="86" t="s">
        <v>43</v>
      </c>
    </row>
    <row r="269" spans="1:52" s="37" customFormat="1" ht="66.75" customHeight="1" x14ac:dyDescent="0.3">
      <c r="A269" s="68" t="s">
        <v>890</v>
      </c>
      <c r="B269" s="152" t="s">
        <v>804</v>
      </c>
      <c r="C269" s="20" t="s">
        <v>44</v>
      </c>
      <c r="D269" s="97" t="s">
        <v>805</v>
      </c>
      <c r="E269" s="97"/>
      <c r="F269" s="97"/>
      <c r="G269" s="97"/>
      <c r="H269" s="97"/>
      <c r="I269" s="97"/>
      <c r="J269" s="97"/>
      <c r="K269" s="97"/>
      <c r="L269" s="97"/>
      <c r="M269" s="97"/>
      <c r="N269" s="97"/>
      <c r="O269" s="97"/>
      <c r="P269" s="97"/>
      <c r="Q269" s="97"/>
      <c r="R269" s="97"/>
      <c r="S269" s="97"/>
      <c r="T269" s="97"/>
      <c r="U269" s="97"/>
      <c r="V269" s="97"/>
      <c r="W269" s="97"/>
      <c r="X269" s="241"/>
      <c r="Y269" s="242">
        <v>0.3</v>
      </c>
      <c r="Z269" s="240" t="s">
        <v>811</v>
      </c>
      <c r="AA269" s="113">
        <v>45080000000</v>
      </c>
      <c r="AB269" s="119" t="s">
        <v>812</v>
      </c>
      <c r="AC269" s="83" t="s">
        <v>813</v>
      </c>
      <c r="AD269" s="83" t="s">
        <v>814</v>
      </c>
      <c r="AE269" s="240" t="s">
        <v>815</v>
      </c>
      <c r="AF269" s="243">
        <v>3</v>
      </c>
      <c r="AG269" s="243"/>
      <c r="AH269" s="243"/>
      <c r="AI269" s="243">
        <v>1</v>
      </c>
      <c r="AJ269" s="243"/>
      <c r="AK269" s="243"/>
      <c r="AL269" s="243"/>
      <c r="AM269" s="243"/>
      <c r="AN269" s="243">
        <v>1</v>
      </c>
      <c r="AO269" s="243"/>
      <c r="AP269" s="243"/>
      <c r="AQ269" s="243"/>
      <c r="AR269" s="243">
        <v>1</v>
      </c>
      <c r="AS269" s="240" t="s">
        <v>732</v>
      </c>
      <c r="AT269" s="222" t="s">
        <v>117</v>
      </c>
      <c r="AU269" s="243" t="s">
        <v>733</v>
      </c>
      <c r="AV269" s="243" t="s">
        <v>198</v>
      </c>
      <c r="AW269" s="86" t="s">
        <v>43</v>
      </c>
      <c r="AX269" s="86" t="s">
        <v>43</v>
      </c>
      <c r="AY269" s="86" t="s">
        <v>43</v>
      </c>
      <c r="AZ269" s="86" t="s">
        <v>43</v>
      </c>
    </row>
    <row r="270" spans="1:52" s="37" customFormat="1" ht="66.75" customHeight="1" x14ac:dyDescent="0.3">
      <c r="A270" s="68" t="s">
        <v>890</v>
      </c>
      <c r="B270" s="97" t="s">
        <v>804</v>
      </c>
      <c r="C270" s="20" t="s">
        <v>44</v>
      </c>
      <c r="D270" s="97" t="s">
        <v>805</v>
      </c>
      <c r="E270" s="97"/>
      <c r="F270" s="97"/>
      <c r="G270" s="97"/>
      <c r="H270" s="97"/>
      <c r="I270" s="97"/>
      <c r="J270" s="97"/>
      <c r="K270" s="97"/>
      <c r="L270" s="97"/>
      <c r="M270" s="97"/>
      <c r="N270" s="97"/>
      <c r="O270" s="97"/>
      <c r="P270" s="97"/>
      <c r="Q270" s="97"/>
      <c r="R270" s="97"/>
      <c r="S270" s="97"/>
      <c r="T270" s="97"/>
      <c r="U270" s="97"/>
      <c r="V270" s="97"/>
      <c r="W270" s="97"/>
      <c r="X270" s="241"/>
      <c r="Y270" s="242"/>
      <c r="Z270" s="240"/>
      <c r="AA270" s="114">
        <v>920000000</v>
      </c>
      <c r="AB270" s="119" t="s">
        <v>812</v>
      </c>
      <c r="AC270" s="83" t="s">
        <v>816</v>
      </c>
      <c r="AD270" s="83" t="s">
        <v>817</v>
      </c>
      <c r="AE270" s="240"/>
      <c r="AF270" s="243"/>
      <c r="AG270" s="243"/>
      <c r="AH270" s="243"/>
      <c r="AI270" s="243"/>
      <c r="AJ270" s="243"/>
      <c r="AK270" s="243"/>
      <c r="AL270" s="243"/>
      <c r="AM270" s="243"/>
      <c r="AN270" s="243"/>
      <c r="AO270" s="243"/>
      <c r="AP270" s="243"/>
      <c r="AQ270" s="243"/>
      <c r="AR270" s="243"/>
      <c r="AS270" s="240" t="s">
        <v>732</v>
      </c>
      <c r="AT270" s="223"/>
      <c r="AU270" s="243"/>
      <c r="AV270" s="243"/>
      <c r="AW270" s="86" t="s">
        <v>43</v>
      </c>
      <c r="AX270" s="86" t="s">
        <v>43</v>
      </c>
      <c r="AY270" s="86" t="s">
        <v>43</v>
      </c>
      <c r="AZ270" s="86" t="s">
        <v>43</v>
      </c>
    </row>
    <row r="271" spans="1:52" s="37" customFormat="1" ht="66.75" customHeight="1" x14ac:dyDescent="0.3">
      <c r="A271" s="68" t="s">
        <v>890</v>
      </c>
      <c r="B271" s="97" t="s">
        <v>804</v>
      </c>
      <c r="C271" s="20" t="s">
        <v>44</v>
      </c>
      <c r="D271" s="97" t="s">
        <v>818</v>
      </c>
      <c r="E271" s="97"/>
      <c r="F271" s="97"/>
      <c r="G271" s="97"/>
      <c r="H271" s="97"/>
      <c r="I271" s="97"/>
      <c r="J271" s="97"/>
      <c r="K271" s="97"/>
      <c r="L271" s="97"/>
      <c r="M271" s="97"/>
      <c r="N271" s="97"/>
      <c r="O271" s="97"/>
      <c r="P271" s="97"/>
      <c r="Q271" s="97"/>
      <c r="R271" s="97"/>
      <c r="S271" s="97"/>
      <c r="T271" s="97"/>
      <c r="U271" s="97"/>
      <c r="V271" s="97"/>
      <c r="W271" s="97"/>
      <c r="X271" s="241"/>
      <c r="Y271" s="242">
        <v>0.35</v>
      </c>
      <c r="Z271" s="240" t="s">
        <v>819</v>
      </c>
      <c r="AA271" s="117">
        <v>0</v>
      </c>
      <c r="AB271" s="23" t="s">
        <v>44</v>
      </c>
      <c r="AC271" s="23" t="s">
        <v>44</v>
      </c>
      <c r="AD271" s="23" t="s">
        <v>44</v>
      </c>
      <c r="AE271" s="83" t="s">
        <v>820</v>
      </c>
      <c r="AF271" s="85">
        <v>1</v>
      </c>
      <c r="AG271" s="85"/>
      <c r="AH271" s="85"/>
      <c r="AI271" s="85"/>
      <c r="AJ271" s="85"/>
      <c r="AK271" s="85"/>
      <c r="AL271" s="85"/>
      <c r="AM271" s="85">
        <v>1</v>
      </c>
      <c r="AN271" s="85"/>
      <c r="AO271" s="85"/>
      <c r="AP271" s="85"/>
      <c r="AQ271" s="85"/>
      <c r="AR271" s="85"/>
      <c r="AS271" s="83" t="s">
        <v>732</v>
      </c>
      <c r="AT271" s="83" t="s">
        <v>117</v>
      </c>
      <c r="AU271" s="29" t="s">
        <v>44</v>
      </c>
      <c r="AV271" s="29" t="s">
        <v>44</v>
      </c>
      <c r="AW271" s="86" t="s">
        <v>43</v>
      </c>
      <c r="AX271" s="86" t="s">
        <v>43</v>
      </c>
      <c r="AY271" s="86" t="s">
        <v>43</v>
      </c>
      <c r="AZ271" s="86" t="s">
        <v>43</v>
      </c>
    </row>
    <row r="272" spans="1:52" s="37" customFormat="1" ht="66.75" customHeight="1" x14ac:dyDescent="0.3">
      <c r="A272" s="68" t="s">
        <v>890</v>
      </c>
      <c r="B272" s="97" t="s">
        <v>804</v>
      </c>
      <c r="C272" s="20" t="s">
        <v>44</v>
      </c>
      <c r="D272" s="97" t="s">
        <v>818</v>
      </c>
      <c r="E272" s="97"/>
      <c r="F272" s="97"/>
      <c r="G272" s="97"/>
      <c r="H272" s="97"/>
      <c r="I272" s="97"/>
      <c r="J272" s="97"/>
      <c r="K272" s="97"/>
      <c r="L272" s="97"/>
      <c r="M272" s="97"/>
      <c r="N272" s="97"/>
      <c r="O272" s="97"/>
      <c r="P272" s="97"/>
      <c r="Q272" s="97"/>
      <c r="R272" s="97"/>
      <c r="S272" s="97"/>
      <c r="T272" s="97"/>
      <c r="U272" s="97"/>
      <c r="V272" s="97"/>
      <c r="W272" s="97"/>
      <c r="X272" s="241"/>
      <c r="Y272" s="242"/>
      <c r="Z272" s="240"/>
      <c r="AA272" s="117">
        <v>0</v>
      </c>
      <c r="AB272" s="23" t="s">
        <v>44</v>
      </c>
      <c r="AC272" s="23" t="s">
        <v>44</v>
      </c>
      <c r="AD272" s="23" t="s">
        <v>44</v>
      </c>
      <c r="AE272" s="83" t="s">
        <v>821</v>
      </c>
      <c r="AF272" s="85">
        <v>4</v>
      </c>
      <c r="AG272" s="85"/>
      <c r="AH272" s="85"/>
      <c r="AI272" s="85"/>
      <c r="AJ272" s="85"/>
      <c r="AK272" s="85">
        <v>1</v>
      </c>
      <c r="AL272" s="85"/>
      <c r="AM272" s="85"/>
      <c r="AN272" s="85">
        <v>1</v>
      </c>
      <c r="AO272" s="85"/>
      <c r="AP272" s="85">
        <v>1</v>
      </c>
      <c r="AQ272" s="85"/>
      <c r="AR272" s="85">
        <v>1</v>
      </c>
      <c r="AS272" s="83" t="s">
        <v>732</v>
      </c>
      <c r="AT272" s="83" t="s">
        <v>117</v>
      </c>
      <c r="AU272" s="29" t="s">
        <v>44</v>
      </c>
      <c r="AV272" s="29" t="s">
        <v>44</v>
      </c>
      <c r="AW272" s="86" t="s">
        <v>43</v>
      </c>
      <c r="AX272" s="86" t="s">
        <v>43</v>
      </c>
      <c r="AY272" s="86" t="s">
        <v>43</v>
      </c>
      <c r="AZ272" s="86" t="s">
        <v>43</v>
      </c>
    </row>
    <row r="273" spans="1:52" s="37" customFormat="1" ht="66.75" customHeight="1" x14ac:dyDescent="0.3">
      <c r="A273" s="68" t="s">
        <v>890</v>
      </c>
      <c r="B273" s="153" t="s">
        <v>613</v>
      </c>
      <c r="C273" s="20" t="s">
        <v>44</v>
      </c>
      <c r="D273" s="103" t="s">
        <v>614</v>
      </c>
      <c r="E273" s="103"/>
      <c r="F273" s="103"/>
      <c r="G273" s="103"/>
      <c r="H273" s="103"/>
      <c r="I273" s="103"/>
      <c r="J273" s="103"/>
      <c r="K273" s="103"/>
      <c r="L273" s="103"/>
      <c r="M273" s="103"/>
      <c r="N273" s="103"/>
      <c r="O273" s="103"/>
      <c r="P273" s="103"/>
      <c r="Q273" s="103"/>
      <c r="R273" s="103"/>
      <c r="S273" s="103"/>
      <c r="T273" s="103"/>
      <c r="U273" s="103"/>
      <c r="V273" s="103"/>
      <c r="W273" s="103"/>
      <c r="X273" s="241" t="s">
        <v>822</v>
      </c>
      <c r="Y273" s="242">
        <v>0.4</v>
      </c>
      <c r="Z273" s="240" t="s">
        <v>823</v>
      </c>
      <c r="AA273" s="117">
        <v>3000000000</v>
      </c>
      <c r="AB273" s="85" t="s">
        <v>728</v>
      </c>
      <c r="AC273" s="118" t="s">
        <v>676</v>
      </c>
      <c r="AD273" s="118" t="s">
        <v>824</v>
      </c>
      <c r="AE273" s="240" t="s">
        <v>825</v>
      </c>
      <c r="AF273" s="243">
        <v>4</v>
      </c>
      <c r="AG273" s="243"/>
      <c r="AH273" s="243"/>
      <c r="AI273" s="243"/>
      <c r="AJ273" s="243">
        <v>1</v>
      </c>
      <c r="AK273" s="243"/>
      <c r="AL273" s="243">
        <v>1</v>
      </c>
      <c r="AM273" s="243"/>
      <c r="AN273" s="243">
        <v>1</v>
      </c>
      <c r="AO273" s="243"/>
      <c r="AP273" s="243"/>
      <c r="AQ273" s="243"/>
      <c r="AR273" s="243">
        <v>1</v>
      </c>
      <c r="AS273" s="240" t="s">
        <v>732</v>
      </c>
      <c r="AT273" s="240" t="s">
        <v>117</v>
      </c>
      <c r="AU273" s="240" t="s">
        <v>733</v>
      </c>
      <c r="AV273" s="240" t="s">
        <v>198</v>
      </c>
      <c r="AW273" s="86" t="s">
        <v>43</v>
      </c>
      <c r="AX273" s="86" t="s">
        <v>43</v>
      </c>
      <c r="AY273" s="86" t="s">
        <v>43</v>
      </c>
      <c r="AZ273" s="86" t="s">
        <v>43</v>
      </c>
    </row>
    <row r="274" spans="1:52" s="37" customFormat="1" ht="66.75" customHeight="1" x14ac:dyDescent="0.3">
      <c r="A274" s="68" t="s">
        <v>890</v>
      </c>
      <c r="B274" s="103" t="s">
        <v>613</v>
      </c>
      <c r="C274" s="20" t="s">
        <v>44</v>
      </c>
      <c r="D274" s="103" t="s">
        <v>614</v>
      </c>
      <c r="E274" s="103"/>
      <c r="F274" s="103"/>
      <c r="G274" s="103"/>
      <c r="H274" s="103"/>
      <c r="I274" s="103"/>
      <c r="J274" s="103"/>
      <c r="K274" s="103"/>
      <c r="L274" s="103"/>
      <c r="M274" s="103"/>
      <c r="N274" s="103"/>
      <c r="O274" s="103"/>
      <c r="P274" s="103"/>
      <c r="Q274" s="103"/>
      <c r="R274" s="103"/>
      <c r="S274" s="103"/>
      <c r="T274" s="103"/>
      <c r="U274" s="103"/>
      <c r="V274" s="103"/>
      <c r="W274" s="103"/>
      <c r="X274" s="241"/>
      <c r="Y274" s="242"/>
      <c r="Z274" s="240"/>
      <c r="AA274" s="113">
        <v>253700000</v>
      </c>
      <c r="AB274" s="85" t="s">
        <v>764</v>
      </c>
      <c r="AC274" s="118" t="s">
        <v>770</v>
      </c>
      <c r="AD274" s="118" t="s">
        <v>826</v>
      </c>
      <c r="AE274" s="240"/>
      <c r="AF274" s="243"/>
      <c r="AG274" s="243"/>
      <c r="AH274" s="243"/>
      <c r="AI274" s="243"/>
      <c r="AJ274" s="243"/>
      <c r="AK274" s="243"/>
      <c r="AL274" s="243"/>
      <c r="AM274" s="243"/>
      <c r="AN274" s="243"/>
      <c r="AO274" s="243"/>
      <c r="AP274" s="243"/>
      <c r="AQ274" s="243"/>
      <c r="AR274" s="243"/>
      <c r="AS274" s="240"/>
      <c r="AT274" s="240"/>
      <c r="AU274" s="240"/>
      <c r="AV274" s="240"/>
      <c r="AW274" s="86" t="s">
        <v>43</v>
      </c>
      <c r="AX274" s="86" t="s">
        <v>43</v>
      </c>
      <c r="AY274" s="86" t="s">
        <v>43</v>
      </c>
      <c r="AZ274" s="86" t="s">
        <v>43</v>
      </c>
    </row>
    <row r="275" spans="1:52" s="37" customFormat="1" ht="66.75" customHeight="1" x14ac:dyDescent="0.3">
      <c r="A275" s="68" t="s">
        <v>890</v>
      </c>
      <c r="B275" s="150" t="s">
        <v>613</v>
      </c>
      <c r="C275" s="28" t="s">
        <v>44</v>
      </c>
      <c r="D275" s="103" t="s">
        <v>614</v>
      </c>
      <c r="E275" s="103"/>
      <c r="F275" s="103"/>
      <c r="G275" s="103"/>
      <c r="H275" s="103"/>
      <c r="I275" s="103"/>
      <c r="J275" s="103"/>
      <c r="K275" s="103"/>
      <c r="L275" s="103"/>
      <c r="M275" s="103"/>
      <c r="N275" s="103"/>
      <c r="O275" s="103"/>
      <c r="P275" s="103"/>
      <c r="Q275" s="103"/>
      <c r="R275" s="103"/>
      <c r="S275" s="103"/>
      <c r="T275" s="103"/>
      <c r="U275" s="103"/>
      <c r="V275" s="103"/>
      <c r="W275" s="103"/>
      <c r="X275" s="241"/>
      <c r="Y275" s="112">
        <v>0.3</v>
      </c>
      <c r="Z275" s="83" t="s">
        <v>827</v>
      </c>
      <c r="AA275" s="53">
        <v>0</v>
      </c>
      <c r="AB275" s="23" t="s">
        <v>44</v>
      </c>
      <c r="AC275" s="23" t="s">
        <v>44</v>
      </c>
      <c r="AD275" s="23" t="s">
        <v>44</v>
      </c>
      <c r="AE275" s="83" t="s">
        <v>828</v>
      </c>
      <c r="AF275" s="85">
        <v>2</v>
      </c>
      <c r="AG275" s="85"/>
      <c r="AH275" s="85"/>
      <c r="AI275" s="85"/>
      <c r="AJ275" s="85"/>
      <c r="AK275" s="85">
        <v>1</v>
      </c>
      <c r="AL275" s="85"/>
      <c r="AM275" s="85"/>
      <c r="AN275" s="85"/>
      <c r="AO275" s="85"/>
      <c r="AP275" s="85"/>
      <c r="AQ275" s="85">
        <v>1</v>
      </c>
      <c r="AR275" s="85"/>
      <c r="AS275" s="120" t="s">
        <v>732</v>
      </c>
      <c r="AT275" s="83" t="s">
        <v>117</v>
      </c>
      <c r="AU275" s="83" t="s">
        <v>733</v>
      </c>
      <c r="AV275" s="83"/>
      <c r="AW275" s="86" t="s">
        <v>43</v>
      </c>
      <c r="AX275" s="86" t="s">
        <v>43</v>
      </c>
      <c r="AY275" s="86" t="s">
        <v>43</v>
      </c>
      <c r="AZ275" s="86" t="s">
        <v>43</v>
      </c>
    </row>
    <row r="276" spans="1:52" s="37" customFormat="1" ht="66.75" customHeight="1" x14ac:dyDescent="0.3">
      <c r="A276" s="68" t="s">
        <v>890</v>
      </c>
      <c r="B276" s="135" t="s">
        <v>613</v>
      </c>
      <c r="C276" s="28" t="s">
        <v>44</v>
      </c>
      <c r="D276" s="103" t="s">
        <v>614</v>
      </c>
      <c r="E276" s="103"/>
      <c r="F276" s="103"/>
      <c r="G276" s="103"/>
      <c r="H276" s="103"/>
      <c r="I276" s="103"/>
      <c r="J276" s="103"/>
      <c r="K276" s="103"/>
      <c r="L276" s="103"/>
      <c r="M276" s="103"/>
      <c r="N276" s="103"/>
      <c r="O276" s="103"/>
      <c r="P276" s="103"/>
      <c r="Q276" s="103"/>
      <c r="R276" s="103"/>
      <c r="S276" s="103"/>
      <c r="T276" s="103"/>
      <c r="U276" s="103"/>
      <c r="V276" s="103"/>
      <c r="W276" s="103"/>
      <c r="X276" s="241"/>
      <c r="Y276" s="242">
        <v>0.3</v>
      </c>
      <c r="Z276" s="240" t="s">
        <v>829</v>
      </c>
      <c r="AA276" s="53">
        <v>0</v>
      </c>
      <c r="AB276" s="23" t="s">
        <v>44</v>
      </c>
      <c r="AC276" s="23" t="s">
        <v>44</v>
      </c>
      <c r="AD276" s="23" t="s">
        <v>44</v>
      </c>
      <c r="AE276" s="83" t="s">
        <v>830</v>
      </c>
      <c r="AF276" s="85">
        <v>2</v>
      </c>
      <c r="AG276" s="85"/>
      <c r="AH276" s="85"/>
      <c r="AI276" s="85"/>
      <c r="AJ276" s="85">
        <v>1</v>
      </c>
      <c r="AK276" s="85"/>
      <c r="AL276" s="85"/>
      <c r="AM276" s="85"/>
      <c r="AN276" s="85"/>
      <c r="AO276" s="85">
        <v>1</v>
      </c>
      <c r="AP276" s="85"/>
      <c r="AQ276" s="85"/>
      <c r="AR276" s="85"/>
      <c r="AS276" s="83" t="s">
        <v>732</v>
      </c>
      <c r="AT276" s="83" t="s">
        <v>117</v>
      </c>
      <c r="AU276" s="83" t="s">
        <v>733</v>
      </c>
      <c r="AV276" s="83" t="s">
        <v>198</v>
      </c>
      <c r="AW276" s="86" t="s">
        <v>43</v>
      </c>
      <c r="AX276" s="86" t="s">
        <v>43</v>
      </c>
      <c r="AY276" s="86" t="s">
        <v>43</v>
      </c>
      <c r="AZ276" s="86" t="s">
        <v>43</v>
      </c>
    </row>
    <row r="277" spans="1:52" s="37" customFormat="1" ht="66.75" customHeight="1" x14ac:dyDescent="0.3">
      <c r="A277" s="68" t="s">
        <v>890</v>
      </c>
      <c r="B277" s="103" t="s">
        <v>613</v>
      </c>
      <c r="C277" s="28" t="s">
        <v>44</v>
      </c>
      <c r="D277" s="103" t="s">
        <v>614</v>
      </c>
      <c r="E277" s="103"/>
      <c r="F277" s="103"/>
      <c r="G277" s="103"/>
      <c r="H277" s="103"/>
      <c r="I277" s="103"/>
      <c r="J277" s="103"/>
      <c r="K277" s="103"/>
      <c r="L277" s="103"/>
      <c r="M277" s="103"/>
      <c r="N277" s="103"/>
      <c r="O277" s="103"/>
      <c r="P277" s="103"/>
      <c r="Q277" s="103"/>
      <c r="R277" s="103"/>
      <c r="S277" s="103"/>
      <c r="T277" s="103"/>
      <c r="U277" s="103"/>
      <c r="V277" s="103"/>
      <c r="W277" s="103"/>
      <c r="X277" s="241"/>
      <c r="Y277" s="242"/>
      <c r="Z277" s="240"/>
      <c r="AA277" s="117">
        <v>200000000</v>
      </c>
      <c r="AB277" s="85" t="s">
        <v>784</v>
      </c>
      <c r="AC277" s="97" t="s">
        <v>737</v>
      </c>
      <c r="AD277" s="97" t="s">
        <v>831</v>
      </c>
      <c r="AE277" s="83" t="s">
        <v>832</v>
      </c>
      <c r="AF277" s="85">
        <v>3</v>
      </c>
      <c r="AG277" s="85"/>
      <c r="AH277" s="85"/>
      <c r="AI277" s="85"/>
      <c r="AJ277" s="85">
        <v>1</v>
      </c>
      <c r="AK277" s="85"/>
      <c r="AL277" s="85"/>
      <c r="AM277" s="85"/>
      <c r="AN277" s="85"/>
      <c r="AO277" s="85">
        <v>1</v>
      </c>
      <c r="AP277" s="85"/>
      <c r="AQ277" s="85"/>
      <c r="AR277" s="85">
        <v>1</v>
      </c>
      <c r="AS277" s="83" t="s">
        <v>732</v>
      </c>
      <c r="AT277" s="83" t="s">
        <v>117</v>
      </c>
      <c r="AU277" s="29" t="s">
        <v>44</v>
      </c>
      <c r="AV277" s="29" t="s">
        <v>44</v>
      </c>
      <c r="AW277" s="86" t="s">
        <v>43</v>
      </c>
      <c r="AX277" s="86" t="s">
        <v>43</v>
      </c>
      <c r="AY277" s="86" t="s">
        <v>43</v>
      </c>
      <c r="AZ277" s="86" t="s">
        <v>43</v>
      </c>
    </row>
  </sheetData>
  <autoFilter ref="B6:AZ277" xr:uid="{3EE0E7FE-4247-4ED3-B57F-159EFF0B8E16}"/>
  <mergeCells count="254">
    <mergeCell ref="AS269:AS270"/>
    <mergeCell ref="AT269:AT270"/>
    <mergeCell ref="AU269:AU270"/>
    <mergeCell ref="AV269:AV270"/>
    <mergeCell ref="AR273:AR274"/>
    <mergeCell ref="AS273:AS274"/>
    <mergeCell ref="AT273:AT274"/>
    <mergeCell ref="AU273:AU274"/>
    <mergeCell ref="AV273:AV274"/>
    <mergeCell ref="AI273:AI274"/>
    <mergeCell ref="AJ273:AJ274"/>
    <mergeCell ref="AK273:AK274"/>
    <mergeCell ref="AL273:AL274"/>
    <mergeCell ref="AM273:AM274"/>
    <mergeCell ref="AN273:AN274"/>
    <mergeCell ref="AO273:AO274"/>
    <mergeCell ref="AP273:AP274"/>
    <mergeCell ref="AQ273:AQ274"/>
    <mergeCell ref="X273:X277"/>
    <mergeCell ref="Y273:Y274"/>
    <mergeCell ref="Z273:Z274"/>
    <mergeCell ref="AE273:AE274"/>
    <mergeCell ref="AF273:AF274"/>
    <mergeCell ref="AG273:AG274"/>
    <mergeCell ref="AH273:AH274"/>
    <mergeCell ref="AP269:AP270"/>
    <mergeCell ref="AQ269:AQ270"/>
    <mergeCell ref="X266:X272"/>
    <mergeCell ref="Y266:Y268"/>
    <mergeCell ref="Z266:Z268"/>
    <mergeCell ref="Y276:Y277"/>
    <mergeCell ref="Z276:Z277"/>
    <mergeCell ref="X241:X247"/>
    <mergeCell ref="Y243:Y247"/>
    <mergeCell ref="Z243:Z247"/>
    <mergeCell ref="AB243:AB244"/>
    <mergeCell ref="AR269:AR270"/>
    <mergeCell ref="Y271:Y272"/>
    <mergeCell ref="Z271:Z272"/>
    <mergeCell ref="AG269:AG270"/>
    <mergeCell ref="AH269:AH270"/>
    <mergeCell ref="AI269:AI270"/>
    <mergeCell ref="AJ269:AJ270"/>
    <mergeCell ref="AK269:AK270"/>
    <mergeCell ref="AL269:AL270"/>
    <mergeCell ref="AM269:AM270"/>
    <mergeCell ref="AN269:AN270"/>
    <mergeCell ref="AO269:AO270"/>
    <mergeCell ref="Y269:Y270"/>
    <mergeCell ref="Z269:Z270"/>
    <mergeCell ref="AE269:AE270"/>
    <mergeCell ref="AF269:AF270"/>
    <mergeCell ref="X248:X265"/>
    <mergeCell ref="Y248:Y249"/>
    <mergeCell ref="Z248:Z249"/>
    <mergeCell ref="Y250:Y253"/>
    <mergeCell ref="Z250:Z253"/>
    <mergeCell ref="Y254:Y256"/>
    <mergeCell ref="Z254:Z256"/>
    <mergeCell ref="Y257:Y261"/>
    <mergeCell ref="Z257:Z261"/>
    <mergeCell ref="Y262:Y265"/>
    <mergeCell ref="Z262:Z265"/>
    <mergeCell ref="AC243:AC244"/>
    <mergeCell ref="AU233:AU234"/>
    <mergeCell ref="AV233:AV234"/>
    <mergeCell ref="AQ245:AQ246"/>
    <mergeCell ref="AR245:AR246"/>
    <mergeCell ref="AS245:AS246"/>
    <mergeCell ref="AT245:AT246"/>
    <mergeCell ref="AE245:AE246"/>
    <mergeCell ref="AF245:AF246"/>
    <mergeCell ref="AG245:AG246"/>
    <mergeCell ref="AH245:AH246"/>
    <mergeCell ref="AI245:AI246"/>
    <mergeCell ref="AJ245:AJ246"/>
    <mergeCell ref="AK245:AK246"/>
    <mergeCell ref="AL245:AL246"/>
    <mergeCell ref="AM245:AM246"/>
    <mergeCell ref="AG233:AG234"/>
    <mergeCell ref="AH233:AH234"/>
    <mergeCell ref="AI233:AI234"/>
    <mergeCell ref="AJ233:AJ234"/>
    <mergeCell ref="AK233:AK234"/>
    <mergeCell ref="AN245:AN246"/>
    <mergeCell ref="AO245:AO246"/>
    <mergeCell ref="AP245:AP246"/>
    <mergeCell ref="AZ211:AZ212"/>
    <mergeCell ref="X236:X240"/>
    <mergeCell ref="Y236:Y237"/>
    <mergeCell ref="Z236:Z237"/>
    <mergeCell ref="Y239:Y240"/>
    <mergeCell ref="Z239:Z240"/>
    <mergeCell ref="Y233:Y235"/>
    <mergeCell ref="Z233:Z235"/>
    <mergeCell ref="AE233:AE234"/>
    <mergeCell ref="AF233:AF234"/>
    <mergeCell ref="AS233:AS234"/>
    <mergeCell ref="AT233:AT234"/>
    <mergeCell ref="AL233:AL234"/>
    <mergeCell ref="AM233:AM234"/>
    <mergeCell ref="AN233:AN234"/>
    <mergeCell ref="AO233:AO234"/>
    <mergeCell ref="AP233:AP234"/>
    <mergeCell ref="AQ233:AQ234"/>
    <mergeCell ref="AR233:AR234"/>
    <mergeCell ref="X182:X184"/>
    <mergeCell ref="X185:X189"/>
    <mergeCell ref="X190:X207"/>
    <mergeCell ref="AU179:AU180"/>
    <mergeCell ref="X223:X229"/>
    <mergeCell ref="Y225:Y228"/>
    <mergeCell ref="Z225:Z228"/>
    <mergeCell ref="X230:X235"/>
    <mergeCell ref="Y230:Y232"/>
    <mergeCell ref="Z230:Z232"/>
    <mergeCell ref="AV211:AV212"/>
    <mergeCell ref="AW211:AW212"/>
    <mergeCell ref="AX211:AX212"/>
    <mergeCell ref="AY211:AY212"/>
    <mergeCell ref="X208:X210"/>
    <mergeCell ref="X211:X213"/>
    <mergeCell ref="Y211:Y212"/>
    <mergeCell ref="Z211:Z212"/>
    <mergeCell ref="AB211:AB212"/>
    <mergeCell ref="X214:X222"/>
    <mergeCell ref="Y216:Y219"/>
    <mergeCell ref="Z216:Z219"/>
    <mergeCell ref="Y220:Y221"/>
    <mergeCell ref="Z220:Z221"/>
    <mergeCell ref="AC211:AC212"/>
    <mergeCell ref="AD211:AD212"/>
    <mergeCell ref="AT211:AT212"/>
    <mergeCell ref="AU211:AU212"/>
    <mergeCell ref="AV179:AV180"/>
    <mergeCell ref="AW179:AW180"/>
    <mergeCell ref="AX179:AX180"/>
    <mergeCell ref="AY179:AY180"/>
    <mergeCell ref="AZ179:AZ180"/>
    <mergeCell ref="X176:X181"/>
    <mergeCell ref="Y179:Y180"/>
    <mergeCell ref="Z179:Z180"/>
    <mergeCell ref="AT179:AT180"/>
    <mergeCell ref="X173:X174"/>
    <mergeCell ref="X171:X172"/>
    <mergeCell ref="X168:X170"/>
    <mergeCell ref="X164:X166"/>
    <mergeCell ref="Y164:Y165"/>
    <mergeCell ref="Z164:Z165"/>
    <mergeCell ref="X154:X158"/>
    <mergeCell ref="X159:X160"/>
    <mergeCell ref="X161:X162"/>
    <mergeCell ref="X123:X125"/>
    <mergeCell ref="X126:X128"/>
    <mergeCell ref="X129:X133"/>
    <mergeCell ref="X134:X137"/>
    <mergeCell ref="X140:X151"/>
    <mergeCell ref="X112:X113"/>
    <mergeCell ref="X118:X120"/>
    <mergeCell ref="X103:X105"/>
    <mergeCell ref="X106:X111"/>
    <mergeCell ref="X101:X102"/>
    <mergeCell ref="Y101:Y102"/>
    <mergeCell ref="Z101:Z102"/>
    <mergeCell ref="X96:X97"/>
    <mergeCell ref="X98:X100"/>
    <mergeCell ref="X92:X95"/>
    <mergeCell ref="Y92:Y93"/>
    <mergeCell ref="Z92:Z93"/>
    <mergeCell ref="Y94:Y95"/>
    <mergeCell ref="Z94:Z95"/>
    <mergeCell ref="X84:X87"/>
    <mergeCell ref="X88:X90"/>
    <mergeCell ref="X80:X81"/>
    <mergeCell ref="X82:X83"/>
    <mergeCell ref="X73:X75"/>
    <mergeCell ref="X76:X78"/>
    <mergeCell ref="X67:X70"/>
    <mergeCell ref="X71:X72"/>
    <mergeCell ref="X51:X55"/>
    <mergeCell ref="X56:X57"/>
    <mergeCell ref="X58:X59"/>
    <mergeCell ref="X60:X61"/>
    <mergeCell ref="X63:X66"/>
    <mergeCell ref="X46:X47"/>
    <mergeCell ref="Y46:Y47"/>
    <mergeCell ref="Z46:Z47"/>
    <mergeCell ref="Y48:Y50"/>
    <mergeCell ref="Z48:Z50"/>
    <mergeCell ref="X48:X50"/>
    <mergeCell ref="X38:X39"/>
    <mergeCell ref="X40:X44"/>
    <mergeCell ref="Y43:Y44"/>
    <mergeCell ref="Z43:Z44"/>
    <mergeCell ref="Y40:Y41"/>
    <mergeCell ref="Z40:Z41"/>
    <mergeCell ref="X7:X12"/>
    <mergeCell ref="Y10:Y12"/>
    <mergeCell ref="X33:X34"/>
    <mergeCell ref="X13:X17"/>
    <mergeCell ref="AU33:AU34"/>
    <mergeCell ref="Z15:Z17"/>
    <mergeCell ref="Y15:Y17"/>
    <mergeCell ref="Z13:Z14"/>
    <mergeCell ref="AU13:AU14"/>
    <mergeCell ref="X18:X28"/>
    <mergeCell ref="X29:X30"/>
    <mergeCell ref="Y29:Y30"/>
    <mergeCell ref="Z29:Z30"/>
    <mergeCell ref="Z18:Z24"/>
    <mergeCell ref="Z25:Z28"/>
    <mergeCell ref="Y18:Y24"/>
    <mergeCell ref="Y25:Y28"/>
    <mergeCell ref="AU29:AU30"/>
    <mergeCell ref="A1:C3"/>
    <mergeCell ref="Z10:Z12"/>
    <mergeCell ref="AW13:AW14"/>
    <mergeCell ref="Y13:Y14"/>
    <mergeCell ref="AU5:AV5"/>
    <mergeCell ref="AW5:AZ5"/>
    <mergeCell ref="Z7:Z9"/>
    <mergeCell ref="Y7:Y9"/>
    <mergeCell ref="X4:AZ4"/>
    <mergeCell ref="B5:B6"/>
    <mergeCell ref="D5:D6"/>
    <mergeCell ref="X5:X6"/>
    <mergeCell ref="Y5:Y6"/>
    <mergeCell ref="Z5:Z6"/>
    <mergeCell ref="AA5:AD5"/>
    <mergeCell ref="AE5:AE6"/>
    <mergeCell ref="AF5:AF6"/>
    <mergeCell ref="AG5:AR5"/>
    <mergeCell ref="AS5:AS6"/>
    <mergeCell ref="AT5:AT6"/>
    <mergeCell ref="A4:W4"/>
    <mergeCell ref="A5:A6"/>
    <mergeCell ref="C5:C6"/>
    <mergeCell ref="E5:G5"/>
    <mergeCell ref="AX1:AZ1"/>
    <mergeCell ref="AX2:AZ2"/>
    <mergeCell ref="AX3:AZ3"/>
    <mergeCell ref="D1:AW3"/>
    <mergeCell ref="P5:P6"/>
    <mergeCell ref="Q5:Q6"/>
    <mergeCell ref="R5:U5"/>
    <mergeCell ref="V5:V6"/>
    <mergeCell ref="W5:W6"/>
    <mergeCell ref="H5:I5"/>
    <mergeCell ref="J5:J6"/>
    <mergeCell ref="K5:K6"/>
    <mergeCell ref="L5:L6"/>
    <mergeCell ref="M5:M6"/>
    <mergeCell ref="N5:N6"/>
    <mergeCell ref="O5:O6"/>
  </mergeCells>
  <dataValidations count="3">
    <dataValidation type="list" allowBlank="1" showInputMessage="1" showErrorMessage="1" sqref="AX4:AX5 AX185:AX189 AX162 AX262:AX263 AX230 AX236 AX178 AX103:AX105 AX33 AX278:AX1048576 AX48 AX54:AX55 AX61 AX66:AX67 AX45 AX78 AX76 AX80:AX81 AX129 AX117:AX122 AX43 AX168:AX176 AX218:AX221 AX241" xr:uid="{6E56A6C9-2178-4AB1-B166-1B6E3666BBAD}">
      <formula1>"C1 - Gestión Riesgo corrupción,C2 - Racionalización de tramites,C3 - Servicio al Ciudadano,C4 - Transparencia y acceso a la información,C5 - Rendición de cuentas,C6 - Participación Ciudadana,C7 - Iniciativas adicionales"</formula1>
    </dataValidation>
    <dataValidation type="list" allowBlank="1" showInputMessage="1" showErrorMessage="1" sqref="AU213 AU181:AU211" xr:uid="{E866D925-F21C-4854-9C33-7E5DE20B3B85}">
      <formula1>INDIRECT(#REF!)</formula1>
      <formula2>0</formula2>
    </dataValidation>
    <dataValidation type="list" allowBlank="1" showInputMessage="1" showErrorMessage="1" sqref="AS176:AS213" xr:uid="{65008766-AA8C-468E-A20E-11E5B93610BD}">
      <formula1>DEPENDENCIAS</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95AA32F-4088-40A3-BA05-5DE9CBD9BEED}">
          <x14:formula1>
            <xm:f>Hoja1!$M$3:$M$21</xm:f>
          </x14:formula1>
          <xm:sqref>AT9 AT12 AT32:AT34 AT23:AT25 AT28</xm:sqref>
        </x14:dataValidation>
        <x14:dataValidation type="list" allowBlank="1" showInputMessage="1" showErrorMessage="1" xr:uid="{53AF7019-7BB3-4761-B22A-8EDDBFD0D0F2}">
          <x14:formula1>
            <xm:f>Hoja1!$J$3:$J$21</xm:f>
          </x14:formula1>
          <xm:sqref>AS9 AS12 AS32:AS34 AS23:AS25 AS28</xm:sqref>
        </x14:dataValidation>
        <x14:dataValidation type="list" allowBlank="1" showInputMessage="1" showErrorMessage="1" xr:uid="{F75A02CA-4120-49E4-B732-F3A8810DF1FF}">
          <x14:formula1>
            <xm:f>Hoja1!$F$2:$F$13</xm:f>
          </x14:formula1>
          <xm:sqref>AW33</xm:sqref>
        </x14:dataValidation>
        <x14:dataValidation type="list" allowBlank="1" showInputMessage="1" showErrorMessage="1" xr:uid="{2DC00689-3A98-4E60-B08C-F4A5E18BF470}">
          <x14:formula1>
            <xm:f>Hoja1!$C$3:$C$20</xm:f>
          </x14:formula1>
          <xm:sqref>AY174 AY33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C18BE-12F1-4E58-A046-09B0570842C1}">
  <sheetPr codeName="Hoja2"/>
  <dimension ref="B1:M21"/>
  <sheetViews>
    <sheetView workbookViewId="0">
      <selection activeCell="H12" sqref="H12"/>
    </sheetView>
  </sheetViews>
  <sheetFormatPr baseColWidth="10" defaultColWidth="11.44140625" defaultRowHeight="14.4" x14ac:dyDescent="0.3"/>
  <cols>
    <col min="2" max="2" width="33.109375" customWidth="1"/>
    <col min="3" max="3" width="49.5546875" customWidth="1"/>
    <col min="4" max="5" width="11.5546875" customWidth="1"/>
    <col min="6" max="7" width="54.109375" customWidth="1"/>
    <col min="8" max="9" width="11.5546875" customWidth="1"/>
    <col min="10" max="10" width="56.109375" customWidth="1"/>
    <col min="11" max="11" width="11.5546875" customWidth="1"/>
    <col min="13" max="13" width="66.33203125" customWidth="1"/>
  </cols>
  <sheetData>
    <row r="1" spans="2:13" ht="15" thickBot="1" x14ac:dyDescent="0.35"/>
    <row r="2" spans="2:13" ht="16.2" thickBot="1" x14ac:dyDescent="0.35">
      <c r="B2" s="1" t="s">
        <v>833</v>
      </c>
      <c r="C2" s="2" t="s">
        <v>834</v>
      </c>
      <c r="F2" s="7" t="s">
        <v>835</v>
      </c>
      <c r="G2" s="7" t="s">
        <v>835</v>
      </c>
      <c r="J2" s="8" t="s">
        <v>836</v>
      </c>
    </row>
    <row r="3" spans="2:13" ht="15.6" thickTop="1" thickBot="1" x14ac:dyDescent="0.35">
      <c r="B3" s="246" t="s">
        <v>53</v>
      </c>
      <c r="C3" s="3" t="s">
        <v>54</v>
      </c>
      <c r="F3" s="7" t="s">
        <v>150</v>
      </c>
      <c r="G3" s="7" t="s">
        <v>150</v>
      </c>
      <c r="J3" s="9" t="s">
        <v>116</v>
      </c>
      <c r="M3" t="s">
        <v>450</v>
      </c>
    </row>
    <row r="4" spans="2:13" ht="15" thickBot="1" x14ac:dyDescent="0.35">
      <c r="B4" s="246"/>
      <c r="C4" s="3" t="s">
        <v>82</v>
      </c>
      <c r="F4" s="7" t="s">
        <v>459</v>
      </c>
      <c r="G4" s="7" t="s">
        <v>459</v>
      </c>
      <c r="J4" s="10" t="s">
        <v>837</v>
      </c>
      <c r="M4" t="s">
        <v>468</v>
      </c>
    </row>
    <row r="5" spans="2:13" ht="15" thickBot="1" x14ac:dyDescent="0.35">
      <c r="B5" s="4" t="s">
        <v>95</v>
      </c>
      <c r="C5" s="3" t="s">
        <v>44</v>
      </c>
      <c r="F5" s="7" t="s">
        <v>521</v>
      </c>
      <c r="G5" s="7" t="s">
        <v>521</v>
      </c>
      <c r="J5" s="9" t="s">
        <v>838</v>
      </c>
      <c r="M5" t="s">
        <v>42</v>
      </c>
    </row>
    <row r="6" spans="2:13" ht="29.4" thickBot="1" x14ac:dyDescent="0.35">
      <c r="B6" s="246" t="s">
        <v>109</v>
      </c>
      <c r="C6" s="3" t="s">
        <v>582</v>
      </c>
      <c r="F6" s="7" t="s">
        <v>462</v>
      </c>
      <c r="G6" s="7" t="s">
        <v>462</v>
      </c>
      <c r="J6" s="10" t="s">
        <v>839</v>
      </c>
      <c r="M6" t="s">
        <v>196</v>
      </c>
    </row>
    <row r="7" spans="2:13" ht="15" thickBot="1" x14ac:dyDescent="0.35">
      <c r="B7" s="246"/>
      <c r="C7" s="3" t="s">
        <v>161</v>
      </c>
      <c r="F7" s="7" t="s">
        <v>452</v>
      </c>
      <c r="G7" s="7" t="s">
        <v>452</v>
      </c>
      <c r="J7" s="9" t="s">
        <v>840</v>
      </c>
      <c r="M7" t="s">
        <v>841</v>
      </c>
    </row>
    <row r="8" spans="2:13" ht="15" thickBot="1" x14ac:dyDescent="0.35">
      <c r="B8" s="246"/>
      <c r="C8" s="3" t="s">
        <v>445</v>
      </c>
      <c r="F8" s="7" t="s">
        <v>529</v>
      </c>
      <c r="G8" s="7" t="s">
        <v>529</v>
      </c>
      <c r="J8" s="10" t="s">
        <v>842</v>
      </c>
      <c r="M8" t="s">
        <v>108</v>
      </c>
    </row>
    <row r="9" spans="2:13" ht="15" thickBot="1" x14ac:dyDescent="0.35">
      <c r="B9" s="246"/>
      <c r="C9" s="3" t="s">
        <v>110</v>
      </c>
      <c r="F9" s="7" t="s">
        <v>495</v>
      </c>
      <c r="G9" s="7" t="s">
        <v>495</v>
      </c>
      <c r="J9" s="9" t="s">
        <v>843</v>
      </c>
      <c r="M9" t="s">
        <v>93</v>
      </c>
    </row>
    <row r="10" spans="2:13" ht="27" thickBot="1" x14ac:dyDescent="0.35">
      <c r="B10" s="246" t="s">
        <v>844</v>
      </c>
      <c r="C10" s="3" t="s">
        <v>251</v>
      </c>
      <c r="F10" s="7" t="s">
        <v>46</v>
      </c>
      <c r="G10" s="7" t="s">
        <v>326</v>
      </c>
      <c r="J10" s="10" t="s">
        <v>845</v>
      </c>
      <c r="M10" t="s">
        <v>62</v>
      </c>
    </row>
    <row r="11" spans="2:13" ht="27" thickBot="1" x14ac:dyDescent="0.35">
      <c r="B11" s="246"/>
      <c r="C11" s="3" t="s">
        <v>186</v>
      </c>
      <c r="F11" s="7" t="s">
        <v>326</v>
      </c>
      <c r="G11" s="7" t="s">
        <v>316</v>
      </c>
      <c r="J11" s="9" t="s">
        <v>846</v>
      </c>
      <c r="M11" t="s">
        <v>314</v>
      </c>
    </row>
    <row r="12" spans="2:13" ht="27" thickBot="1" x14ac:dyDescent="0.35">
      <c r="B12" s="246"/>
      <c r="C12" s="3" t="s">
        <v>428</v>
      </c>
      <c r="F12" s="7" t="s">
        <v>316</v>
      </c>
      <c r="G12" s="7" t="s">
        <v>308</v>
      </c>
      <c r="J12" s="10" t="s">
        <v>847</v>
      </c>
      <c r="M12" t="s">
        <v>305</v>
      </c>
    </row>
    <row r="13" spans="2:13" ht="15" thickBot="1" x14ac:dyDescent="0.35">
      <c r="B13" s="246" t="s">
        <v>47</v>
      </c>
      <c r="C13" s="3" t="s">
        <v>48</v>
      </c>
      <c r="F13" s="7" t="s">
        <v>308</v>
      </c>
      <c r="J13" s="9" t="s">
        <v>848</v>
      </c>
      <c r="M13" t="s">
        <v>335</v>
      </c>
    </row>
    <row r="14" spans="2:13" ht="15" thickBot="1" x14ac:dyDescent="0.35">
      <c r="B14" s="246"/>
      <c r="C14" s="3" t="s">
        <v>425</v>
      </c>
      <c r="J14" s="10" t="s">
        <v>849</v>
      </c>
      <c r="M14" t="s">
        <v>170</v>
      </c>
    </row>
    <row r="15" spans="2:13" ht="15" thickBot="1" x14ac:dyDescent="0.35">
      <c r="B15" s="246"/>
      <c r="C15" s="3" t="s">
        <v>850</v>
      </c>
      <c r="J15" s="9" t="s">
        <v>851</v>
      </c>
      <c r="M15" t="s">
        <v>160</v>
      </c>
    </row>
    <row r="16" spans="2:13" ht="15" thickBot="1" x14ac:dyDescent="0.35">
      <c r="B16" s="246" t="s">
        <v>64</v>
      </c>
      <c r="C16" s="3" t="s">
        <v>852</v>
      </c>
      <c r="J16" s="10" t="s">
        <v>853</v>
      </c>
      <c r="M16" t="s">
        <v>75</v>
      </c>
    </row>
    <row r="17" spans="2:13" ht="15" thickBot="1" x14ac:dyDescent="0.35">
      <c r="B17" s="246"/>
      <c r="C17" s="3" t="s">
        <v>65</v>
      </c>
      <c r="J17" s="9" t="s">
        <v>854</v>
      </c>
      <c r="M17" t="s">
        <v>855</v>
      </c>
    </row>
    <row r="18" spans="2:13" ht="15" thickBot="1" x14ac:dyDescent="0.35">
      <c r="B18" s="246"/>
      <c r="C18" s="3" t="s">
        <v>206</v>
      </c>
      <c r="J18" s="10" t="s">
        <v>856</v>
      </c>
      <c r="M18" t="s">
        <v>298</v>
      </c>
    </row>
    <row r="19" spans="2:13" ht="15" thickBot="1" x14ac:dyDescent="0.35">
      <c r="B19" s="246"/>
      <c r="C19" s="3" t="s">
        <v>67</v>
      </c>
      <c r="J19" s="9" t="s">
        <v>857</v>
      </c>
      <c r="M19" t="s">
        <v>100</v>
      </c>
    </row>
    <row r="20" spans="2:13" ht="15" thickBot="1" x14ac:dyDescent="0.35">
      <c r="B20" s="5" t="s">
        <v>438</v>
      </c>
      <c r="C20" s="6" t="s">
        <v>44</v>
      </c>
      <c r="J20" s="10" t="s">
        <v>858</v>
      </c>
      <c r="M20" t="s">
        <v>104</v>
      </c>
    </row>
    <row r="21" spans="2:13" ht="15" thickBot="1" x14ac:dyDescent="0.35">
      <c r="J21" s="9" t="s">
        <v>859</v>
      </c>
      <c r="M21" t="s">
        <v>50</v>
      </c>
    </row>
  </sheetData>
  <mergeCells count="5">
    <mergeCell ref="B3:B4"/>
    <mergeCell ref="B6:B9"/>
    <mergeCell ref="B10:B12"/>
    <mergeCell ref="B13:B15"/>
    <mergeCell ref="B16:B19"/>
  </mergeCells>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713A81B87B15D4C89B648B6AD29A047" ma:contentTypeVersion="4" ma:contentTypeDescription="Crear nuevo documento." ma:contentTypeScope="" ma:versionID="32301c9b576dafa1a190260f3dd6b962">
  <xsd:schema xmlns:xsd="http://www.w3.org/2001/XMLSchema" xmlns:xs="http://www.w3.org/2001/XMLSchema" xmlns:p="http://schemas.microsoft.com/office/2006/metadata/properties" xmlns:ns2="5db068c3-ccd6-4ccb-8a5f-3772948d8fef" xmlns:ns3="052803c0-a2b8-46de-a3a5-0fe4e84c816a" targetNamespace="http://schemas.microsoft.com/office/2006/metadata/properties" ma:root="true" ma:fieldsID="b18187299223e2dd99ed2402bd3c0558" ns2:_="" ns3:_="">
    <xsd:import namespace="5db068c3-ccd6-4ccb-8a5f-3772948d8fef"/>
    <xsd:import namespace="052803c0-a2b8-46de-a3a5-0fe4e84c81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b068c3-ccd6-4ccb-8a5f-3772948d8f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2803c0-a2b8-46de-a3a5-0fe4e84c816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CE6CC9-1CDB-4281-9AB4-2260780D36A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1769262-AE04-4819-A204-65629D5E86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b068c3-ccd6-4ccb-8a5f-3772948d8fef"/>
    <ds:schemaRef ds:uri="052803c0-a2b8-46de-a3a5-0fe4e84c81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ED3EDA-BF15-472D-AD7E-DBA589EAC7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PAI 2023</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DET-F-05 Plan de Acción institucional 7.0</dc:title>
  <dc:subject/>
  <dc:creator>Isidro Melquicedec Bastidas Yela</dc:creator>
  <cp:keywords/>
  <dc:description/>
  <cp:lastModifiedBy>genar</cp:lastModifiedBy>
  <cp:revision/>
  <dcterms:created xsi:type="dcterms:W3CDTF">2018-12-14T13:41:57Z</dcterms:created>
  <dcterms:modified xsi:type="dcterms:W3CDTF">2023-02-07T20:54:11Z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0x010100C713A81B87B15D4C89B648B6AD29A047</vt:lpwstr>
  </property>
  <property fmtid="{D5CDD505-2E9C-101B-9397-08002B2CF9AE}" pid="3" name="Sector">
    <vt:lpwstr>Otro</vt:lpwstr>
  </property>
</Properties>
</file>