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viviendagovco.sharepoint.com/sites/Grp_DIRECCIONDEESPACIOURBANOYTERRITORIAL_EstrategiaGestindel/Documentos compartidos/06 HERRAMIENTAS DESCARGABLES/05. Fuentes de financiación POT/Para la revisión general del POT/"/>
    </mc:Choice>
  </mc:AlternateContent>
  <xr:revisionPtr revIDLastSave="54" documentId="11_0E1EBEF1716F446814E0C2C91EC6E17B8A6145E3" xr6:coauthVersionLast="47" xr6:coauthVersionMax="47" xr10:uidLastSave="{769F7F11-7B9C-4136-9F64-1D5941F9A1BE}"/>
  <bookViews>
    <workbookView xWindow="-110" yWindow="-110" windowWidth="19420" windowHeight="10300" tabRatio="844" firstSheet="10" activeTab="8" xr2:uid="{00000000-000D-0000-FFFF-FFFF00000000}"/>
  </bookViews>
  <sheets>
    <sheet name="CADENA DE VALOR " sheetId="166" r:id="rId1"/>
    <sheet name="PRESUPUESTO GENERAL" sheetId="169" r:id="rId2"/>
    <sheet name="A1" sheetId="141" r:id="rId3"/>
    <sheet name="A2" sheetId="154" r:id="rId4"/>
    <sheet name="A3" sheetId="155" r:id="rId5"/>
    <sheet name="A5" sheetId="167" r:id="rId6"/>
    <sheet name="A6" sheetId="158" r:id="rId7"/>
    <sheet name="A7" sheetId="159" r:id="rId8"/>
    <sheet name="INTERVENTORÍA" sheetId="173" r:id="rId9"/>
    <sheet name="A4" sheetId="156" r:id="rId10"/>
    <sheet name="FACTOR MULTIPLICADOR" sheetId="165" r:id="rId11"/>
    <sheet name="OTROS COSTOS" sheetId="174" r:id="rId12"/>
  </sheets>
  <definedNames>
    <definedName name="_xlnm.Print_Area" localSheetId="2">'A1'!$A$2:$I$54</definedName>
    <definedName name="_xlnm.Print_Area" localSheetId="3">'A2'!$B$2:$H$54</definedName>
    <definedName name="_xlnm.Print_Area" localSheetId="4">'A3'!$B$2:$H$58</definedName>
    <definedName name="_xlnm.Print_Area" localSheetId="9">'A4'!$B$2:$H$56</definedName>
    <definedName name="_xlnm.Print_Area" localSheetId="5">'A5'!$B$2:$H$55</definedName>
    <definedName name="_xlnm.Print_Area" localSheetId="6">'A6'!$B$2:$H$54</definedName>
    <definedName name="_xlnm.Print_Area" localSheetId="7">'A7'!$B$2:$H$53</definedName>
    <definedName name="_xlnm.Print_Area" localSheetId="0">'CADENA DE VALOR '!$A$2:$J$15</definedName>
    <definedName name="_xlnm.Print_Area" localSheetId="10">'FACTOR MULTIPLICADOR'!$B$2:$E$32</definedName>
    <definedName name="_xlnm.Print_Area" localSheetId="8">INTERVENTORÍA!$B$2:$I$29</definedName>
    <definedName name="_xlnm.Print_Area" localSheetId="11">'OTROS COSTOS'!$B$1:$E$14</definedName>
    <definedName name="_xlnm.Print_Area" localSheetId="1">'PRESUPUESTO GENERAL'!$B$2:$E$76</definedName>
    <definedName name="inf" localSheetId="2">#REF!</definedName>
    <definedName name="inf" localSheetId="3">#REF!</definedName>
    <definedName name="inf" localSheetId="4">#REF!</definedName>
    <definedName name="inf" localSheetId="9">#REF!</definedName>
    <definedName name="inf" localSheetId="5">#REF!</definedName>
    <definedName name="inf" localSheetId="6">#REF!</definedName>
    <definedName name="inf" localSheetId="7">#REF!</definedName>
    <definedName name="inf" localSheetId="0">#REF!</definedName>
    <definedName name="inf" localSheetId="8">#REF!</definedName>
    <definedName name="inf" localSheetId="11">#REF!</definedName>
    <definedName name="inf" localSheetId="1">#REF!</definedName>
    <definedName name="inf">#REF!</definedName>
    <definedName name="_xlnm.Print_Titles" localSheetId="2">'A1'!$1:$54</definedName>
    <definedName name="_xlnm.Print_Titles" localSheetId="3">'A2'!$1:$54</definedName>
    <definedName name="_xlnm.Print_Titles" localSheetId="4">'A3'!$1:$58</definedName>
    <definedName name="_xlnm.Print_Titles" localSheetId="9">'A4'!$1:$53</definedName>
    <definedName name="_xlnm.Print_Titles" localSheetId="5">'A5'!$1:$52</definedName>
    <definedName name="_xlnm.Print_Titles" localSheetId="6">'A6'!$1:$51</definedName>
    <definedName name="_xlnm.Print_Titles" localSheetId="7">'A7'!$1:$53</definedName>
    <definedName name="_xlnm.Print_Titles" localSheetId="0">'CADENA DE VALOR '!$2:$6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66" l="1"/>
  <c r="I8" i="166"/>
  <c r="I9" i="166"/>
  <c r="I10" i="166"/>
  <c r="I11" i="166"/>
  <c r="I12" i="166"/>
  <c r="I13" i="166"/>
  <c r="I14" i="166"/>
  <c r="C43" i="169"/>
  <c r="E68" i="169"/>
  <c r="E59" i="169"/>
  <c r="E50" i="169"/>
  <c r="E41" i="169"/>
  <c r="E32" i="169"/>
  <c r="E73" i="169"/>
  <c r="E23" i="169"/>
  <c r="E22" i="169"/>
  <c r="E14" i="169"/>
  <c r="D6" i="141"/>
  <c r="C6" i="155"/>
  <c r="C6" i="156"/>
  <c r="C6" i="167"/>
  <c r="C6" i="159"/>
  <c r="C6" i="158"/>
  <c r="C61" i="169"/>
  <c r="C52" i="169"/>
  <c r="C34" i="169"/>
  <c r="C25" i="169"/>
  <c r="C16" i="169"/>
  <c r="C7" i="169"/>
  <c r="I23" i="173"/>
  <c r="B1" i="174"/>
  <c r="B2" i="165"/>
  <c r="B2" i="173"/>
  <c r="E31" i="165"/>
  <c r="E13" i="165"/>
  <c r="E12" i="165"/>
  <c r="E8" i="165" s="1"/>
  <c r="I15" i="166" l="1"/>
  <c r="E20" i="165"/>
  <c r="E32" i="165" s="1"/>
  <c r="H19" i="158"/>
  <c r="H18" i="158"/>
  <c r="H17" i="158"/>
  <c r="H16" i="158"/>
  <c r="H15" i="158"/>
  <c r="H14" i="158"/>
  <c r="H13" i="158"/>
  <c r="H12" i="158"/>
  <c r="H19" i="167"/>
  <c r="H18" i="167"/>
  <c r="H17" i="167"/>
  <c r="H16" i="167"/>
  <c r="H15" i="167"/>
  <c r="H14" i="167"/>
  <c r="H13" i="167"/>
  <c r="H12" i="167"/>
  <c r="I18" i="141"/>
  <c r="I17" i="141"/>
  <c r="I24" i="173" l="1"/>
  <c r="I20" i="173"/>
  <c r="I19" i="173"/>
  <c r="I14" i="173"/>
  <c r="I9" i="173"/>
  <c r="I8" i="173"/>
  <c r="H12" i="159"/>
  <c r="H28" i="167"/>
  <c r="H27" i="167"/>
  <c r="H47" i="167"/>
  <c r="H49" i="167" s="1"/>
  <c r="E47" i="169" s="1"/>
  <c r="H38" i="167"/>
  <c r="H39" i="167" s="1"/>
  <c r="H18" i="156"/>
  <c r="H19" i="156"/>
  <c r="H40" i="167" l="1"/>
  <c r="E46" i="169" s="1"/>
  <c r="H30" i="167"/>
  <c r="H32" i="167" s="1"/>
  <c r="I21" i="173"/>
  <c r="I25" i="173" s="1"/>
  <c r="H21" i="167"/>
  <c r="E45" i="169" l="1"/>
  <c r="H29" i="156"/>
  <c r="H28" i="156"/>
  <c r="H27" i="156"/>
  <c r="H28" i="155"/>
  <c r="H27" i="155"/>
  <c r="H26" i="155"/>
  <c r="I28" i="141"/>
  <c r="I12" i="141"/>
  <c r="H22" i="159"/>
  <c r="H21" i="159"/>
  <c r="H44" i="159"/>
  <c r="H46" i="159" s="1"/>
  <c r="H35" i="159"/>
  <c r="H37" i="159" s="1"/>
  <c r="E64" i="169" s="1"/>
  <c r="H46" i="158"/>
  <c r="H48" i="158" s="1"/>
  <c r="E56" i="169" s="1"/>
  <c r="H37" i="158"/>
  <c r="H38" i="158" s="1"/>
  <c r="H30" i="158"/>
  <c r="H32" i="158" s="1"/>
  <c r="E54" i="169" s="1"/>
  <c r="H21" i="158"/>
  <c r="H47" i="156"/>
  <c r="H49" i="156" s="1"/>
  <c r="H38" i="156"/>
  <c r="H39" i="156" s="1"/>
  <c r="H14" i="156"/>
  <c r="H17" i="156"/>
  <c r="H16" i="156"/>
  <c r="H15" i="156"/>
  <c r="H13" i="156"/>
  <c r="H12" i="156"/>
  <c r="H49" i="155"/>
  <c r="H51" i="155" s="1"/>
  <c r="H40" i="155"/>
  <c r="H41" i="155" s="1"/>
  <c r="H45" i="154"/>
  <c r="H47" i="154" s="1"/>
  <c r="H36" i="154"/>
  <c r="H18" i="154"/>
  <c r="I27" i="141"/>
  <c r="I26" i="141"/>
  <c r="E20" i="169" l="1"/>
  <c r="E29" i="169"/>
  <c r="E38" i="169"/>
  <c r="E65" i="169"/>
  <c r="H49" i="159"/>
  <c r="H16" i="159"/>
  <c r="H22" i="167"/>
  <c r="H23" i="167" s="1"/>
  <c r="H21" i="155"/>
  <c r="I21" i="141"/>
  <c r="I15" i="173"/>
  <c r="I16" i="173" s="1"/>
  <c r="H22" i="158"/>
  <c r="H23" i="158" s="1"/>
  <c r="E53" i="169" s="1"/>
  <c r="H22" i="156"/>
  <c r="H19" i="154"/>
  <c r="H20" i="154" s="1"/>
  <c r="E17" i="169" s="1"/>
  <c r="H24" i="159"/>
  <c r="H26" i="159" s="1"/>
  <c r="E63" i="169" s="1"/>
  <c r="H40" i="156"/>
  <c r="H42" i="155"/>
  <c r="H15" i="159"/>
  <c r="H39" i="158"/>
  <c r="H30" i="156"/>
  <c r="H32" i="156" s="1"/>
  <c r="E36" i="169" s="1"/>
  <c r="H21" i="156"/>
  <c r="H23" i="156" s="1"/>
  <c r="E35" i="169" s="1"/>
  <c r="H29" i="155"/>
  <c r="H31" i="155" s="1"/>
  <c r="E27" i="169" s="1"/>
  <c r="H20" i="155"/>
  <c r="H28" i="154"/>
  <c r="H30" i="154" s="1"/>
  <c r="E18" i="169" s="1"/>
  <c r="H37" i="154"/>
  <c r="H38" i="154" s="1"/>
  <c r="H17" i="159" l="1"/>
  <c r="E62" i="169" s="1"/>
  <c r="E66" i="169" s="1"/>
  <c r="E19" i="169"/>
  <c r="E21" i="169" s="1"/>
  <c r="E24" i="169" s="1"/>
  <c r="H50" i="154"/>
  <c r="E55" i="169"/>
  <c r="E57" i="169" s="1"/>
  <c r="H50" i="158"/>
  <c r="E28" i="169"/>
  <c r="H54" i="155"/>
  <c r="E37" i="169"/>
  <c r="E39" i="169" s="1"/>
  <c r="H52" i="156"/>
  <c r="E44" i="169"/>
  <c r="E48" i="169" s="1"/>
  <c r="H51" i="167"/>
  <c r="G13" i="166"/>
  <c r="H50" i="159"/>
  <c r="I26" i="173"/>
  <c r="E71" i="169" s="1"/>
  <c r="H22" i="155"/>
  <c r="E26" i="169" s="1"/>
  <c r="E30" i="169" l="1"/>
  <c r="H52" i="159"/>
  <c r="E67" i="169"/>
  <c r="E69" i="169" s="1"/>
  <c r="H13" i="166"/>
  <c r="G11" i="166"/>
  <c r="H52" i="167"/>
  <c r="G10" i="166"/>
  <c r="H53" i="156"/>
  <c r="G9" i="166"/>
  <c r="H55" i="155"/>
  <c r="H51" i="158"/>
  <c r="G12" i="166"/>
  <c r="G8" i="166"/>
  <c r="H51" i="154"/>
  <c r="G14" i="166"/>
  <c r="I27" i="173"/>
  <c r="J13" i="166"/>
  <c r="I36" i="141"/>
  <c r="I37" i="141" s="1"/>
  <c r="I38" i="141" s="1"/>
  <c r="E10" i="169" s="1"/>
  <c r="I29" i="141"/>
  <c r="I13" i="141"/>
  <c r="I14" i="141"/>
  <c r="I15" i="141"/>
  <c r="I16" i="141"/>
  <c r="H14" i="166" l="1"/>
  <c r="J14" i="166" s="1"/>
  <c r="E72" i="169"/>
  <c r="E74" i="169" s="1"/>
  <c r="H53" i="154"/>
  <c r="H8" i="166"/>
  <c r="J8" i="166" s="1"/>
  <c r="H53" i="158"/>
  <c r="E58" i="169"/>
  <c r="E60" i="169" s="1"/>
  <c r="H12" i="166"/>
  <c r="J12" i="166" s="1"/>
  <c r="H57" i="155"/>
  <c r="E31" i="169"/>
  <c r="E33" i="169" s="1"/>
  <c r="H9" i="166"/>
  <c r="J9" i="166" s="1"/>
  <c r="H55" i="156"/>
  <c r="E40" i="169"/>
  <c r="E42" i="169" s="1"/>
  <c r="H10" i="166"/>
  <c r="J10" i="166" s="1"/>
  <c r="H54" i="167"/>
  <c r="E49" i="169"/>
  <c r="E51" i="169" s="1"/>
  <c r="H11" i="166"/>
  <c r="J11" i="166" s="1"/>
  <c r="I29" i="173"/>
  <c r="I45" i="141"/>
  <c r="I47" i="141" s="1"/>
  <c r="I20" i="141"/>
  <c r="I22" i="141" s="1"/>
  <c r="E8" i="169" s="1"/>
  <c r="I31" i="141"/>
  <c r="E9" i="169" s="1"/>
  <c r="E11" i="169" l="1"/>
  <c r="E12" i="169" s="1"/>
  <c r="I50" i="141"/>
  <c r="G7" i="166" s="1"/>
  <c r="I51" i="141" l="1"/>
  <c r="H7" i="166" s="1"/>
  <c r="J7" i="166" s="1"/>
  <c r="G15" i="166"/>
  <c r="E13" i="169" l="1"/>
  <c r="E15" i="169" s="1"/>
  <c r="E76" i="169" s="1"/>
  <c r="I53" i="141"/>
  <c r="H15" i="166"/>
  <c r="J15" i="16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Gabriele Murgia</author>
  </authors>
  <commentList>
    <comment ref="D6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ACLARACIÓN: se trata del producto del CATALOGO DE LA MGA
</t>
        </r>
      </text>
    </comment>
    <comment ref="F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Gabriele Murgia:</t>
        </r>
        <r>
          <rPr>
            <sz val="9"/>
            <color indexed="81"/>
            <rFont val="Tahoma"/>
            <family val="2"/>
          </rPr>
          <t xml:space="preserve">
NOTA: son las actividades que es necesario consignar en la MGA</t>
        </r>
      </text>
    </comment>
    <comment ref="F1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Gabriele Murgia:</t>
        </r>
        <r>
          <rPr>
            <sz val="9"/>
            <color indexed="81"/>
            <rFont val="Tahoma"/>
            <family val="2"/>
          </rPr>
          <t xml:space="preserve">
poner actividad 3 para incorporación ajustes en general porque el  equipo va full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Gabriele Murgia</author>
  </authors>
  <commentList>
    <comment ref="G2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Gabriele Murgia:</t>
        </r>
        <r>
          <rPr>
            <sz val="9"/>
            <color indexed="81"/>
            <rFont val="Tahoma"/>
            <family val="2"/>
          </rPr>
          <t xml:space="preserve">
NOTA: Se establezca a partir de las sumas debidas para las prestaciones sociales del personal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Karina Marloth Manco Rozo</author>
  </authors>
  <commentList>
    <comment ref="F7" authorId="0" shapeId="0" xr:uid="{00000000-0006-0000-0A00-000001000000}">
      <text>
        <r>
          <rPr>
            <sz val="8"/>
            <rFont val="Arial"/>
          </rPr>
          <t>Karina Marloth Manco Rozo:
Verificar los porcentajes de prestaciones sociales y seguridad social con el fin de validar que correspondan a los vigentes en el momento de la formulación del proyecto.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8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</futureMetadata>
  <valueMetadata count="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</valueMetadata>
</metadata>
</file>

<file path=xl/sharedStrings.xml><?xml version="1.0" encoding="utf-8"?>
<sst xmlns="http://schemas.openxmlformats.org/spreadsheetml/2006/main" count="726" uniqueCount="212">
  <si>
    <t>Revisión y ajuste general del (EOT, PBOT o POT) del municipio de ____________, departamento de  _____________</t>
  </si>
  <si>
    <t>CADENA DE VALOR</t>
  </si>
  <si>
    <t>NOMBRE PROYECTO</t>
  </si>
  <si>
    <t>OBJETIVO GENERAL</t>
  </si>
  <si>
    <t>OBJETIVO ESPECIFICO</t>
  </si>
  <si>
    <t>PRODUCTO</t>
  </si>
  <si>
    <t>No.</t>
  </si>
  <si>
    <t>ACTIVIDAD</t>
  </si>
  <si>
    <t>COSTO DIRECTO</t>
  </si>
  <si>
    <t>IVA</t>
  </si>
  <si>
    <t>OTROS COSTOS</t>
  </si>
  <si>
    <t xml:space="preserve">COSTO TOTAL ACTIVIDAD                        </t>
  </si>
  <si>
    <t>Revisión y ajuste general del (EOT, PBOT o POT) del municipio de ____________, departamento de _____________</t>
  </si>
  <si>
    <t xml:space="preserve">1. Mejorar la gestión del ordenamiento territorial del municipio de ______________departamento de ______________________
</t>
  </si>
  <si>
    <t>1.1 Realizar la revisión y ajuste general del (EOT, PBOT O POT) del _________ del municipio de _______, departamento de __________</t>
  </si>
  <si>
    <t>Documentos de planeación</t>
  </si>
  <si>
    <t>1.1.1</t>
  </si>
  <si>
    <t>Elaboración o Actualización de los documentos del expediente municipal</t>
  </si>
  <si>
    <t>1.1.2</t>
  </si>
  <si>
    <t>Elaboración o Actualización de los estudios básicos de amenaza e incorporación de los resultados al POT</t>
  </si>
  <si>
    <t>1.1.3</t>
  </si>
  <si>
    <t>Diseño e implementación de la estrategia de participación ciudadana y de comunicación de los resultados del proceso de revisión y ajuste del POT</t>
  </si>
  <si>
    <t>1.1.4</t>
  </si>
  <si>
    <t>Realización del diagnóstico territorial</t>
  </si>
  <si>
    <t>1.1.5</t>
  </si>
  <si>
    <t>Realización del proceso de formulación de la revisión general del POT</t>
  </si>
  <si>
    <t>1.1.6</t>
  </si>
  <si>
    <t>Acompañamiento en el proceso de concertación, consulta, aprobación y adopción ante las instancias correspondientes</t>
  </si>
  <si>
    <t>1.1.7</t>
  </si>
  <si>
    <t>Estructuración de la cartografía y del Sistema de Información Geográfica del POT</t>
  </si>
  <si>
    <t>1.1.8</t>
  </si>
  <si>
    <t xml:space="preserve">Realización interventoría </t>
  </si>
  <si>
    <t>COSTO TOTAL DEL PROYECTO</t>
  </si>
  <si>
    <t>PRESUPUESTO GENERAL</t>
  </si>
  <si>
    <t>Descripción</t>
  </si>
  <si>
    <t>Plazo de ejecución (MESES)</t>
  </si>
  <si>
    <t>Valor total</t>
  </si>
  <si>
    <t>Mano de obra calificada</t>
  </si>
  <si>
    <t>Materiales</t>
  </si>
  <si>
    <t>Maquinaria y equipo</t>
  </si>
  <si>
    <t>Transporte</t>
  </si>
  <si>
    <t>Subtotal</t>
  </si>
  <si>
    <t>IVA 19%</t>
  </si>
  <si>
    <t>Costos de legalización % (según lo definido por la entidad territorial)</t>
  </si>
  <si>
    <t>TOTAL ACTIVIDAD</t>
  </si>
  <si>
    <t>Interventoría</t>
  </si>
  <si>
    <t xml:space="preserve">Subtotal interventoría </t>
  </si>
  <si>
    <t>TOTAL INTERVENTORÍA</t>
  </si>
  <si>
    <t>TOTAL PROYECTO</t>
  </si>
  <si>
    <t>ANALISIS DE PRECIOS UNITARIOS</t>
  </si>
  <si>
    <t>OBJETIVO ESPECIFICO 1.1</t>
  </si>
  <si>
    <t>Actividad 1.1.1</t>
  </si>
  <si>
    <t>Elaboración o Actualización de los documentos del Expediente Municipal</t>
  </si>
  <si>
    <t>Unidad</t>
  </si>
  <si>
    <t>A. Mano de obra calificada</t>
  </si>
  <si>
    <t>DESCRIPCION</t>
  </si>
  <si>
    <t>UNIDAD</t>
  </si>
  <si>
    <t>CANTIDAD</t>
  </si>
  <si>
    <t>DEDICACION</t>
  </si>
  <si>
    <t>VL. UNITARIO (MES)</t>
  </si>
  <si>
    <t>TIEMPO EJECUCIÓN</t>
  </si>
  <si>
    <t>VALOR TOTAL</t>
  </si>
  <si>
    <t>Director general</t>
  </si>
  <si>
    <t>Persona</t>
  </si>
  <si>
    <t>Asesor jurídico</t>
  </si>
  <si>
    <t>Profesional área Ambiental y Cambio Climático</t>
  </si>
  <si>
    <t>Profesional área Planeación territorial y urbanística</t>
  </si>
  <si>
    <t>Profesional  área Desarrollo económico territorial</t>
  </si>
  <si>
    <t>Profesional área Social</t>
  </si>
  <si>
    <t xml:space="preserve">Profesionales apoyo técnico y/o trabajo de campo </t>
  </si>
  <si>
    <t xml:space="preserve">Otros según requerimiento del proyecto </t>
  </si>
  <si>
    <t>SUB TOTAL MANO DE OBRA CALIFICADA</t>
  </si>
  <si>
    <t>Factor multiplicador</t>
  </si>
  <si>
    <t>TOTAL MANO DE OBRA CALIFICADA</t>
  </si>
  <si>
    <t>B. Materiales</t>
  </si>
  <si>
    <t>VALOR UNITARIO</t>
  </si>
  <si>
    <t>Papelería</t>
  </si>
  <si>
    <t>Mes</t>
  </si>
  <si>
    <t>Impresiones</t>
  </si>
  <si>
    <t>otros según aplique</t>
  </si>
  <si>
    <t>SUB TOTAL MATERIALES</t>
  </si>
  <si>
    <t>TOTAL MATERIALES</t>
  </si>
  <si>
    <t>C. Maquinaria y equipo</t>
  </si>
  <si>
    <t>SUB TOTAL MAQUINARIA Y EQUIPO</t>
  </si>
  <si>
    <t>TOTAL MAQUINARIA Y EQUIPO</t>
  </si>
  <si>
    <t>D. Transporte</t>
  </si>
  <si>
    <t>SUB TOTAL TRANSPORTE</t>
  </si>
  <si>
    <t>TOTAL TRANSPORTE</t>
  </si>
  <si>
    <t>SUB TOTAL ACTIVIDAD</t>
  </si>
  <si>
    <t>Costos de legalización</t>
  </si>
  <si>
    <t>+'CADENA DE VALOR '!C7:C13</t>
  </si>
  <si>
    <t>Actividad 1.1.2</t>
  </si>
  <si>
    <t>Elaboración o Actualización  de los estudios básicos de amenaza e incorporación de los resultados al POT</t>
  </si>
  <si>
    <t>Coordinador gestión del riesgo</t>
  </si>
  <si>
    <t>Geólogo o ingeniero geólogo – especialista</t>
  </si>
  <si>
    <t xml:space="preserve">Especialista en recursos hídricos </t>
  </si>
  <si>
    <t>Ensayos de laboratorio</t>
  </si>
  <si>
    <t>Equipo para sondeos geotécnnicos</t>
  </si>
  <si>
    <t>Apiques</t>
  </si>
  <si>
    <t>Alquiler servicio de transporte (trabajo de campo)</t>
  </si>
  <si>
    <t>Actividad 1.1.3</t>
  </si>
  <si>
    <t>Diseño e implementación estrategia de participación ciudadana y comunicación del proceso de revisión y ajuste del POT</t>
  </si>
  <si>
    <t>En los talleres participará todo el equipo técnico de la consultoría, sin embargo no se incluyen para evitar duplicidad de costos</t>
  </si>
  <si>
    <t>Profesional área social</t>
  </si>
  <si>
    <t xml:space="preserve">Profesional de apoyo </t>
  </si>
  <si>
    <t>Alquiler sonido (Cabina activa con soporte, micrófono, cable, extensiones)</t>
  </si>
  <si>
    <t>Alquiler video beam</t>
  </si>
  <si>
    <t>Alquiler silletería</t>
  </si>
  <si>
    <t>Alqulier mesas (65*1,80)</t>
  </si>
  <si>
    <t>Refrigerios</t>
  </si>
  <si>
    <t>Alquiler servicio de transporte</t>
  </si>
  <si>
    <t>Servicio/día</t>
  </si>
  <si>
    <t xml:space="preserve">Nota: definir cuántos talleres se van a realizar y en qué lugares para dar soporte a los costos de transporte, refrigerios, materiales y demás que se requieran. Este detalle puede incluirse en una hoja adicional al presupuesto y debe estar incluido en propuesta de acciones para garantizar la participación comunitaria. </t>
  </si>
  <si>
    <t>Actividad 1.1.5</t>
  </si>
  <si>
    <t>Realización del proceso de formulación del POT</t>
  </si>
  <si>
    <t>Asesor Infraestructuras</t>
  </si>
  <si>
    <t>Profesional área Ambiente y Cambio Climático</t>
  </si>
  <si>
    <t>Profesional área Desarrollo económico territorial</t>
  </si>
  <si>
    <t>Actividad 1.1.6</t>
  </si>
  <si>
    <t>Acompañamiento en el proceso de concertación, consulta, aprobación y adopción con las instancias correspondientes</t>
  </si>
  <si>
    <t>Otros según aplique</t>
  </si>
  <si>
    <t xml:space="preserve">Alquiler servicio de transporte </t>
  </si>
  <si>
    <t>Actividad 1.1.7</t>
  </si>
  <si>
    <t>Estructuración de la cartografía y del Sistema de Información Geográfico del POT</t>
  </si>
  <si>
    <t>Profesional en Sistema de Información geográfica (SIG)</t>
  </si>
  <si>
    <t xml:space="preserve">Profesionales
apoyo técnico y/o trabajo de campo </t>
  </si>
  <si>
    <t>Licencia software para SIG</t>
  </si>
  <si>
    <t>Compra / procesamiento imágenes de satélite</t>
  </si>
  <si>
    <t>Alquiler para vuelo no tripulado para actualización cartografía base</t>
  </si>
  <si>
    <t>Alquiler equipo de posicionamiento para actualización cartografía base (GPS)</t>
  </si>
  <si>
    <t>Computador de altas prestaciones para procesamiento SIG</t>
  </si>
  <si>
    <t>NOTA aclaratoria: El equipo de computo y el software quedarán como activos del municipio para el proceso de implementación del POT, tras la cumplinación del proyecto.</t>
  </si>
  <si>
    <t>PRESUPUESTO INTERVENTORÍA</t>
  </si>
  <si>
    <t>Item</t>
  </si>
  <si>
    <t>Cantidad</t>
  </si>
  <si>
    <t>Valor unitario</t>
  </si>
  <si>
    <t>Plazo</t>
  </si>
  <si>
    <t>Dedicación</t>
  </si>
  <si>
    <t>1.</t>
  </si>
  <si>
    <t>SERVICIOS PROFESIONALES ESPECIALIZADOS</t>
  </si>
  <si>
    <t>1.1</t>
  </si>
  <si>
    <t xml:space="preserve">Director </t>
  </si>
  <si>
    <t>1.2</t>
  </si>
  <si>
    <t>1.3</t>
  </si>
  <si>
    <t>1.4</t>
  </si>
  <si>
    <t>1.5</t>
  </si>
  <si>
    <t>Profesional Gestión del Riesgo</t>
  </si>
  <si>
    <t>1.6</t>
  </si>
  <si>
    <t>Profesional SIG</t>
  </si>
  <si>
    <t>1.7</t>
  </si>
  <si>
    <t>FACTOR MULTIPLICADOR</t>
  </si>
  <si>
    <t>SUBTOTAL SERVICIOS PROFESIONALES ESPECIALIZADOS</t>
  </si>
  <si>
    <t>2.</t>
  </si>
  <si>
    <t>GASTOS DE OFICINA Y OTROS</t>
  </si>
  <si>
    <t>2.1</t>
  </si>
  <si>
    <t xml:space="preserve">Materiales y suministros </t>
  </si>
  <si>
    <t>2.2.1</t>
  </si>
  <si>
    <t>2.2.2</t>
  </si>
  <si>
    <t>2.2</t>
  </si>
  <si>
    <t>Transporte y costos de viaje trabajo de campo</t>
  </si>
  <si>
    <t>Alquiler vehículo</t>
  </si>
  <si>
    <t>SUBTOTAL GASTOS DE OFICINA Y OTROS</t>
  </si>
  <si>
    <t>SUBTOTAL</t>
  </si>
  <si>
    <t>TOTAL INTERVENTORIA</t>
  </si>
  <si>
    <t>Actividad 1.1.4</t>
  </si>
  <si>
    <t>CÁLCULO DEL FACTOR MULTIPLICADOR</t>
  </si>
  <si>
    <t>Ítem</t>
  </si>
  <si>
    <t>%</t>
  </si>
  <si>
    <t>A</t>
  </si>
  <si>
    <t>SALARIO BÁSICO</t>
  </si>
  <si>
    <t>B</t>
  </si>
  <si>
    <t>PRESTACIONES SOCIALES</t>
  </si>
  <si>
    <t>Primas de Servicios</t>
  </si>
  <si>
    <t>Cesantías</t>
  </si>
  <si>
    <t>Vacaciones</t>
  </si>
  <si>
    <t>Intereses sobre cesantías</t>
  </si>
  <si>
    <t>C</t>
  </si>
  <si>
    <t>SISTEMA DE SEGURIDAD SOCIAL INTEGRAL</t>
  </si>
  <si>
    <t>Salud</t>
  </si>
  <si>
    <t>Riesgos Profesionales</t>
  </si>
  <si>
    <t>CCF</t>
  </si>
  <si>
    <t>SENA</t>
  </si>
  <si>
    <t>ICBF</t>
  </si>
  <si>
    <t>Pensiones</t>
  </si>
  <si>
    <t>SUBTOTAL FACTOR PRESTACIONAL (A+B+C)</t>
  </si>
  <si>
    <t>D</t>
  </si>
  <si>
    <t>COSTOS INDIRECTOS</t>
  </si>
  <si>
    <t>Alquiler de oficina</t>
  </si>
  <si>
    <t>Servicios publicos</t>
  </si>
  <si>
    <t>Papeleria y útiles de oficina</t>
  </si>
  <si>
    <t>Gastos bancarios</t>
  </si>
  <si>
    <t>Fotocopias</t>
  </si>
  <si>
    <t>Manteniemiento y operación de oficina</t>
  </si>
  <si>
    <t>Vigilancia y aseo</t>
  </si>
  <si>
    <t>Actualizacion tecnológica (software y equipo,etc)</t>
  </si>
  <si>
    <t>Elementos de seguridad industrial</t>
  </si>
  <si>
    <t>SUBTOTAL COSTOS DIRECTOS ( D)</t>
  </si>
  <si>
    <t>TOTAL FACTOR PRESTACIONAL ( A + B + C + D)</t>
  </si>
  <si>
    <t>OTROS COSTOS                                      Legalización del contrato</t>
  </si>
  <si>
    <t>1</t>
  </si>
  <si>
    <t>Estampilla pro- deporte y recreación</t>
  </si>
  <si>
    <t>2</t>
  </si>
  <si>
    <t>Pro-adulto mayor</t>
  </si>
  <si>
    <t>3</t>
  </si>
  <si>
    <t xml:space="preserve">Estampilla Pro-electrificación rural  </t>
  </si>
  <si>
    <t>4</t>
  </si>
  <si>
    <t>Estampilla Pro-cultura</t>
  </si>
  <si>
    <t>5</t>
  </si>
  <si>
    <t>Estampilla Pro-universidad</t>
  </si>
  <si>
    <t>6</t>
  </si>
  <si>
    <t xml:space="preserve">Pro-casa de la cultura </t>
  </si>
  <si>
    <t>Nota: el detalle de estos costos es específico para cada municipio, pues corresponde a impuestos locales. Deberá ser certificado por la Secretaría de Hacienda Municipal  o la entidad competente al interior de la administración municipal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</si>
</sst>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"/>
    <numFmt numFmtId="167" formatCode="_-* #,##0.00\ _p_t_a_-;\-* #,##0.00\ _p_t_a_-;_-* &quot;-&quot;??\ _p_t_a_-;_-@_-"/>
    <numFmt numFmtId="168" formatCode="_(* #,##0.00_);_(* \(#,##0.00\);_(* &quot;-&quot;??_);_(@_)"/>
    <numFmt numFmtId="169" formatCode="_-* #,##0.000_-;\-* #,##0.000_-;_-* &quot;-&quot;??_-;_-@_-"/>
  </numFmts>
  <fonts count="52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color rgb="FF2A2A2A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9C4"/>
        <bgColor rgb="FF000000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6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4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6" fillId="7" borderId="1" applyNumberFormat="0" applyAlignment="0" applyProtection="0"/>
    <xf numFmtId="0" fontId="17" fillId="3" borderId="0" applyNumberFormat="0" applyBorder="0" applyAlignment="0" applyProtection="0"/>
    <xf numFmtId="0" fontId="18" fillId="22" borderId="0" applyNumberFormat="0" applyBorder="0" applyAlignment="0" applyProtection="0"/>
    <xf numFmtId="0" fontId="8" fillId="23" borderId="4" applyNumberFormat="0" applyFont="0" applyAlignment="0" applyProtection="0"/>
    <xf numFmtId="0" fontId="19" fillId="16" borderId="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15" fillId="0" borderId="8" applyNumberFormat="0" applyFill="0" applyAlignment="0" applyProtection="0"/>
    <xf numFmtId="0" fontId="25" fillId="0" borderId="9" applyNumberFormat="0" applyFill="0" applyAlignment="0" applyProtection="0"/>
    <xf numFmtId="0" fontId="26" fillId="0" borderId="0"/>
    <xf numFmtId="0" fontId="8" fillId="0" borderId="0"/>
    <xf numFmtId="0" fontId="6" fillId="0" borderId="0"/>
    <xf numFmtId="0" fontId="5" fillId="0" borderId="0"/>
    <xf numFmtId="43" fontId="2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8" fillId="0" borderId="0"/>
    <xf numFmtId="0" fontId="4" fillId="0" borderId="0"/>
    <xf numFmtId="41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3" fillId="0" borderId="0"/>
    <xf numFmtId="0" fontId="2" fillId="0" borderId="0"/>
    <xf numFmtId="43" fontId="7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9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23">
    <xf numFmtId="0" fontId="0" fillId="0" borderId="0" xfId="0"/>
    <xf numFmtId="0" fontId="28" fillId="0" borderId="47" xfId="57" applyFont="1" applyBorder="1" applyAlignment="1" applyProtection="1">
      <alignment horizontal="center" vertical="center" wrapText="1"/>
      <protection locked="0"/>
    </xf>
    <xf numFmtId="0" fontId="28" fillId="0" borderId="0" xfId="57" applyFont="1" applyAlignment="1" applyProtection="1">
      <alignment horizontal="center" vertical="center" wrapText="1"/>
      <protection locked="0"/>
    </xf>
    <xf numFmtId="0" fontId="29" fillId="0" borderId="0" xfId="57" applyFont="1" applyAlignment="1" applyProtection="1">
      <alignment horizontal="center" vertical="center" wrapText="1"/>
      <protection locked="0"/>
    </xf>
    <xf numFmtId="3" fontId="28" fillId="25" borderId="31" xfId="57" applyNumberFormat="1" applyFont="1" applyFill="1" applyBorder="1" applyAlignment="1" applyProtection="1">
      <alignment horizontal="center" vertical="center" wrapText="1"/>
      <protection locked="0"/>
    </xf>
    <xf numFmtId="3" fontId="28" fillId="25" borderId="19" xfId="57" applyNumberFormat="1" applyFont="1" applyFill="1" applyBorder="1" applyAlignment="1" applyProtection="1">
      <alignment horizontal="center" vertical="center" wrapText="1"/>
      <protection locked="0"/>
    </xf>
    <xf numFmtId="3" fontId="28" fillId="28" borderId="0" xfId="57" applyNumberFormat="1" applyFont="1" applyFill="1" applyAlignment="1" applyProtection="1">
      <alignment horizontal="center" vertical="center" wrapText="1"/>
      <protection locked="0"/>
    </xf>
    <xf numFmtId="3" fontId="28" fillId="0" borderId="47" xfId="57" applyNumberFormat="1" applyFont="1" applyBorder="1" applyAlignment="1" applyProtection="1">
      <alignment horizontal="center" vertical="center" wrapText="1"/>
      <protection locked="0"/>
    </xf>
    <xf numFmtId="3" fontId="28" fillId="0" borderId="42" xfId="57" applyNumberFormat="1" applyFont="1" applyBorder="1" applyAlignment="1" applyProtection="1">
      <alignment horizontal="center" vertical="center" wrapText="1"/>
      <protection locked="0"/>
    </xf>
    <xf numFmtId="0" fontId="28" fillId="29" borderId="0" xfId="57" applyFont="1" applyFill="1" applyAlignment="1" applyProtection="1">
      <alignment horizontal="center" vertical="center" wrapText="1"/>
      <protection locked="0"/>
    </xf>
    <xf numFmtId="3" fontId="28" fillId="25" borderId="47" xfId="57" applyNumberFormat="1" applyFont="1" applyFill="1" applyBorder="1" applyAlignment="1" applyProtection="1">
      <alignment horizontal="center" vertical="center" wrapText="1"/>
      <protection locked="0"/>
    </xf>
    <xf numFmtId="3" fontId="28" fillId="25" borderId="42" xfId="57" applyNumberFormat="1" applyFont="1" applyFill="1" applyBorder="1" applyAlignment="1" applyProtection="1">
      <alignment horizontal="center" vertical="center" wrapText="1"/>
      <protection locked="0"/>
    </xf>
    <xf numFmtId="0" fontId="28" fillId="28" borderId="0" xfId="57" applyFont="1" applyFill="1" applyAlignment="1" applyProtection="1">
      <alignment horizontal="center" vertical="center" wrapText="1"/>
      <protection locked="0"/>
    </xf>
    <xf numFmtId="3" fontId="28" fillId="0" borderId="29" xfId="57" applyNumberFormat="1" applyFont="1" applyBorder="1" applyAlignment="1" applyProtection="1">
      <alignment horizontal="center" vertical="center" wrapText="1"/>
      <protection locked="0"/>
    </xf>
    <xf numFmtId="3" fontId="28" fillId="0" borderId="56" xfId="57" applyNumberFormat="1" applyFont="1" applyBorder="1" applyAlignment="1" applyProtection="1">
      <alignment horizontal="center" vertical="center" wrapText="1"/>
      <protection locked="0"/>
    </xf>
    <xf numFmtId="3" fontId="28" fillId="0" borderId="58" xfId="57" applyNumberFormat="1" applyFont="1" applyBorder="1" applyAlignment="1" applyProtection="1">
      <alignment horizontal="center" vertical="center" wrapText="1"/>
      <protection locked="0"/>
    </xf>
    <xf numFmtId="3" fontId="29" fillId="27" borderId="33" xfId="57" applyNumberFormat="1" applyFont="1" applyFill="1" applyBorder="1" applyAlignment="1" applyProtection="1">
      <alignment horizontal="center" vertical="center" wrapText="1"/>
      <protection locked="0"/>
    </xf>
    <xf numFmtId="0" fontId="29" fillId="27" borderId="33" xfId="57" applyFont="1" applyFill="1" applyBorder="1" applyAlignment="1" applyProtection="1">
      <alignment horizontal="center" vertical="center" wrapText="1"/>
      <protection locked="0"/>
    </xf>
    <xf numFmtId="3" fontId="29" fillId="27" borderId="16" xfId="57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57" applyFont="1" applyAlignment="1" applyProtection="1">
      <alignment horizontal="center" vertical="center" textRotation="90" wrapText="1"/>
      <protection locked="0"/>
    </xf>
    <xf numFmtId="3" fontId="28" fillId="0" borderId="0" xfId="57" applyNumberFormat="1" applyFont="1" applyAlignment="1" applyProtection="1">
      <alignment horizontal="center" vertical="center" wrapText="1"/>
      <protection locked="0"/>
    </xf>
    <xf numFmtId="0" fontId="39" fillId="0" borderId="0" xfId="57" applyFont="1" applyAlignment="1" applyProtection="1">
      <alignment horizontal="center" vertical="center" wrapText="1"/>
      <protection locked="0"/>
    </xf>
    <xf numFmtId="0" fontId="29" fillId="0" borderId="14" xfId="57" applyFont="1" applyBorder="1" applyAlignment="1">
      <alignment horizontal="center" vertical="center" wrapText="1"/>
    </xf>
    <xf numFmtId="0" fontId="29" fillId="0" borderId="33" xfId="57" applyFont="1" applyBorder="1" applyAlignment="1">
      <alignment horizontal="center" vertical="center" wrapText="1"/>
    </xf>
    <xf numFmtId="0" fontId="29" fillId="0" borderId="16" xfId="57" applyFont="1" applyBorder="1" applyAlignment="1">
      <alignment horizontal="center" vertical="center" wrapText="1"/>
    </xf>
    <xf numFmtId="0" fontId="35" fillId="0" borderId="10" xfId="57" applyFont="1" applyBorder="1" applyAlignment="1">
      <alignment horizontal="center" vertical="center" wrapText="1"/>
    </xf>
    <xf numFmtId="0" fontId="35" fillId="0" borderId="44" xfId="57" applyFont="1" applyBorder="1" applyAlignment="1">
      <alignment horizontal="center" vertical="center" wrapText="1"/>
    </xf>
    <xf numFmtId="0" fontId="28" fillId="25" borderId="31" xfId="57" applyFont="1" applyFill="1" applyBorder="1" applyAlignment="1">
      <alignment horizontal="left" vertical="center" wrapText="1"/>
    </xf>
    <xf numFmtId="0" fontId="28" fillId="0" borderId="47" xfId="57" applyFont="1" applyBorder="1" applyAlignment="1">
      <alignment horizontal="left" vertical="center" wrapText="1"/>
    </xf>
    <xf numFmtId="0" fontId="28" fillId="25" borderId="47" xfId="57" applyFont="1" applyFill="1" applyBorder="1" applyAlignment="1">
      <alignment horizontal="left" vertical="center" wrapText="1"/>
    </xf>
    <xf numFmtId="0" fontId="28" fillId="0" borderId="29" xfId="57" applyFont="1" applyBorder="1" applyAlignment="1">
      <alignment vertical="center" wrapText="1"/>
    </xf>
    <xf numFmtId="0" fontId="28" fillId="0" borderId="54" xfId="57" applyFont="1" applyBorder="1" applyAlignment="1">
      <alignment horizontal="center" vertical="center" wrapText="1"/>
    </xf>
    <xf numFmtId="0" fontId="29" fillId="27" borderId="33" xfId="57" applyFont="1" applyFill="1" applyBorder="1" applyAlignment="1">
      <alignment horizontal="left" vertical="center" wrapText="1"/>
    </xf>
    <xf numFmtId="0" fontId="38" fillId="0" borderId="0" xfId="58" applyFont="1" applyAlignment="1" applyProtection="1">
      <alignment vertical="center" wrapText="1"/>
      <protection locked="0"/>
    </xf>
    <xf numFmtId="3" fontId="41" fillId="0" borderId="0" xfId="51" applyNumberFormat="1" applyFont="1" applyAlignment="1" applyProtection="1">
      <alignment horizontal="center" vertical="center"/>
      <protection locked="0"/>
    </xf>
    <xf numFmtId="0" fontId="41" fillId="0" borderId="0" xfId="51" applyFont="1" applyProtection="1">
      <protection locked="0"/>
    </xf>
    <xf numFmtId="0" fontId="45" fillId="0" borderId="12" xfId="0" applyFont="1" applyBorder="1" applyAlignment="1" applyProtection="1">
      <alignment horizontal="center" vertical="center" wrapText="1"/>
      <protection locked="0"/>
    </xf>
    <xf numFmtId="0" fontId="45" fillId="0" borderId="0" xfId="0" applyFont="1" applyAlignment="1" applyProtection="1">
      <alignment vertical="center"/>
      <protection locked="0"/>
    </xf>
    <xf numFmtId="0" fontId="46" fillId="0" borderId="0" xfId="0" applyFont="1" applyAlignment="1" applyProtection="1">
      <alignment vertical="center"/>
      <protection locked="0"/>
    </xf>
    <xf numFmtId="0" fontId="46" fillId="0" borderId="44" xfId="0" applyFont="1" applyBorder="1" applyAlignment="1" applyProtection="1">
      <alignment vertical="center"/>
      <protection locked="0"/>
    </xf>
    <xf numFmtId="3" fontId="46" fillId="0" borderId="42" xfId="0" applyNumberFormat="1" applyFont="1" applyBorder="1" applyAlignment="1" applyProtection="1">
      <alignment vertical="center"/>
      <protection locked="0"/>
    </xf>
    <xf numFmtId="3" fontId="41" fillId="0" borderId="0" xfId="51" applyNumberFormat="1" applyFont="1" applyAlignment="1" applyProtection="1">
      <alignment horizontal="center" vertical="center" wrapText="1"/>
      <protection locked="0"/>
    </xf>
    <xf numFmtId="41" fontId="41" fillId="0" borderId="0" xfId="51" applyNumberFormat="1" applyFont="1" applyProtection="1">
      <protection locked="0"/>
    </xf>
    <xf numFmtId="3" fontId="47" fillId="0" borderId="42" xfId="0" applyNumberFormat="1" applyFont="1" applyBorder="1" applyAlignment="1" applyProtection="1">
      <alignment vertical="center"/>
      <protection locked="0"/>
    </xf>
    <xf numFmtId="3" fontId="45" fillId="32" borderId="42" xfId="0" applyNumberFormat="1" applyFont="1" applyFill="1" applyBorder="1" applyAlignment="1" applyProtection="1">
      <alignment vertical="center"/>
      <protection locked="0"/>
    </xf>
    <xf numFmtId="3" fontId="41" fillId="0" borderId="0" xfId="54" applyNumberFormat="1" applyFont="1" applyFill="1" applyBorder="1" applyAlignment="1" applyProtection="1">
      <alignment horizontal="center" vertical="center"/>
      <protection locked="0"/>
    </xf>
    <xf numFmtId="3" fontId="42" fillId="0" borderId="0" xfId="51" applyNumberFormat="1" applyFont="1" applyAlignment="1" applyProtection="1">
      <alignment horizontal="center" vertical="center"/>
      <protection locked="0"/>
    </xf>
    <xf numFmtId="41" fontId="42" fillId="0" borderId="0" xfId="51" applyNumberFormat="1" applyFont="1" applyProtection="1">
      <protection locked="0"/>
    </xf>
    <xf numFmtId="0" fontId="42" fillId="0" borderId="0" xfId="51" applyFont="1" applyProtection="1">
      <protection locked="0"/>
    </xf>
    <xf numFmtId="43" fontId="41" fillId="0" borderId="0" xfId="59" applyFont="1" applyFill="1" applyBorder="1" applyAlignment="1" applyProtection="1">
      <alignment horizontal="center" vertical="center"/>
      <protection locked="0"/>
    </xf>
    <xf numFmtId="4" fontId="41" fillId="0" borderId="0" xfId="51" applyNumberFormat="1" applyFont="1" applyAlignment="1" applyProtection="1">
      <alignment horizontal="center" vertical="center"/>
      <protection locked="0"/>
    </xf>
    <xf numFmtId="0" fontId="45" fillId="32" borderId="57" xfId="0" applyFont="1" applyFill="1" applyBorder="1" applyAlignment="1" applyProtection="1">
      <alignment vertical="center" wrapText="1"/>
      <protection locked="0"/>
    </xf>
    <xf numFmtId="0" fontId="45" fillId="0" borderId="51" xfId="0" applyFont="1" applyBorder="1" applyAlignment="1" applyProtection="1">
      <alignment vertical="center" wrapText="1"/>
      <protection locked="0"/>
    </xf>
    <xf numFmtId="0" fontId="45" fillId="0" borderId="41" xfId="0" applyFont="1" applyBorder="1" applyAlignment="1" applyProtection="1">
      <alignment vertical="center" wrapText="1"/>
      <protection locked="0"/>
    </xf>
    <xf numFmtId="3" fontId="45" fillId="0" borderId="57" xfId="0" applyNumberFormat="1" applyFont="1" applyBorder="1" applyAlignment="1" applyProtection="1">
      <alignment vertical="center" wrapText="1"/>
      <protection locked="0"/>
    </xf>
    <xf numFmtId="3" fontId="48" fillId="0" borderId="61" xfId="0" applyNumberFormat="1" applyFont="1" applyBorder="1" applyAlignment="1" applyProtection="1">
      <alignment vertical="center" wrapText="1"/>
      <protection locked="0"/>
    </xf>
    <xf numFmtId="0" fontId="45" fillId="0" borderId="51" xfId="0" applyFont="1" applyBorder="1" applyAlignment="1" applyProtection="1">
      <alignment vertical="center"/>
      <protection locked="0"/>
    </xf>
    <xf numFmtId="3" fontId="48" fillId="0" borderId="61" xfId="0" applyNumberFormat="1" applyFont="1" applyBorder="1" applyAlignment="1" applyProtection="1">
      <alignment vertical="center"/>
      <protection locked="0"/>
    </xf>
    <xf numFmtId="3" fontId="45" fillId="32" borderId="36" xfId="0" applyNumberFormat="1" applyFont="1" applyFill="1" applyBorder="1" applyAlignment="1" applyProtection="1">
      <alignment vertical="center"/>
      <protection locked="0"/>
    </xf>
    <xf numFmtId="0" fontId="48" fillId="0" borderId="0" xfId="0" applyFont="1" applyAlignment="1" applyProtection="1">
      <alignment vertical="center"/>
      <protection locked="0"/>
    </xf>
    <xf numFmtId="0" fontId="46" fillId="0" borderId="17" xfId="0" applyFont="1" applyBorder="1" applyAlignment="1" applyProtection="1">
      <alignment vertical="center"/>
      <protection locked="0"/>
    </xf>
    <xf numFmtId="3" fontId="45" fillId="0" borderId="15" xfId="0" applyNumberFormat="1" applyFont="1" applyBorder="1" applyAlignment="1" applyProtection="1">
      <alignment vertical="center"/>
      <protection locked="0"/>
    </xf>
    <xf numFmtId="0" fontId="41" fillId="0" borderId="0" xfId="51" applyFont="1" applyAlignment="1" applyProtection="1">
      <alignment vertical="center"/>
      <protection locked="0"/>
    </xf>
    <xf numFmtId="0" fontId="41" fillId="0" borderId="0" xfId="51" applyFont="1" applyAlignment="1" applyProtection="1">
      <alignment horizontal="center" vertical="center" wrapText="1"/>
      <protection locked="0"/>
    </xf>
    <xf numFmtId="0" fontId="47" fillId="0" borderId="14" xfId="0" applyFont="1" applyBorder="1" applyAlignment="1">
      <alignment horizontal="center" vertical="center"/>
    </xf>
    <xf numFmtId="0" fontId="45" fillId="32" borderId="18" xfId="0" applyFont="1" applyFill="1" applyBorder="1" applyAlignment="1">
      <alignment horizontal="center" vertical="center"/>
    </xf>
    <xf numFmtId="0" fontId="46" fillId="0" borderId="49" xfId="0" applyFont="1" applyBorder="1" applyAlignment="1">
      <alignment horizontal="center" vertical="center"/>
    </xf>
    <xf numFmtId="0" fontId="41" fillId="0" borderId="49" xfId="51" applyFont="1" applyBorder="1" applyAlignment="1">
      <alignment horizontal="center" vertical="center"/>
    </xf>
    <xf numFmtId="0" fontId="45" fillId="32" borderId="49" xfId="0" applyFont="1" applyFill="1" applyBorder="1" applyAlignment="1">
      <alignment horizontal="center" vertical="center"/>
    </xf>
    <xf numFmtId="0" fontId="45" fillId="32" borderId="22" xfId="0" applyFont="1" applyFill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5" fillId="32" borderId="21" xfId="0" applyFont="1" applyFill="1" applyBorder="1" applyAlignment="1">
      <alignment horizontal="center" vertical="center"/>
    </xf>
    <xf numFmtId="0" fontId="45" fillId="0" borderId="33" xfId="0" applyFont="1" applyBorder="1" applyAlignment="1">
      <alignment horizontal="center" vertical="center"/>
    </xf>
    <xf numFmtId="0" fontId="45" fillId="0" borderId="38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/>
    </xf>
    <xf numFmtId="0" fontId="46" fillId="0" borderId="44" xfId="0" applyFont="1" applyBorder="1" applyAlignment="1">
      <alignment vertical="center" wrapText="1"/>
    </xf>
    <xf numFmtId="0" fontId="47" fillId="0" borderId="44" xfId="0" applyFont="1" applyBorder="1" applyAlignment="1">
      <alignment vertical="center" wrapText="1"/>
    </xf>
    <xf numFmtId="0" fontId="45" fillId="0" borderId="51" xfId="0" applyFont="1" applyBorder="1" applyAlignment="1">
      <alignment vertical="center" wrapText="1"/>
    </xf>
    <xf numFmtId="0" fontId="48" fillId="0" borderId="51" xfId="0" applyFont="1" applyBorder="1" applyAlignment="1">
      <alignment vertical="center" wrapText="1"/>
    </xf>
    <xf numFmtId="0" fontId="28" fillId="0" borderId="0" xfId="47" applyFont="1" applyAlignment="1" applyProtection="1">
      <alignment horizontal="center" vertical="center" wrapText="1"/>
      <protection locked="0"/>
    </xf>
    <xf numFmtId="0" fontId="29" fillId="0" borderId="0" xfId="47" applyFont="1" applyAlignment="1" applyProtection="1">
      <alignment vertical="center" wrapText="1"/>
      <protection locked="0"/>
    </xf>
    <xf numFmtId="3" fontId="28" fillId="0" borderId="0" xfId="47" applyNumberFormat="1" applyFont="1" applyAlignment="1" applyProtection="1">
      <alignment horizontal="center" vertical="center" wrapText="1"/>
      <protection locked="0"/>
    </xf>
    <xf numFmtId="0" fontId="29" fillId="0" borderId="41" xfId="0" applyFont="1" applyBorder="1" applyAlignment="1" applyProtection="1">
      <alignment horizontal="center"/>
      <protection locked="0"/>
    </xf>
    <xf numFmtId="0" fontId="29" fillId="0" borderId="0" xfId="47" applyFont="1" applyAlignment="1" applyProtection="1">
      <alignment horizontal="center" vertical="center" wrapText="1"/>
      <protection locked="0"/>
    </xf>
    <xf numFmtId="0" fontId="28" fillId="0" borderId="0" xfId="47" applyFont="1" applyAlignment="1" applyProtection="1">
      <alignment vertical="center" wrapText="1"/>
      <protection locked="0"/>
    </xf>
    <xf numFmtId="0" fontId="30" fillId="0" borderId="18" xfId="0" applyFont="1" applyBorder="1" applyProtection="1">
      <protection locked="0"/>
    </xf>
    <xf numFmtId="3" fontId="28" fillId="0" borderId="10" xfId="47" applyNumberFormat="1" applyFont="1" applyBorder="1" applyAlignment="1" applyProtection="1">
      <alignment horizontal="center" vertical="center" wrapText="1"/>
      <protection locked="0"/>
    </xf>
    <xf numFmtId="9" fontId="30" fillId="0" borderId="10" xfId="55" applyFont="1" applyFill="1" applyBorder="1" applyAlignment="1" applyProtection="1">
      <alignment horizontal="center" vertical="center"/>
      <protection locked="0"/>
    </xf>
    <xf numFmtId="165" fontId="30" fillId="0" borderId="10" xfId="46" applyNumberFormat="1" applyFont="1" applyFill="1" applyBorder="1" applyAlignment="1" applyProtection="1">
      <alignment horizontal="center" vertical="center"/>
      <protection locked="0"/>
    </xf>
    <xf numFmtId="164" fontId="28" fillId="0" borderId="10" xfId="47" applyNumberFormat="1" applyFont="1" applyBorder="1" applyAlignment="1" applyProtection="1">
      <alignment horizontal="center" vertical="center" wrapText="1"/>
      <protection locked="0"/>
    </xf>
    <xf numFmtId="3" fontId="28" fillId="0" borderId="19" xfId="47" applyNumberFormat="1" applyFont="1" applyBorder="1" applyAlignment="1" applyProtection="1">
      <alignment horizontal="center" vertical="center" wrapText="1"/>
      <protection locked="0"/>
    </xf>
    <xf numFmtId="0" fontId="30" fillId="0" borderId="49" xfId="0" applyFont="1" applyBorder="1" applyProtection="1">
      <protection locked="0"/>
    </xf>
    <xf numFmtId="3" fontId="28" fillId="0" borderId="44" xfId="47" applyNumberFormat="1" applyFont="1" applyBorder="1" applyAlignment="1" applyProtection="1">
      <alignment horizontal="center" vertical="center" wrapText="1"/>
      <protection locked="0"/>
    </xf>
    <xf numFmtId="9" fontId="30" fillId="0" borderId="44" xfId="55" applyFont="1" applyFill="1" applyBorder="1" applyAlignment="1" applyProtection="1">
      <alignment horizontal="center" vertical="center"/>
      <protection locked="0"/>
    </xf>
    <xf numFmtId="165" fontId="30" fillId="0" borderId="44" xfId="46" applyNumberFormat="1" applyFont="1" applyFill="1" applyBorder="1" applyAlignment="1" applyProtection="1">
      <alignment horizontal="center" vertical="center"/>
      <protection locked="0"/>
    </xf>
    <xf numFmtId="164" fontId="28" fillId="0" borderId="44" xfId="47" applyNumberFormat="1" applyFont="1" applyBorder="1" applyAlignment="1" applyProtection="1">
      <alignment horizontal="center" vertical="center" wrapText="1"/>
      <protection locked="0"/>
    </xf>
    <xf numFmtId="3" fontId="28" fillId="0" borderId="42" xfId="47" applyNumberFormat="1" applyFont="1" applyBorder="1" applyAlignment="1" applyProtection="1">
      <alignment horizontal="center" vertical="center" wrapText="1"/>
      <protection locked="0"/>
    </xf>
    <xf numFmtId="0" fontId="30" fillId="0" borderId="40" xfId="0" applyFont="1" applyBorder="1" applyProtection="1">
      <protection locked="0"/>
    </xf>
    <xf numFmtId="3" fontId="28" fillId="0" borderId="47" xfId="47" applyNumberFormat="1" applyFont="1" applyBorder="1" applyAlignment="1" applyProtection="1">
      <alignment horizontal="center" vertical="center" wrapText="1"/>
      <protection locked="0"/>
    </xf>
    <xf numFmtId="9" fontId="30" fillId="0" borderId="47" xfId="55" applyFont="1" applyFill="1" applyBorder="1" applyAlignment="1" applyProtection="1">
      <alignment horizontal="center" vertical="center"/>
      <protection locked="0"/>
    </xf>
    <xf numFmtId="165" fontId="30" fillId="0" borderId="47" xfId="46" applyNumberFormat="1" applyFont="1" applyFill="1" applyBorder="1" applyAlignment="1" applyProtection="1">
      <alignment horizontal="center" vertical="center"/>
      <protection locked="0"/>
    </xf>
    <xf numFmtId="0" fontId="30" fillId="0" borderId="40" xfId="0" applyFont="1" applyBorder="1" applyAlignment="1" applyProtection="1">
      <alignment wrapText="1"/>
      <protection locked="0"/>
    </xf>
    <xf numFmtId="0" fontId="28" fillId="0" borderId="28" xfId="47" applyFont="1" applyBorder="1" applyAlignment="1" applyProtection="1">
      <alignment horizontal="left" vertical="center" wrapText="1"/>
      <protection locked="0"/>
    </xf>
    <xf numFmtId="0" fontId="28" fillId="0" borderId="29" xfId="47" applyFont="1" applyBorder="1" applyAlignment="1" applyProtection="1">
      <alignment horizontal="center" vertical="center" wrapText="1"/>
      <protection locked="0"/>
    </xf>
    <xf numFmtId="9" fontId="30" fillId="0" borderId="29" xfId="55" applyFont="1" applyFill="1" applyBorder="1" applyAlignment="1" applyProtection="1">
      <alignment horizontal="center" vertical="center"/>
      <protection locked="0"/>
    </xf>
    <xf numFmtId="0" fontId="28" fillId="0" borderId="30" xfId="47" applyFont="1" applyBorder="1" applyAlignment="1" applyProtection="1">
      <alignment horizontal="center" vertical="center" wrapText="1"/>
      <protection locked="0"/>
    </xf>
    <xf numFmtId="3" fontId="28" fillId="0" borderId="0" xfId="47" applyNumberFormat="1" applyFont="1" applyAlignment="1" applyProtection="1">
      <alignment horizontal="justify" vertical="center" wrapText="1"/>
      <protection locked="0"/>
    </xf>
    <xf numFmtId="9" fontId="28" fillId="0" borderId="0" xfId="47" applyNumberFormat="1" applyFont="1" applyAlignment="1" applyProtection="1">
      <alignment horizontal="center" vertical="center" wrapText="1"/>
      <protection locked="0"/>
    </xf>
    <xf numFmtId="3" fontId="29" fillId="0" borderId="36" xfId="47" applyNumberFormat="1" applyFont="1" applyBorder="1" applyAlignment="1" applyProtection="1">
      <alignment horizontal="center" vertical="center" wrapText="1"/>
      <protection locked="0"/>
    </xf>
    <xf numFmtId="4" fontId="28" fillId="30" borderId="32" xfId="47" applyNumberFormat="1" applyFont="1" applyFill="1" applyBorder="1" applyAlignment="1" applyProtection="1">
      <alignment horizontal="center" vertical="center" wrapText="1"/>
      <protection locked="0"/>
    </xf>
    <xf numFmtId="3" fontId="28" fillId="0" borderId="0" xfId="47" applyNumberFormat="1" applyFont="1" applyAlignment="1" applyProtection="1">
      <alignment vertical="center" wrapText="1"/>
      <protection locked="0"/>
    </xf>
    <xf numFmtId="3" fontId="29" fillId="0" borderId="16" xfId="47" applyNumberFormat="1" applyFont="1" applyBorder="1" applyAlignment="1" applyProtection="1">
      <alignment horizontal="center" vertical="center" wrapText="1"/>
      <protection locked="0"/>
    </xf>
    <xf numFmtId="43" fontId="28" fillId="0" borderId="0" xfId="46" applyFont="1" applyAlignment="1" applyProtection="1">
      <alignment horizontal="center" vertical="center" wrapText="1"/>
      <protection locked="0"/>
    </xf>
    <xf numFmtId="3" fontId="29" fillId="0" borderId="0" xfId="47" applyNumberFormat="1" applyFont="1" applyAlignment="1" applyProtection="1">
      <alignment horizontal="center" vertical="center" wrapText="1"/>
      <protection locked="0"/>
    </xf>
    <xf numFmtId="3" fontId="29" fillId="0" borderId="0" xfId="47" applyNumberFormat="1" applyFont="1" applyAlignment="1" applyProtection="1">
      <alignment vertical="center" wrapText="1"/>
      <protection locked="0"/>
    </xf>
    <xf numFmtId="0" fontId="28" fillId="0" borderId="18" xfId="57" applyFont="1" applyBorder="1" applyAlignment="1" applyProtection="1">
      <alignment horizontal="left" vertical="center" wrapText="1"/>
      <protection locked="0"/>
    </xf>
    <xf numFmtId="0" fontId="28" fillId="0" borderId="10" xfId="47" applyFont="1" applyBorder="1" applyAlignment="1" applyProtection="1">
      <alignment horizontal="center" vertical="center" wrapText="1"/>
      <protection locked="0"/>
    </xf>
    <xf numFmtId="166" fontId="28" fillId="0" borderId="10" xfId="47" applyNumberFormat="1" applyFont="1" applyBorder="1" applyAlignment="1" applyProtection="1">
      <alignment horizontal="center" vertical="center" wrapText="1"/>
      <protection locked="0"/>
    </xf>
    <xf numFmtId="0" fontId="28" fillId="0" borderId="49" xfId="57" applyFont="1" applyBorder="1" applyAlignment="1" applyProtection="1">
      <alignment horizontal="left" vertical="center" wrapText="1"/>
      <protection locked="0"/>
    </xf>
    <xf numFmtId="0" fontId="28" fillId="0" borderId="44" xfId="47" applyFont="1" applyBorder="1" applyAlignment="1" applyProtection="1">
      <alignment horizontal="center" vertical="center" wrapText="1"/>
      <protection locked="0"/>
    </xf>
    <xf numFmtId="166" fontId="28" fillId="0" borderId="44" xfId="47" applyNumberFormat="1" applyFont="1" applyBorder="1" applyAlignment="1" applyProtection="1">
      <alignment horizontal="center" vertical="center" wrapText="1"/>
      <protection locked="0"/>
    </xf>
    <xf numFmtId="3" fontId="28" fillId="0" borderId="28" xfId="47" applyNumberFormat="1" applyFont="1" applyBorder="1" applyAlignment="1" applyProtection="1">
      <alignment horizontal="left" vertical="center" wrapText="1"/>
      <protection locked="0"/>
    </xf>
    <xf numFmtId="3" fontId="28" fillId="0" borderId="29" xfId="47" applyNumberFormat="1" applyFont="1" applyBorder="1" applyAlignment="1" applyProtection="1">
      <alignment horizontal="center" vertical="center" wrapText="1"/>
      <protection locked="0"/>
    </xf>
    <xf numFmtId="164" fontId="28" fillId="0" borderId="29" xfId="47" applyNumberFormat="1" applyFont="1" applyBorder="1" applyAlignment="1" applyProtection="1">
      <alignment horizontal="center" vertical="center" wrapText="1"/>
      <protection locked="0"/>
    </xf>
    <xf numFmtId="9" fontId="28" fillId="0" borderId="29" xfId="47" applyNumberFormat="1" applyFont="1" applyBorder="1" applyAlignment="1" applyProtection="1">
      <alignment horizontal="center" vertical="center" wrapText="1"/>
      <protection locked="0"/>
    </xf>
    <xf numFmtId="166" fontId="28" fillId="0" borderId="29" xfId="47" applyNumberFormat="1" applyFont="1" applyBorder="1" applyAlignment="1" applyProtection="1">
      <alignment horizontal="center" vertical="center" wrapText="1"/>
      <protection locked="0"/>
    </xf>
    <xf numFmtId="3" fontId="28" fillId="0" borderId="30" xfId="47" applyNumberFormat="1" applyFont="1" applyBorder="1" applyAlignment="1" applyProtection="1">
      <alignment horizontal="center" vertical="center" wrapText="1"/>
      <protection locked="0"/>
    </xf>
    <xf numFmtId="3" fontId="28" fillId="0" borderId="32" xfId="47" applyNumberFormat="1" applyFont="1" applyBorder="1" applyAlignment="1" applyProtection="1">
      <alignment horizontal="center" vertical="center" wrapText="1"/>
      <protection locked="0"/>
    </xf>
    <xf numFmtId="0" fontId="29" fillId="0" borderId="18" xfId="47" applyFont="1" applyBorder="1" applyAlignment="1" applyProtection="1">
      <alignment horizontal="left" vertical="center" wrapText="1"/>
      <protection locked="0"/>
    </xf>
    <xf numFmtId="0" fontId="29" fillId="0" borderId="10" xfId="47" applyFont="1" applyBorder="1" applyAlignment="1" applyProtection="1">
      <alignment horizontal="center" vertical="center" wrapText="1"/>
      <protection locked="0"/>
    </xf>
    <xf numFmtId="3" fontId="28" fillId="0" borderId="21" xfId="47" applyNumberFormat="1" applyFont="1" applyBorder="1" applyAlignment="1" applyProtection="1">
      <alignment horizontal="left" vertical="center" wrapText="1"/>
      <protection locked="0"/>
    </xf>
    <xf numFmtId="3" fontId="28" fillId="0" borderId="27" xfId="47" applyNumberFormat="1" applyFont="1" applyBorder="1" applyAlignment="1" applyProtection="1">
      <alignment horizontal="center" vertical="center" wrapText="1"/>
      <protection locked="0"/>
    </xf>
    <xf numFmtId="9" fontId="28" fillId="0" borderId="27" xfId="47" applyNumberFormat="1" applyFont="1" applyBorder="1" applyAlignment="1" applyProtection="1">
      <alignment horizontal="center" vertical="center" wrapText="1"/>
      <protection locked="0"/>
    </xf>
    <xf numFmtId="3" fontId="28" fillId="0" borderId="36" xfId="47" applyNumberFormat="1" applyFont="1" applyBorder="1" applyAlignment="1" applyProtection="1">
      <alignment horizontal="center" vertical="center" wrapText="1"/>
      <protection locked="0"/>
    </xf>
    <xf numFmtId="3" fontId="28" fillId="0" borderId="0" xfId="47" applyNumberFormat="1" applyFont="1" applyAlignment="1" applyProtection="1">
      <alignment horizontal="left" vertical="center" wrapText="1"/>
      <protection locked="0"/>
    </xf>
    <xf numFmtId="0" fontId="28" fillId="0" borderId="18" xfId="47" applyFont="1" applyBorder="1" applyAlignment="1" applyProtection="1">
      <alignment horizontal="left" vertical="center" wrapText="1"/>
      <protection locked="0"/>
    </xf>
    <xf numFmtId="9" fontId="28" fillId="0" borderId="10" xfId="47" applyNumberFormat="1" applyFont="1" applyBorder="1" applyAlignment="1" applyProtection="1">
      <alignment horizontal="center" vertical="center" wrapText="1"/>
      <protection locked="0"/>
    </xf>
    <xf numFmtId="0" fontId="28" fillId="0" borderId="26" xfId="47" applyFont="1" applyBorder="1" applyAlignment="1" applyProtection="1">
      <alignment horizontal="left" vertical="center" wrapText="1"/>
      <protection locked="0"/>
    </xf>
    <xf numFmtId="3" fontId="28" fillId="0" borderId="11" xfId="47" applyNumberFormat="1" applyFont="1" applyBorder="1" applyAlignment="1" applyProtection="1">
      <alignment horizontal="center" vertical="center" wrapText="1"/>
      <protection locked="0"/>
    </xf>
    <xf numFmtId="9" fontId="28" fillId="0" borderId="11" xfId="47" applyNumberFormat="1" applyFont="1" applyBorder="1" applyAlignment="1" applyProtection="1">
      <alignment horizontal="center" vertical="center" wrapText="1"/>
      <protection locked="0"/>
    </xf>
    <xf numFmtId="3" fontId="29" fillId="0" borderId="15" xfId="47" applyNumberFormat="1" applyFont="1" applyBorder="1" applyAlignment="1" applyProtection="1">
      <alignment horizontal="center" vertical="center" wrapText="1"/>
      <protection locked="0"/>
    </xf>
    <xf numFmtId="0" fontId="28" fillId="0" borderId="0" xfId="47" applyFont="1" applyAlignment="1" applyProtection="1">
      <alignment horizontal="left" vertical="center" wrapText="1"/>
      <protection locked="0"/>
    </xf>
    <xf numFmtId="0" fontId="29" fillId="0" borderId="12" xfId="47" applyFont="1" applyBorder="1" applyAlignment="1">
      <alignment horizontal="center" vertical="center" wrapText="1"/>
    </xf>
    <xf numFmtId="0" fontId="29" fillId="0" borderId="12" xfId="47" applyFont="1" applyBorder="1" applyAlignment="1">
      <alignment vertical="center" wrapText="1"/>
    </xf>
    <xf numFmtId="0" fontId="29" fillId="24" borderId="35" xfId="47" applyFont="1" applyFill="1" applyBorder="1" applyAlignment="1">
      <alignment horizontal="center" vertical="center" wrapText="1"/>
    </xf>
    <xf numFmtId="3" fontId="29" fillId="24" borderId="35" xfId="47" applyNumberFormat="1" applyFont="1" applyFill="1" applyBorder="1" applyAlignment="1">
      <alignment horizontal="center" vertical="center" wrapText="1"/>
    </xf>
    <xf numFmtId="0" fontId="29" fillId="24" borderId="34" xfId="47" applyFont="1" applyFill="1" applyBorder="1" applyAlignment="1">
      <alignment horizontal="center" vertical="center" wrapText="1"/>
    </xf>
    <xf numFmtId="0" fontId="29" fillId="24" borderId="31" xfId="47" applyFont="1" applyFill="1" applyBorder="1" applyAlignment="1">
      <alignment horizontal="center" vertical="center" wrapText="1"/>
    </xf>
    <xf numFmtId="0" fontId="29" fillId="24" borderId="32" xfId="47" applyFont="1" applyFill="1" applyBorder="1" applyAlignment="1">
      <alignment horizontal="center" vertical="center" wrapText="1"/>
    </xf>
    <xf numFmtId="3" fontId="29" fillId="0" borderId="12" xfId="47" applyNumberFormat="1" applyFont="1" applyBorder="1" applyAlignment="1">
      <alignment vertical="center" wrapText="1"/>
    </xf>
    <xf numFmtId="0" fontId="29" fillId="24" borderId="14" xfId="47" applyFont="1" applyFill="1" applyBorder="1" applyAlignment="1">
      <alignment horizontal="center" vertical="center" wrapText="1"/>
    </xf>
    <xf numFmtId="0" fontId="29" fillId="24" borderId="33" xfId="47" applyFont="1" applyFill="1" applyBorder="1" applyAlignment="1">
      <alignment horizontal="center" vertical="center" wrapText="1"/>
    </xf>
    <xf numFmtId="0" fontId="29" fillId="24" borderId="16" xfId="47" applyFont="1" applyFill="1" applyBorder="1" applyAlignment="1">
      <alignment horizontal="center" vertical="center" wrapText="1"/>
    </xf>
    <xf numFmtId="0" fontId="30" fillId="0" borderId="22" xfId="0" applyFont="1" applyBorder="1" applyProtection="1">
      <protection locked="0"/>
    </xf>
    <xf numFmtId="3" fontId="28" fillId="0" borderId="13" xfId="47" applyNumberFormat="1" applyFont="1" applyBorder="1" applyAlignment="1" applyProtection="1">
      <alignment horizontal="center" vertical="center" wrapText="1"/>
      <protection locked="0"/>
    </xf>
    <xf numFmtId="9" fontId="30" fillId="0" borderId="13" xfId="55" applyFont="1" applyFill="1" applyBorder="1" applyAlignment="1" applyProtection="1">
      <alignment horizontal="center" vertical="center"/>
      <protection locked="0"/>
    </xf>
    <xf numFmtId="165" fontId="30" fillId="0" borderId="13" xfId="46" applyNumberFormat="1" applyFont="1" applyFill="1" applyBorder="1" applyAlignment="1" applyProtection="1">
      <alignment horizontal="center" vertical="center"/>
      <protection locked="0"/>
    </xf>
    <xf numFmtId="164" fontId="28" fillId="0" borderId="13" xfId="47" applyNumberFormat="1" applyFont="1" applyBorder="1" applyAlignment="1" applyProtection="1">
      <alignment horizontal="center" vertical="center" wrapText="1"/>
      <protection locked="0"/>
    </xf>
    <xf numFmtId="3" fontId="28" fillId="0" borderId="50" xfId="47" applyNumberFormat="1" applyFont="1" applyBorder="1" applyAlignment="1" applyProtection="1">
      <alignment horizontal="center" vertical="center" wrapText="1"/>
      <protection locked="0"/>
    </xf>
    <xf numFmtId="0" fontId="30" fillId="0" borderId="26" xfId="0" applyFont="1" applyBorder="1" applyAlignment="1" applyProtection="1">
      <alignment wrapText="1"/>
      <protection locked="0"/>
    </xf>
    <xf numFmtId="0" fontId="28" fillId="0" borderId="28" xfId="47" applyFont="1" applyBorder="1" applyAlignment="1" applyProtection="1">
      <alignment horizontal="center" vertical="center" wrapText="1"/>
      <protection locked="0"/>
    </xf>
    <xf numFmtId="4" fontId="28" fillId="0" borderId="32" xfId="47" applyNumberFormat="1" applyFont="1" applyBorder="1" applyAlignment="1" applyProtection="1">
      <alignment horizontal="center" vertical="center" wrapText="1"/>
      <protection locked="0"/>
    </xf>
    <xf numFmtId="0" fontId="28" fillId="0" borderId="40" xfId="57" applyFont="1" applyBorder="1" applyAlignment="1" applyProtection="1">
      <alignment horizontal="left" vertical="center" wrapText="1"/>
      <protection locked="0"/>
    </xf>
    <xf numFmtId="0" fontId="28" fillId="0" borderId="47" xfId="47" applyFont="1" applyBorder="1" applyAlignment="1" applyProtection="1">
      <alignment horizontal="center" vertical="center" wrapText="1"/>
      <protection locked="0"/>
    </xf>
    <xf numFmtId="3" fontId="28" fillId="0" borderId="48" xfId="47" applyNumberFormat="1" applyFont="1" applyBorder="1" applyAlignment="1" applyProtection="1">
      <alignment horizontal="center" vertical="center" wrapText="1"/>
      <protection locked="0"/>
    </xf>
    <xf numFmtId="0" fontId="28" fillId="0" borderId="49" xfId="47" applyFont="1" applyBorder="1" applyAlignment="1" applyProtection="1">
      <alignment horizontal="left" vertical="center" wrapText="1"/>
      <protection locked="0"/>
    </xf>
    <xf numFmtId="0" fontId="29" fillId="0" borderId="44" xfId="47" applyFont="1" applyBorder="1" applyAlignment="1" applyProtection="1">
      <alignment horizontal="center" vertical="center" wrapText="1"/>
      <protection locked="0"/>
    </xf>
    <xf numFmtId="0" fontId="30" fillId="0" borderId="26" xfId="0" applyFont="1" applyBorder="1" applyAlignment="1" applyProtection="1">
      <alignment horizontal="left" vertical="center" wrapText="1"/>
      <protection locked="0"/>
    </xf>
    <xf numFmtId="164" fontId="28" fillId="0" borderId="47" xfId="47" applyNumberFormat="1" applyFont="1" applyBorder="1" applyAlignment="1" applyProtection="1">
      <alignment horizontal="center" vertical="center" wrapText="1"/>
      <protection locked="0"/>
    </xf>
    <xf numFmtId="0" fontId="28" fillId="0" borderId="13" xfId="47" applyFont="1" applyBorder="1" applyAlignment="1" applyProtection="1">
      <alignment horizontal="center" vertical="center" wrapText="1"/>
      <protection locked="0"/>
    </xf>
    <xf numFmtId="0" fontId="29" fillId="0" borderId="13" xfId="47" applyFont="1" applyBorder="1" applyAlignment="1" applyProtection="1">
      <alignment horizontal="center" vertical="center" wrapText="1"/>
      <protection locked="0"/>
    </xf>
    <xf numFmtId="0" fontId="28" fillId="0" borderId="22" xfId="47" applyFont="1" applyBorder="1" applyAlignment="1" applyProtection="1">
      <alignment horizontal="left" vertical="center" wrapText="1"/>
      <protection locked="0"/>
    </xf>
    <xf numFmtId="3" fontId="28" fillId="24" borderId="35" xfId="47" applyNumberFormat="1" applyFont="1" applyFill="1" applyBorder="1" applyAlignment="1">
      <alignment horizontal="center" vertical="center" wrapText="1"/>
    </xf>
    <xf numFmtId="0" fontId="29" fillId="0" borderId="41" xfId="0" applyFont="1" applyBorder="1" applyProtection="1">
      <protection locked="0"/>
    </xf>
    <xf numFmtId="0" fontId="29" fillId="0" borderId="44" xfId="0" applyFont="1" applyBorder="1" applyAlignment="1" applyProtection="1">
      <alignment horizont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9" fontId="30" fillId="0" borderId="11" xfId="55" applyFont="1" applyFill="1" applyBorder="1" applyAlignment="1" applyProtection="1">
      <alignment horizontal="center" vertical="center"/>
      <protection locked="0"/>
    </xf>
    <xf numFmtId="165" fontId="30" fillId="0" borderId="11" xfId="46" applyNumberFormat="1" applyFont="1" applyFill="1" applyBorder="1" applyAlignment="1" applyProtection="1">
      <alignment horizontal="center" vertical="center"/>
      <protection locked="0"/>
    </xf>
    <xf numFmtId="164" fontId="28" fillId="0" borderId="11" xfId="47" applyNumberFormat="1" applyFont="1" applyBorder="1" applyAlignment="1" applyProtection="1">
      <alignment horizontal="center" vertical="center" wrapText="1"/>
      <protection locked="0"/>
    </xf>
    <xf numFmtId="3" fontId="28" fillId="0" borderId="39" xfId="47" applyNumberFormat="1" applyFont="1" applyBorder="1" applyAlignment="1" applyProtection="1">
      <alignment horizontal="center" vertical="center" wrapText="1"/>
      <protection locked="0"/>
    </xf>
    <xf numFmtId="3" fontId="28" fillId="0" borderId="0" xfId="47" applyNumberFormat="1" applyFont="1" applyAlignment="1">
      <alignment horizontal="left" vertical="center" wrapText="1"/>
    </xf>
    <xf numFmtId="0" fontId="33" fillId="0" borderId="0" xfId="51" applyFont="1" applyAlignment="1" applyProtection="1">
      <alignment vertical="center"/>
      <protection locked="0"/>
    </xf>
    <xf numFmtId="3" fontId="33" fillId="0" borderId="0" xfId="51" applyNumberFormat="1" applyFont="1" applyAlignment="1" applyProtection="1">
      <alignment horizontal="center" vertical="center"/>
      <protection locked="0"/>
    </xf>
    <xf numFmtId="0" fontId="33" fillId="0" borderId="0" xfId="51" applyFont="1" applyProtection="1">
      <protection locked="0"/>
    </xf>
    <xf numFmtId="0" fontId="31" fillId="0" borderId="0" xfId="58" applyFont="1" applyAlignment="1" applyProtection="1">
      <alignment horizontal="center" vertical="center" wrapText="1"/>
      <protection locked="0"/>
    </xf>
    <xf numFmtId="0" fontId="33" fillId="0" borderId="44" xfId="51" applyFont="1" applyBorder="1" applyAlignment="1" applyProtection="1">
      <alignment vertical="center"/>
      <protection locked="0"/>
    </xf>
    <xf numFmtId="3" fontId="34" fillId="0" borderId="44" xfId="51" applyNumberFormat="1" applyFont="1" applyBorder="1" applyAlignment="1" applyProtection="1">
      <alignment horizontal="center" vertical="center"/>
      <protection locked="0"/>
    </xf>
    <xf numFmtId="9" fontId="34" fillId="0" borderId="44" xfId="55" applyFont="1" applyBorder="1" applyAlignment="1" applyProtection="1">
      <alignment horizontal="center" vertical="center"/>
      <protection locked="0"/>
    </xf>
    <xf numFmtId="3" fontId="33" fillId="0" borderId="44" xfId="51" applyNumberFormat="1" applyFont="1" applyBorder="1" applyAlignment="1" applyProtection="1">
      <alignment vertical="center"/>
      <protection locked="0"/>
    </xf>
    <xf numFmtId="3" fontId="33" fillId="0" borderId="0" xfId="51" applyNumberFormat="1" applyFont="1" applyAlignment="1" applyProtection="1">
      <alignment horizontal="center" vertical="center" wrapText="1"/>
      <protection locked="0"/>
    </xf>
    <xf numFmtId="3" fontId="32" fillId="0" borderId="0" xfId="51" applyNumberFormat="1" applyFont="1" applyAlignment="1" applyProtection="1">
      <alignment horizontal="center" vertical="center" wrapText="1"/>
      <protection locked="0"/>
    </xf>
    <xf numFmtId="3" fontId="33" fillId="0" borderId="44" xfId="61" applyNumberFormat="1" applyFont="1" applyBorder="1" applyAlignment="1" applyProtection="1">
      <alignment vertical="center"/>
      <protection locked="0"/>
    </xf>
    <xf numFmtId="4" fontId="33" fillId="0" borderId="44" xfId="51" applyNumberFormat="1" applyFont="1" applyBorder="1" applyAlignment="1" applyProtection="1">
      <alignment vertical="center"/>
      <protection locked="0"/>
    </xf>
    <xf numFmtId="0" fontId="31" fillId="25" borderId="44" xfId="51" applyFont="1" applyFill="1" applyBorder="1" applyAlignment="1" applyProtection="1">
      <alignment horizontal="center" vertical="center"/>
      <protection locked="0"/>
    </xf>
    <xf numFmtId="3" fontId="31" fillId="25" borderId="44" xfId="51" applyNumberFormat="1" applyFont="1" applyFill="1" applyBorder="1" applyAlignment="1" applyProtection="1">
      <alignment vertical="center"/>
      <protection locked="0"/>
    </xf>
    <xf numFmtId="41" fontId="33" fillId="0" borderId="0" xfId="51" applyNumberFormat="1" applyFont="1" applyProtection="1">
      <protection locked="0"/>
    </xf>
    <xf numFmtId="0" fontId="31" fillId="25" borderId="44" xfId="51" applyFont="1" applyFill="1" applyBorder="1" applyAlignment="1" applyProtection="1">
      <alignment vertical="center"/>
      <protection locked="0"/>
    </xf>
    <xf numFmtId="0" fontId="31" fillId="0" borderId="44" xfId="51" applyFont="1" applyBorder="1" applyAlignment="1" applyProtection="1">
      <alignment vertical="center"/>
      <protection locked="0"/>
    </xf>
    <xf numFmtId="3" fontId="31" fillId="0" borderId="44" xfId="51" applyNumberFormat="1" applyFont="1" applyBorder="1" applyAlignment="1" applyProtection="1">
      <alignment vertical="center"/>
      <protection locked="0"/>
    </xf>
    <xf numFmtId="3" fontId="31" fillId="25" borderId="44" xfId="51" applyNumberFormat="1" applyFont="1" applyFill="1" applyBorder="1" applyAlignment="1" applyProtection="1">
      <alignment horizontal="center" vertical="center"/>
      <protection locked="0"/>
    </xf>
    <xf numFmtId="3" fontId="31" fillId="26" borderId="44" xfId="51" applyNumberFormat="1" applyFont="1" applyFill="1" applyBorder="1" applyAlignment="1" applyProtection="1">
      <alignment vertical="center"/>
      <protection locked="0"/>
    </xf>
    <xf numFmtId="3" fontId="32" fillId="0" borderId="0" xfId="51" applyNumberFormat="1" applyFont="1" applyAlignment="1" applyProtection="1">
      <alignment horizontal="center" vertical="center"/>
      <protection locked="0"/>
    </xf>
    <xf numFmtId="41" fontId="32" fillId="0" borderId="0" xfId="51" applyNumberFormat="1" applyFont="1" applyProtection="1">
      <protection locked="0"/>
    </xf>
    <xf numFmtId="3" fontId="32" fillId="0" borderId="0" xfId="51" applyNumberFormat="1" applyFont="1" applyProtection="1">
      <protection locked="0"/>
    </xf>
    <xf numFmtId="0" fontId="32" fillId="0" borderId="0" xfId="51" applyFont="1" applyProtection="1">
      <protection locked="0"/>
    </xf>
    <xf numFmtId="0" fontId="31" fillId="0" borderId="0" xfId="51" applyFont="1" applyAlignment="1" applyProtection="1">
      <alignment vertical="center"/>
      <protection locked="0"/>
    </xf>
    <xf numFmtId="0" fontId="34" fillId="0" borderId="0" xfId="60" applyFont="1" applyAlignment="1" applyProtection="1">
      <alignment horizontal="left" vertical="center" wrapText="1"/>
      <protection locked="0"/>
    </xf>
    <xf numFmtId="0" fontId="34" fillId="0" borderId="0" xfId="60" applyFont="1" applyAlignment="1" applyProtection="1">
      <alignment horizontal="center" vertical="center" wrapText="1"/>
      <protection locked="0"/>
    </xf>
    <xf numFmtId="0" fontId="33" fillId="0" borderId="0" xfId="51" applyFont="1" applyAlignment="1" applyProtection="1">
      <alignment horizontal="center" vertical="center" wrapText="1"/>
      <protection locked="0"/>
    </xf>
    <xf numFmtId="41" fontId="33" fillId="0" borderId="0" xfId="54" applyFont="1" applyFill="1" applyBorder="1" applyAlignment="1" applyProtection="1">
      <alignment horizontal="center" vertical="center" wrapText="1"/>
      <protection locked="0"/>
    </xf>
    <xf numFmtId="41" fontId="33" fillId="0" borderId="0" xfId="51" applyNumberFormat="1" applyFont="1" applyAlignment="1" applyProtection="1">
      <alignment horizontal="center" vertical="center" wrapText="1"/>
      <protection locked="0"/>
    </xf>
    <xf numFmtId="0" fontId="31" fillId="0" borderId="0" xfId="60" applyFont="1" applyAlignment="1" applyProtection="1">
      <alignment horizontal="center" vertical="center" wrapText="1"/>
      <protection locked="0"/>
    </xf>
    <xf numFmtId="0" fontId="32" fillId="0" borderId="0" xfId="51" applyFont="1" applyAlignment="1" applyProtection="1">
      <alignment horizontal="center" vertical="center" wrapText="1"/>
      <protection locked="0"/>
    </xf>
    <xf numFmtId="41" fontId="32" fillId="0" borderId="0" xfId="51" applyNumberFormat="1" applyFont="1" applyAlignment="1" applyProtection="1">
      <alignment horizontal="center" vertical="center" wrapText="1"/>
      <protection locked="0"/>
    </xf>
    <xf numFmtId="0" fontId="32" fillId="0" borderId="0" xfId="51" applyFont="1" applyAlignment="1" applyProtection="1">
      <alignment vertical="center"/>
      <protection locked="0"/>
    </xf>
    <xf numFmtId="41" fontId="32" fillId="0" borderId="0" xfId="54" applyFont="1" applyFill="1" applyBorder="1" applyAlignment="1" applyProtection="1">
      <alignment horizontal="center" vertical="center" wrapText="1"/>
      <protection locked="0"/>
    </xf>
    <xf numFmtId="0" fontId="31" fillId="0" borderId="0" xfId="58" applyFont="1" applyAlignment="1" applyProtection="1">
      <alignment vertical="center" wrapText="1"/>
      <protection locked="0"/>
    </xf>
    <xf numFmtId="43" fontId="33" fillId="0" borderId="0" xfId="59" applyFont="1" applyFill="1" applyBorder="1" applyAlignment="1" applyProtection="1">
      <alignment horizontal="center" vertical="center"/>
      <protection locked="0"/>
    </xf>
    <xf numFmtId="0" fontId="34" fillId="0" borderId="0" xfId="58" applyFont="1" applyAlignment="1" applyProtection="1">
      <alignment vertical="center" wrapText="1"/>
      <protection locked="0"/>
    </xf>
    <xf numFmtId="4" fontId="33" fillId="0" borderId="0" xfId="51" applyNumberFormat="1" applyFont="1" applyAlignment="1" applyProtection="1">
      <alignment horizontal="center" vertical="center"/>
      <protection locked="0"/>
    </xf>
    <xf numFmtId="0" fontId="32" fillId="0" borderId="14" xfId="51" applyFont="1" applyBorder="1" applyAlignment="1">
      <alignment horizontal="center" vertical="center"/>
    </xf>
    <xf numFmtId="0" fontId="31" fillId="0" borderId="33" xfId="51" applyFont="1" applyBorder="1" applyAlignment="1">
      <alignment horizontal="center" vertical="center"/>
    </xf>
    <xf numFmtId="0" fontId="31" fillId="0" borderId="16" xfId="51" applyFont="1" applyBorder="1" applyAlignment="1">
      <alignment horizontal="center" vertical="center"/>
    </xf>
    <xf numFmtId="0" fontId="31" fillId="25" borderId="13" xfId="51" applyFont="1" applyFill="1" applyBorder="1" applyAlignment="1">
      <alignment horizontal="center" vertical="center"/>
    </xf>
    <xf numFmtId="0" fontId="31" fillId="25" borderId="13" xfId="51" applyFont="1" applyFill="1" applyBorder="1" applyAlignment="1">
      <alignment vertical="center" wrapText="1"/>
    </xf>
    <xf numFmtId="0" fontId="33" fillId="25" borderId="13" xfId="51" applyFont="1" applyFill="1" applyBorder="1" applyAlignment="1">
      <alignment vertical="center"/>
    </xf>
    <xf numFmtId="0" fontId="33" fillId="0" borderId="44" xfId="51" applyFont="1" applyBorder="1" applyAlignment="1">
      <alignment horizontal="center" vertical="center"/>
    </xf>
    <xf numFmtId="0" fontId="31" fillId="25" borderId="44" xfId="51" applyFont="1" applyFill="1" applyBorder="1" applyAlignment="1">
      <alignment horizontal="center" vertical="center"/>
    </xf>
    <xf numFmtId="0" fontId="31" fillId="0" borderId="44" xfId="51" applyFont="1" applyBorder="1" applyAlignment="1">
      <alignment horizontal="center" vertical="center"/>
    </xf>
    <xf numFmtId="0" fontId="34" fillId="0" borderId="44" xfId="51" applyFont="1" applyBorder="1" applyAlignment="1">
      <alignment horizontal="center" vertical="center"/>
    </xf>
    <xf numFmtId="0" fontId="31" fillId="25" borderId="44" xfId="51" applyFont="1" applyFill="1" applyBorder="1" applyAlignment="1">
      <alignment vertical="center"/>
    </xf>
    <xf numFmtId="0" fontId="33" fillId="0" borderId="44" xfId="51" applyFont="1" applyBorder="1" applyAlignment="1">
      <alignment vertical="center" wrapText="1"/>
    </xf>
    <xf numFmtId="0" fontId="33" fillId="0" borderId="44" xfId="51" applyFont="1" applyBorder="1" applyAlignment="1">
      <alignment vertical="center"/>
    </xf>
    <xf numFmtId="0" fontId="31" fillId="0" borderId="44" xfId="51" applyFont="1" applyBorder="1" applyAlignment="1">
      <alignment vertical="center"/>
    </xf>
    <xf numFmtId="0" fontId="31" fillId="0" borderId="44" xfId="51" applyFont="1" applyBorder="1" applyAlignment="1">
      <alignment vertical="center" wrapText="1"/>
    </xf>
    <xf numFmtId="0" fontId="34" fillId="0" borderId="44" xfId="51" applyFont="1" applyBorder="1" applyAlignment="1">
      <alignment vertical="center" wrapText="1"/>
    </xf>
    <xf numFmtId="0" fontId="31" fillId="0" borderId="0" xfId="47" applyFont="1" applyAlignment="1" applyProtection="1">
      <alignment horizontal="center" vertical="center" wrapText="1"/>
      <protection locked="0"/>
    </xf>
    <xf numFmtId="169" fontId="44" fillId="31" borderId="50" xfId="46" applyNumberFormat="1" applyFont="1" applyFill="1" applyBorder="1" applyAlignment="1" applyProtection="1">
      <alignment vertical="center"/>
      <protection locked="0"/>
    </xf>
    <xf numFmtId="169" fontId="44" fillId="31" borderId="42" xfId="46" applyNumberFormat="1" applyFont="1" applyFill="1" applyBorder="1" applyAlignment="1" applyProtection="1">
      <alignment vertical="center"/>
      <protection locked="0"/>
    </xf>
    <xf numFmtId="49" fontId="7" fillId="31" borderId="49" xfId="52" applyNumberFormat="1" applyFont="1" applyFill="1" applyBorder="1" applyAlignment="1" applyProtection="1">
      <alignment horizontal="center" vertical="center"/>
      <protection locked="0"/>
    </xf>
    <xf numFmtId="169" fontId="7" fillId="31" borderId="42" xfId="46" applyNumberFormat="1" applyFont="1" applyFill="1" applyBorder="1" applyAlignment="1" applyProtection="1">
      <alignment vertical="center"/>
      <protection locked="0"/>
    </xf>
    <xf numFmtId="49" fontId="44" fillId="31" borderId="49" xfId="52" applyNumberFormat="1" applyFont="1" applyFill="1" applyBorder="1" applyAlignment="1" applyProtection="1">
      <alignment horizontal="center" vertical="center"/>
      <protection locked="0"/>
    </xf>
    <xf numFmtId="3" fontId="33" fillId="25" borderId="0" xfId="51" applyNumberFormat="1" applyFont="1" applyFill="1" applyAlignment="1" applyProtection="1">
      <alignment horizontal="center" vertical="center"/>
      <protection locked="0"/>
    </xf>
    <xf numFmtId="49" fontId="44" fillId="31" borderId="28" xfId="52" applyNumberFormat="1" applyFont="1" applyFill="1" applyBorder="1" applyAlignment="1" applyProtection="1">
      <alignment horizontal="center" vertical="center"/>
      <protection locked="0"/>
    </xf>
    <xf numFmtId="169" fontId="44" fillId="31" borderId="30" xfId="46" applyNumberFormat="1" applyFont="1" applyFill="1" applyBorder="1" applyAlignment="1" applyProtection="1">
      <alignment vertical="center"/>
      <protection locked="0"/>
    </xf>
    <xf numFmtId="0" fontId="31" fillId="0" borderId="0" xfId="0" applyFont="1" applyProtection="1">
      <protection locked="0"/>
    </xf>
    <xf numFmtId="0" fontId="34" fillId="0" borderId="0" xfId="53" applyFont="1" applyAlignment="1" applyProtection="1">
      <alignment horizontal="left" vertical="center" wrapText="1"/>
      <protection locked="0"/>
    </xf>
    <xf numFmtId="0" fontId="34" fillId="0" borderId="0" xfId="53" applyFont="1" applyAlignment="1" applyProtection="1">
      <alignment horizontal="center" vertical="center" wrapText="1"/>
      <protection locked="0"/>
    </xf>
    <xf numFmtId="0" fontId="31" fillId="0" borderId="0" xfId="53" applyFont="1" applyAlignment="1" applyProtection="1">
      <alignment horizontal="center" vertical="center" wrapText="1"/>
      <protection locked="0"/>
    </xf>
    <xf numFmtId="0" fontId="31" fillId="0" borderId="0" xfId="47" applyFont="1" applyAlignment="1" applyProtection="1">
      <alignment vertical="center" wrapText="1"/>
      <protection locked="0"/>
    </xf>
    <xf numFmtId="43" fontId="33" fillId="0" borderId="0" xfId="46" applyFont="1" applyFill="1" applyBorder="1" applyAlignment="1" applyProtection="1">
      <alignment horizontal="center" vertical="center"/>
      <protection locked="0"/>
    </xf>
    <xf numFmtId="0" fontId="34" fillId="0" borderId="0" xfId="47" applyFont="1" applyAlignment="1" applyProtection="1">
      <alignment vertical="center" wrapText="1"/>
      <protection locked="0"/>
    </xf>
    <xf numFmtId="49" fontId="44" fillId="31" borderId="14" xfId="52" applyNumberFormat="1" applyFont="1" applyFill="1" applyBorder="1" applyAlignment="1">
      <alignment horizontal="center" vertical="center" wrapText="1"/>
    </xf>
    <xf numFmtId="10" fontId="44" fillId="31" borderId="16" xfId="62" applyNumberFormat="1" applyFont="1" applyFill="1" applyBorder="1" applyAlignment="1" applyProtection="1">
      <alignment horizontal="center" vertical="center" wrapText="1"/>
    </xf>
    <xf numFmtId="0" fontId="7" fillId="31" borderId="44" xfId="52" applyFont="1" applyFill="1" applyBorder="1" applyAlignment="1">
      <alignment horizontal="left" vertical="center"/>
    </xf>
    <xf numFmtId="0" fontId="44" fillId="31" borderId="44" xfId="52" applyFont="1" applyFill="1" applyBorder="1" applyAlignment="1">
      <alignment horizontal="left" vertical="center"/>
    </xf>
    <xf numFmtId="49" fontId="44" fillId="25" borderId="49" xfId="52" applyNumberFormat="1" applyFont="1" applyFill="1" applyBorder="1" applyAlignment="1">
      <alignment horizontal="center" vertical="center"/>
    </xf>
    <xf numFmtId="49" fontId="44" fillId="25" borderId="22" xfId="52" applyNumberFormat="1" applyFont="1" applyFill="1" applyBorder="1" applyAlignment="1">
      <alignment horizontal="center" vertical="center"/>
    </xf>
    <xf numFmtId="0" fontId="1" fillId="0" borderId="0" xfId="64" applyProtection="1">
      <protection locked="0"/>
    </xf>
    <xf numFmtId="43" fontId="41" fillId="0" borderId="0" xfId="65" applyFont="1" applyProtection="1">
      <protection locked="0"/>
    </xf>
    <xf numFmtId="43" fontId="41" fillId="0" borderId="19" xfId="65" applyFont="1" applyFill="1" applyBorder="1" applyAlignment="1" applyProtection="1">
      <alignment vertical="center"/>
      <protection locked="0"/>
    </xf>
    <xf numFmtId="43" fontId="41" fillId="0" borderId="42" xfId="65" applyFont="1" applyFill="1" applyBorder="1" applyAlignment="1" applyProtection="1">
      <alignment vertical="center"/>
      <protection locked="0"/>
    </xf>
    <xf numFmtId="43" fontId="38" fillId="0" borderId="0" xfId="65" applyFont="1" applyProtection="1">
      <protection locked="0"/>
    </xf>
    <xf numFmtId="43" fontId="41" fillId="0" borderId="30" xfId="65" applyFont="1" applyFill="1" applyBorder="1" applyAlignment="1" applyProtection="1">
      <alignment vertical="center"/>
      <protection locked="0"/>
    </xf>
    <xf numFmtId="49" fontId="42" fillId="31" borderId="14" xfId="52" applyNumberFormat="1" applyFont="1" applyFill="1" applyBorder="1" applyAlignment="1">
      <alignment horizontal="center" vertical="center" wrapText="1"/>
    </xf>
    <xf numFmtId="43" fontId="42" fillId="31" borderId="16" xfId="65" applyFont="1" applyFill="1" applyBorder="1" applyAlignment="1" applyProtection="1">
      <alignment horizontal="center" vertical="center" wrapText="1"/>
    </xf>
    <xf numFmtId="49" fontId="41" fillId="0" borderId="18" xfId="52" applyNumberFormat="1" applyFont="1" applyBorder="1" applyAlignment="1">
      <alignment horizontal="center" vertical="center"/>
    </xf>
    <xf numFmtId="49" fontId="41" fillId="0" borderId="49" xfId="52" applyNumberFormat="1" applyFont="1" applyBorder="1" applyAlignment="1">
      <alignment horizontal="center" vertical="center"/>
    </xf>
    <xf numFmtId="49" fontId="41" fillId="0" borderId="28" xfId="52" applyNumberFormat="1" applyFont="1" applyBorder="1" applyAlignment="1">
      <alignment horizontal="center" vertical="center"/>
    </xf>
    <xf numFmtId="0" fontId="29" fillId="0" borderId="17" xfId="47" applyFont="1" applyBorder="1" applyAlignment="1">
      <alignment horizontal="center" vertical="center" wrapText="1"/>
    </xf>
    <xf numFmtId="0" fontId="28" fillId="0" borderId="54" xfId="57" applyFont="1" applyBorder="1" applyAlignment="1" applyProtection="1">
      <alignment horizontal="center" vertical="center" wrapText="1"/>
      <protection locked="0"/>
    </xf>
    <xf numFmtId="0" fontId="28" fillId="0" borderId="55" xfId="57" applyFont="1" applyBorder="1" applyAlignment="1" applyProtection="1">
      <alignment horizontal="center" vertical="center" wrapText="1"/>
      <protection locked="0"/>
    </xf>
    <xf numFmtId="0" fontId="28" fillId="0" borderId="56" xfId="57" applyFont="1" applyBorder="1" applyAlignment="1" applyProtection="1">
      <alignment horizontal="center" vertical="center" wrapText="1"/>
      <protection locked="0"/>
    </xf>
    <xf numFmtId="0" fontId="29" fillId="0" borderId="17" xfId="57" applyFont="1" applyBorder="1" applyAlignment="1" applyProtection="1">
      <alignment horizontal="center" vertical="center" wrapText="1"/>
      <protection locked="0"/>
    </xf>
    <xf numFmtId="0" fontId="29" fillId="0" borderId="53" xfId="57" applyFont="1" applyBorder="1" applyAlignment="1" applyProtection="1">
      <alignment horizontal="center" vertical="center" wrapText="1"/>
      <protection locked="0"/>
    </xf>
    <xf numFmtId="0" fontId="29" fillId="0" borderId="15" xfId="57" applyFont="1" applyBorder="1" applyAlignment="1" applyProtection="1">
      <alignment horizontal="center" vertical="center" wrapText="1"/>
      <protection locked="0"/>
    </xf>
    <xf numFmtId="0" fontId="28" fillId="0" borderId="17" xfId="57" applyFont="1" applyBorder="1" applyAlignment="1" applyProtection="1">
      <alignment horizontal="center" vertical="center" wrapText="1"/>
      <protection locked="0"/>
    </xf>
    <xf numFmtId="0" fontId="28" fillId="0" borderId="53" xfId="57" applyFont="1" applyBorder="1" applyAlignment="1" applyProtection="1">
      <alignment horizontal="center" vertical="center" wrapText="1"/>
      <protection locked="0"/>
    </xf>
    <xf numFmtId="0" fontId="28" fillId="0" borderId="38" xfId="57" applyFont="1" applyBorder="1" applyAlignment="1" applyProtection="1">
      <alignment horizontal="center" vertical="center" wrapText="1"/>
      <protection locked="0"/>
    </xf>
    <xf numFmtId="0" fontId="28" fillId="0" borderId="11" xfId="57" applyFont="1" applyBorder="1" applyAlignment="1" applyProtection="1">
      <alignment horizontal="center" vertical="center" wrapText="1"/>
      <protection locked="0"/>
    </xf>
    <xf numFmtId="0" fontId="29" fillId="25" borderId="17" xfId="51" applyFont="1" applyFill="1" applyBorder="1" applyAlignment="1">
      <alignment horizontal="center" vertical="center"/>
    </xf>
    <xf numFmtId="0" fontId="29" fillId="25" borderId="53" xfId="51" applyFont="1" applyFill="1" applyBorder="1" applyAlignment="1">
      <alignment horizontal="center" vertical="center"/>
    </xf>
    <xf numFmtId="0" fontId="29" fillId="25" borderId="15" xfId="51" applyFont="1" applyFill="1" applyBorder="1" applyAlignment="1">
      <alignment horizontal="center" vertical="center"/>
    </xf>
    <xf numFmtId="0" fontId="28" fillId="25" borderId="31" xfId="57" applyFont="1" applyFill="1" applyBorder="1" applyAlignment="1">
      <alignment horizontal="center" vertical="center" wrapText="1"/>
    </xf>
    <xf numFmtId="0" fontId="28" fillId="25" borderId="11" xfId="57" applyFont="1" applyFill="1" applyBorder="1" applyAlignment="1">
      <alignment horizontal="center" vertical="center" wrapText="1"/>
    </xf>
    <xf numFmtId="0" fontId="28" fillId="25" borderId="27" xfId="57" applyFont="1" applyFill="1" applyBorder="1" applyAlignment="1">
      <alignment horizontal="center" vertical="center" wrapText="1"/>
    </xf>
    <xf numFmtId="0" fontId="35" fillId="0" borderId="31" xfId="57" applyFont="1" applyBorder="1" applyAlignment="1" applyProtection="1">
      <alignment horizontal="center" vertical="center" textRotation="90" wrapText="1"/>
      <protection locked="0"/>
    </xf>
    <xf numFmtId="0" fontId="35" fillId="0" borderId="11" xfId="57" applyFont="1" applyBorder="1" applyAlignment="1" applyProtection="1">
      <alignment horizontal="center" vertical="center" textRotation="90" wrapText="1"/>
      <protection locked="0"/>
    </xf>
    <xf numFmtId="0" fontId="35" fillId="0" borderId="27" xfId="57" applyFont="1" applyBorder="1" applyAlignment="1" applyProtection="1">
      <alignment horizontal="center" vertical="center" textRotation="90" wrapText="1"/>
      <protection locked="0"/>
    </xf>
    <xf numFmtId="0" fontId="35" fillId="0" borderId="34" xfId="57" applyFont="1" applyBorder="1" applyAlignment="1" applyProtection="1">
      <alignment horizontal="center" vertical="center" textRotation="90" wrapText="1"/>
      <protection locked="0"/>
    </xf>
    <xf numFmtId="0" fontId="35" fillId="0" borderId="26" xfId="57" applyFont="1" applyBorder="1" applyAlignment="1" applyProtection="1">
      <alignment horizontal="center" vertical="center" textRotation="90" wrapText="1"/>
      <protection locked="0"/>
    </xf>
    <xf numFmtId="0" fontId="35" fillId="0" borderId="21" xfId="57" applyFont="1" applyBorder="1" applyAlignment="1" applyProtection="1">
      <alignment horizontal="center" vertical="center" textRotation="90" wrapText="1"/>
      <protection locked="0"/>
    </xf>
    <xf numFmtId="0" fontId="45" fillId="0" borderId="17" xfId="0" applyFont="1" applyBorder="1" applyAlignment="1" applyProtection="1">
      <alignment horizontal="center" vertical="center" wrapText="1"/>
      <protection locked="0"/>
    </xf>
    <xf numFmtId="0" fontId="45" fillId="0" borderId="53" xfId="0" applyFont="1" applyBorder="1" applyAlignment="1" applyProtection="1">
      <alignment horizontal="center" vertical="center" wrapText="1"/>
      <protection locked="0"/>
    </xf>
    <xf numFmtId="0" fontId="45" fillId="0" borderId="15" xfId="0" applyFont="1" applyBorder="1" applyAlignment="1" applyProtection="1">
      <alignment horizontal="center" vertical="center" wrapText="1"/>
      <protection locked="0"/>
    </xf>
    <xf numFmtId="0" fontId="45" fillId="32" borderId="62" xfId="0" applyFont="1" applyFill="1" applyBorder="1" applyAlignment="1">
      <alignment horizontal="left" vertical="center" wrapText="1"/>
    </xf>
    <xf numFmtId="0" fontId="45" fillId="32" borderId="59" xfId="0" applyFont="1" applyFill="1" applyBorder="1" applyAlignment="1">
      <alignment horizontal="left" vertical="center" wrapText="1"/>
    </xf>
    <xf numFmtId="0" fontId="45" fillId="32" borderId="60" xfId="0" applyFont="1" applyFill="1" applyBorder="1" applyAlignment="1">
      <alignment horizontal="left" vertical="center" wrapText="1"/>
    </xf>
    <xf numFmtId="0" fontId="45" fillId="32" borderId="46" xfId="0" applyFont="1" applyFill="1" applyBorder="1" applyAlignment="1">
      <alignment horizontal="left" vertical="center" wrapText="1"/>
    </xf>
    <xf numFmtId="0" fontId="45" fillId="32" borderId="45" xfId="0" applyFont="1" applyFill="1" applyBorder="1" applyAlignment="1">
      <alignment horizontal="left" vertical="center" wrapText="1"/>
    </xf>
    <xf numFmtId="0" fontId="45" fillId="32" borderId="57" xfId="0" applyFont="1" applyFill="1" applyBorder="1" applyAlignment="1">
      <alignment horizontal="left" vertical="center" wrapText="1"/>
    </xf>
    <xf numFmtId="0" fontId="45" fillId="0" borderId="17" xfId="0" applyFont="1" applyBorder="1" applyAlignment="1">
      <alignment vertical="center"/>
    </xf>
    <xf numFmtId="0" fontId="45" fillId="0" borderId="15" xfId="0" applyFont="1" applyBorder="1" applyAlignment="1">
      <alignment vertical="center"/>
    </xf>
    <xf numFmtId="0" fontId="45" fillId="32" borderId="44" xfId="0" applyFont="1" applyFill="1" applyBorder="1" applyAlignment="1">
      <alignment vertical="center"/>
    </xf>
    <xf numFmtId="0" fontId="45" fillId="32" borderId="54" xfId="0" applyFont="1" applyFill="1" applyBorder="1" applyAlignment="1">
      <alignment vertical="center"/>
    </xf>
    <xf numFmtId="0" fontId="45" fillId="32" borderId="56" xfId="0" applyFont="1" applyFill="1" applyBorder="1" applyAlignment="1">
      <alignment vertical="center"/>
    </xf>
    <xf numFmtId="0" fontId="45" fillId="32" borderId="46" xfId="0" applyFont="1" applyFill="1" applyBorder="1" applyAlignment="1">
      <alignment horizontal="center" vertical="center"/>
    </xf>
    <xf numFmtId="0" fontId="45" fillId="32" borderId="45" xfId="0" applyFont="1" applyFill="1" applyBorder="1" applyAlignment="1">
      <alignment horizontal="center" vertical="center"/>
    </xf>
    <xf numFmtId="0" fontId="45" fillId="32" borderId="57" xfId="0" applyFont="1" applyFill="1" applyBorder="1" applyAlignment="1">
      <alignment horizontal="center" vertical="center"/>
    </xf>
    <xf numFmtId="3" fontId="42" fillId="0" borderId="0" xfId="51" applyNumberFormat="1" applyFont="1" applyAlignment="1" applyProtection="1">
      <alignment horizontal="center" vertical="center" wrapText="1"/>
      <protection locked="0"/>
    </xf>
    <xf numFmtId="0" fontId="45" fillId="32" borderId="17" xfId="0" applyFont="1" applyFill="1" applyBorder="1" applyAlignment="1" applyProtection="1">
      <alignment horizontal="center" vertical="center"/>
      <protection locked="0"/>
    </xf>
    <xf numFmtId="0" fontId="45" fillId="32" borderId="53" xfId="0" applyFont="1" applyFill="1" applyBorder="1" applyAlignment="1" applyProtection="1">
      <alignment horizontal="center" vertical="center"/>
      <protection locked="0"/>
    </xf>
    <xf numFmtId="0" fontId="45" fillId="32" borderId="15" xfId="0" applyFont="1" applyFill="1" applyBorder="1" applyAlignment="1" applyProtection="1">
      <alignment horizontal="center" vertical="center"/>
      <protection locked="0"/>
    </xf>
    <xf numFmtId="0" fontId="28" fillId="0" borderId="17" xfId="47" applyFont="1" applyBorder="1" applyAlignment="1" applyProtection="1">
      <alignment horizontal="justify" vertical="center" wrapText="1"/>
      <protection locked="0"/>
    </xf>
    <xf numFmtId="0" fontId="28" fillId="0" borderId="53" xfId="47" applyFont="1" applyBorder="1" applyAlignment="1" applyProtection="1">
      <alignment horizontal="justify" vertical="center" wrapText="1"/>
      <protection locked="0"/>
    </xf>
    <xf numFmtId="0" fontId="28" fillId="0" borderId="15" xfId="47" applyFont="1" applyBorder="1" applyAlignment="1" applyProtection="1">
      <alignment horizontal="justify" vertical="center" wrapText="1"/>
      <protection locked="0"/>
    </xf>
    <xf numFmtId="0" fontId="29" fillId="0" borderId="17" xfId="0" applyFont="1" applyBorder="1" applyAlignment="1" applyProtection="1">
      <alignment horizontal="center"/>
      <protection locked="0"/>
    </xf>
    <xf numFmtId="0" fontId="29" fillId="0" borderId="53" xfId="0" applyFont="1" applyBorder="1" applyAlignment="1" applyProtection="1">
      <alignment horizontal="center"/>
      <protection locked="0"/>
    </xf>
    <xf numFmtId="0" fontId="29" fillId="0" borderId="15" xfId="0" applyFont="1" applyBorder="1" applyAlignment="1" applyProtection="1">
      <alignment horizontal="center"/>
      <protection locked="0"/>
    </xf>
    <xf numFmtId="0" fontId="29" fillId="0" borderId="17" xfId="47" applyFont="1" applyBorder="1" applyAlignment="1">
      <alignment horizontal="center" vertical="center" wrapText="1"/>
    </xf>
    <xf numFmtId="0" fontId="29" fillId="0" borderId="53" xfId="47" applyFont="1" applyBorder="1" applyAlignment="1">
      <alignment horizontal="center" vertical="center" wrapText="1"/>
    </xf>
    <xf numFmtId="0" fontId="29" fillId="0" borderId="15" xfId="47" applyFont="1" applyBorder="1" applyAlignment="1">
      <alignment horizontal="center" vertical="center" wrapText="1"/>
    </xf>
    <xf numFmtId="3" fontId="29" fillId="0" borderId="14" xfId="47" applyNumberFormat="1" applyFont="1" applyBorder="1" applyAlignment="1">
      <alignment horizontal="center" vertical="center" wrapText="1"/>
    </xf>
    <xf numFmtId="3" fontId="29" fillId="0" borderId="33" xfId="47" applyNumberFormat="1" applyFont="1" applyBorder="1" applyAlignment="1">
      <alignment horizontal="center" vertical="center" wrapText="1"/>
    </xf>
    <xf numFmtId="3" fontId="29" fillId="0" borderId="17" xfId="47" applyNumberFormat="1" applyFont="1" applyBorder="1" applyAlignment="1">
      <alignment horizontal="center" vertical="center" wrapText="1"/>
    </xf>
    <xf numFmtId="3" fontId="29" fillId="0" borderId="38" xfId="47" applyNumberFormat="1" applyFont="1" applyBorder="1" applyAlignment="1">
      <alignment horizontal="center" vertical="center" wrapText="1"/>
    </xf>
    <xf numFmtId="0" fontId="29" fillId="0" borderId="0" xfId="47" applyFont="1" applyAlignment="1" applyProtection="1">
      <alignment horizontal="left" vertical="center" wrapText="1"/>
      <protection locked="0"/>
    </xf>
    <xf numFmtId="0" fontId="28" fillId="0" borderId="0" xfId="47" applyFont="1" applyAlignment="1" applyProtection="1">
      <alignment horizontal="left" vertical="center" wrapText="1"/>
      <protection locked="0"/>
    </xf>
    <xf numFmtId="3" fontId="28" fillId="0" borderId="34" xfId="47" applyNumberFormat="1" applyFont="1" applyBorder="1" applyAlignment="1" applyProtection="1">
      <alignment horizontal="center" vertical="center" wrapText="1"/>
      <protection locked="0"/>
    </xf>
    <xf numFmtId="3" fontId="28" fillId="0" borderId="31" xfId="47" applyNumberFormat="1" applyFont="1" applyBorder="1" applyAlignment="1" applyProtection="1">
      <alignment horizontal="center" vertical="center" wrapText="1"/>
      <protection locked="0"/>
    </xf>
    <xf numFmtId="3" fontId="28" fillId="0" borderId="17" xfId="47" applyNumberFormat="1" applyFont="1" applyBorder="1" applyAlignment="1" applyProtection="1">
      <alignment horizontal="center" vertical="center" wrapText="1"/>
      <protection locked="0"/>
    </xf>
    <xf numFmtId="3" fontId="28" fillId="0" borderId="38" xfId="47" applyNumberFormat="1" applyFont="1" applyBorder="1" applyAlignment="1" applyProtection="1">
      <alignment horizontal="center" vertical="center" wrapText="1"/>
      <protection locked="0"/>
    </xf>
    <xf numFmtId="3" fontId="29" fillId="0" borderId="43" xfId="47" applyNumberFormat="1" applyFont="1" applyBorder="1" applyAlignment="1" applyProtection="1">
      <alignment horizontal="center" vertical="center" wrapText="1"/>
      <protection locked="0"/>
    </xf>
    <xf numFmtId="3" fontId="29" fillId="0" borderId="20" xfId="47" applyNumberFormat="1" applyFont="1" applyBorder="1" applyAlignment="1">
      <alignment horizontal="center" vertical="center" wrapText="1"/>
    </xf>
    <xf numFmtId="3" fontId="29" fillId="0" borderId="37" xfId="47" applyNumberFormat="1" applyFont="1" applyBorder="1" applyAlignment="1">
      <alignment horizontal="center" vertical="center" wrapText="1"/>
    </xf>
    <xf numFmtId="49" fontId="40" fillId="24" borderId="23" xfId="47" applyNumberFormat="1" applyFont="1" applyFill="1" applyBorder="1" applyAlignment="1">
      <alignment horizontal="left" vertical="center" wrapText="1"/>
    </xf>
    <xf numFmtId="49" fontId="40" fillId="24" borderId="24" xfId="47" applyNumberFormat="1" applyFont="1" applyFill="1" applyBorder="1" applyAlignment="1">
      <alignment horizontal="left" vertical="center" wrapText="1"/>
    </xf>
    <xf numFmtId="49" fontId="40" fillId="24" borderId="25" xfId="47" applyNumberFormat="1" applyFont="1" applyFill="1" applyBorder="1" applyAlignment="1">
      <alignment horizontal="left" vertical="center" wrapText="1"/>
    </xf>
    <xf numFmtId="3" fontId="28" fillId="30" borderId="34" xfId="47" applyNumberFormat="1" applyFont="1" applyFill="1" applyBorder="1" applyAlignment="1">
      <alignment horizontal="center" vertical="center" wrapText="1"/>
    </xf>
    <xf numFmtId="3" fontId="28" fillId="30" borderId="31" xfId="47" applyNumberFormat="1" applyFont="1" applyFill="1" applyBorder="1" applyAlignment="1">
      <alignment horizontal="center" vertical="center" wrapText="1"/>
    </xf>
    <xf numFmtId="49" fontId="28" fillId="0" borderId="17" xfId="47" applyNumberFormat="1" applyFont="1" applyBorder="1" applyAlignment="1" applyProtection="1">
      <alignment horizontal="justify" vertical="center" wrapText="1"/>
      <protection locked="0"/>
    </xf>
    <xf numFmtId="49" fontId="28" fillId="0" borderId="53" xfId="47" applyNumberFormat="1" applyFont="1" applyBorder="1" applyAlignment="1" applyProtection="1">
      <alignment horizontal="justify" vertical="center" wrapText="1"/>
      <protection locked="0"/>
    </xf>
    <xf numFmtId="49" fontId="28" fillId="0" borderId="15" xfId="47" applyNumberFormat="1" applyFont="1" applyBorder="1" applyAlignment="1" applyProtection="1">
      <alignment horizontal="justify" vertical="center" wrapText="1"/>
      <protection locked="0"/>
    </xf>
    <xf numFmtId="3" fontId="28" fillId="0" borderId="34" xfId="47" applyNumberFormat="1" applyFont="1" applyBorder="1" applyAlignment="1">
      <alignment horizontal="center" vertical="center" wrapText="1"/>
    </xf>
    <xf numFmtId="3" fontId="28" fillId="0" borderId="31" xfId="47" applyNumberFormat="1" applyFont="1" applyBorder="1" applyAlignment="1">
      <alignment horizontal="center" vertical="center" wrapText="1"/>
    </xf>
    <xf numFmtId="0" fontId="30" fillId="0" borderId="34" xfId="0" applyFont="1" applyBorder="1" applyAlignment="1" applyProtection="1">
      <alignment horizontal="left" vertical="center" wrapText="1"/>
      <protection locked="0"/>
    </xf>
    <xf numFmtId="0" fontId="30" fillId="0" borderId="26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3" fontId="50" fillId="0" borderId="63" xfId="47" applyNumberFormat="1" applyFont="1" applyBorder="1" applyAlignment="1">
      <alignment horizontal="left" vertical="center" wrapText="1"/>
    </xf>
    <xf numFmtId="3" fontId="50" fillId="0" borderId="64" xfId="47" applyNumberFormat="1" applyFont="1" applyBorder="1" applyAlignment="1">
      <alignment horizontal="left" vertical="center" wrapText="1"/>
    </xf>
    <xf numFmtId="3" fontId="50" fillId="0" borderId="65" xfId="47" applyNumberFormat="1" applyFont="1" applyBorder="1" applyAlignment="1">
      <alignment horizontal="left" vertical="center" wrapText="1"/>
    </xf>
    <xf numFmtId="3" fontId="50" fillId="0" borderId="66" xfId="47" applyNumberFormat="1" applyFont="1" applyBorder="1" applyAlignment="1">
      <alignment horizontal="left" vertical="center" wrapText="1"/>
    </xf>
    <xf numFmtId="3" fontId="50" fillId="0" borderId="0" xfId="47" applyNumberFormat="1" applyFont="1" applyAlignment="1">
      <alignment horizontal="left" vertical="center" wrapText="1"/>
    </xf>
    <xf numFmtId="3" fontId="50" fillId="0" borderId="67" xfId="47" applyNumberFormat="1" applyFont="1" applyBorder="1" applyAlignment="1">
      <alignment horizontal="left" vertical="center" wrapText="1"/>
    </xf>
    <xf numFmtId="3" fontId="50" fillId="0" borderId="20" xfId="47" applyNumberFormat="1" applyFont="1" applyBorder="1" applyAlignment="1">
      <alignment horizontal="left" vertical="center" wrapText="1"/>
    </xf>
    <xf numFmtId="3" fontId="50" fillId="0" borderId="43" xfId="47" applyNumberFormat="1" applyFont="1" applyBorder="1" applyAlignment="1">
      <alignment horizontal="left" vertical="center" wrapText="1"/>
    </xf>
    <xf numFmtId="3" fontId="50" fillId="0" borderId="68" xfId="47" applyNumberFormat="1" applyFont="1" applyBorder="1" applyAlignment="1">
      <alignment horizontal="left" vertical="center" wrapText="1"/>
    </xf>
    <xf numFmtId="0" fontId="28" fillId="0" borderId="17" xfId="47" applyFont="1" applyBorder="1" applyAlignment="1" applyProtection="1">
      <alignment horizontal="center" vertical="center" wrapText="1"/>
      <protection locked="0"/>
    </xf>
    <xf numFmtId="0" fontId="28" fillId="0" borderId="53" xfId="47" applyFont="1" applyBorder="1" applyAlignment="1" applyProtection="1">
      <alignment horizontal="center" vertical="center" wrapText="1"/>
      <protection locked="0"/>
    </xf>
    <xf numFmtId="0" fontId="28" fillId="0" borderId="15" xfId="47" applyFont="1" applyBorder="1" applyAlignment="1" applyProtection="1">
      <alignment horizontal="center" vertical="center" wrapText="1"/>
      <protection locked="0"/>
    </xf>
    <xf numFmtId="49" fontId="29" fillId="24" borderId="23" xfId="47" applyNumberFormat="1" applyFont="1" applyFill="1" applyBorder="1" applyAlignment="1">
      <alignment horizontal="left" vertical="center" wrapText="1"/>
    </xf>
    <xf numFmtId="49" fontId="29" fillId="24" borderId="24" xfId="47" applyNumberFormat="1" applyFont="1" applyFill="1" applyBorder="1" applyAlignment="1">
      <alignment horizontal="left" vertical="center" wrapText="1"/>
    </xf>
    <xf numFmtId="49" fontId="29" fillId="24" borderId="25" xfId="47" applyNumberFormat="1" applyFont="1" applyFill="1" applyBorder="1" applyAlignment="1">
      <alignment horizontal="left" vertical="center" wrapText="1"/>
    </xf>
    <xf numFmtId="0" fontId="29" fillId="24" borderId="23" xfId="47" applyFont="1" applyFill="1" applyBorder="1" applyAlignment="1">
      <alignment horizontal="center" vertical="center" wrapText="1"/>
    </xf>
    <xf numFmtId="0" fontId="29" fillId="24" borderId="24" xfId="47" applyFont="1" applyFill="1" applyBorder="1" applyAlignment="1">
      <alignment horizontal="center" vertical="center" wrapText="1"/>
    </xf>
    <xf numFmtId="0" fontId="29" fillId="24" borderId="25" xfId="47" applyFont="1" applyFill="1" applyBorder="1" applyAlignment="1">
      <alignment horizontal="center" vertical="center" wrapText="1"/>
    </xf>
    <xf numFmtId="0" fontId="29" fillId="0" borderId="46" xfId="0" applyFont="1" applyBorder="1" applyAlignment="1" applyProtection="1">
      <alignment horizontal="center"/>
      <protection locked="0"/>
    </xf>
    <xf numFmtId="0" fontId="29" fillId="0" borderId="45" xfId="0" applyFont="1" applyBorder="1" applyAlignment="1" applyProtection="1">
      <alignment horizontal="center"/>
      <protection locked="0"/>
    </xf>
    <xf numFmtId="0" fontId="29" fillId="0" borderId="41" xfId="0" applyFont="1" applyBorder="1" applyAlignment="1" applyProtection="1">
      <alignment horizontal="center"/>
      <protection locked="0"/>
    </xf>
    <xf numFmtId="0" fontId="31" fillId="25" borderId="46" xfId="51" applyFont="1" applyFill="1" applyBorder="1" applyAlignment="1">
      <alignment horizontal="left" vertical="center"/>
    </xf>
    <xf numFmtId="0" fontId="31" fillId="25" borderId="45" xfId="51" applyFont="1" applyFill="1" applyBorder="1" applyAlignment="1">
      <alignment horizontal="left" vertical="center"/>
    </xf>
    <xf numFmtId="0" fontId="31" fillId="25" borderId="41" xfId="51" applyFont="1" applyFill="1" applyBorder="1" applyAlignment="1">
      <alignment horizontal="left" vertical="center"/>
    </xf>
    <xf numFmtId="3" fontId="32" fillId="0" borderId="0" xfId="51" applyNumberFormat="1" applyFont="1" applyAlignment="1" applyProtection="1">
      <alignment horizontal="center" vertical="center" wrapText="1"/>
      <protection locked="0"/>
    </xf>
    <xf numFmtId="0" fontId="31" fillId="25" borderId="46" xfId="51" applyFont="1" applyFill="1" applyBorder="1" applyAlignment="1">
      <alignment horizontal="right" vertical="center"/>
    </xf>
    <xf numFmtId="0" fontId="31" fillId="25" borderId="45" xfId="51" applyFont="1" applyFill="1" applyBorder="1" applyAlignment="1">
      <alignment horizontal="right" vertical="center"/>
    </xf>
    <xf numFmtId="0" fontId="31" fillId="25" borderId="41" xfId="51" applyFont="1" applyFill="1" applyBorder="1" applyAlignment="1">
      <alignment horizontal="right" vertical="center"/>
    </xf>
    <xf numFmtId="0" fontId="31" fillId="26" borderId="46" xfId="51" applyFont="1" applyFill="1" applyBorder="1" applyAlignment="1">
      <alignment horizontal="right" vertical="center"/>
    </xf>
    <xf numFmtId="0" fontId="31" fillId="26" borderId="45" xfId="51" applyFont="1" applyFill="1" applyBorder="1" applyAlignment="1">
      <alignment horizontal="right" vertical="center"/>
    </xf>
    <xf numFmtId="0" fontId="31" fillId="26" borderId="41" xfId="51" applyFont="1" applyFill="1" applyBorder="1" applyAlignment="1">
      <alignment horizontal="right" vertical="center"/>
    </xf>
    <xf numFmtId="0" fontId="31" fillId="0" borderId="0" xfId="58" applyFont="1" applyAlignment="1" applyProtection="1">
      <alignment horizontal="center" vertical="center" wrapText="1"/>
      <protection locked="0"/>
    </xf>
    <xf numFmtId="0" fontId="31" fillId="0" borderId="17" xfId="51" applyFont="1" applyBorder="1" applyAlignment="1">
      <alignment horizontal="center" vertical="center"/>
    </xf>
    <xf numFmtId="0" fontId="31" fillId="0" borderId="53" xfId="51" applyFont="1" applyBorder="1" applyAlignment="1">
      <alignment horizontal="center" vertical="center"/>
    </xf>
    <xf numFmtId="0" fontId="31" fillId="0" borderId="15" xfId="51" applyFont="1" applyBorder="1" applyAlignment="1">
      <alignment horizontal="center" vertical="center"/>
    </xf>
    <xf numFmtId="0" fontId="31" fillId="0" borderId="0" xfId="47" applyFont="1" applyAlignment="1" applyProtection="1">
      <alignment horizontal="center" vertical="center" wrapText="1"/>
      <protection locked="0"/>
    </xf>
    <xf numFmtId="0" fontId="31" fillId="0" borderId="17" xfId="47" applyFont="1" applyBorder="1" applyAlignment="1" applyProtection="1">
      <alignment horizontal="center" vertical="center" wrapText="1"/>
      <protection locked="0"/>
    </xf>
    <xf numFmtId="0" fontId="31" fillId="0" borderId="53" xfId="47" applyFont="1" applyBorder="1" applyAlignment="1" applyProtection="1">
      <alignment horizontal="center" vertical="center" wrapText="1"/>
      <protection locked="0"/>
    </xf>
    <xf numFmtId="0" fontId="31" fillId="0" borderId="15" xfId="47" applyFont="1" applyBorder="1" applyAlignment="1" applyProtection="1">
      <alignment horizontal="center" vertical="center" wrapText="1"/>
      <protection locked="0"/>
    </xf>
    <xf numFmtId="0" fontId="44" fillId="31" borderId="11" xfId="52" applyFont="1" applyFill="1" applyBorder="1" applyAlignment="1" applyProtection="1">
      <alignment horizontal="center" vertical="center" wrapText="1"/>
      <protection locked="0"/>
    </xf>
    <xf numFmtId="0" fontId="44" fillId="0" borderId="17" xfId="52" applyFont="1" applyBorder="1" applyAlignment="1">
      <alignment horizontal="center" vertical="center" wrapText="1"/>
    </xf>
    <xf numFmtId="0" fontId="44" fillId="0" borderId="15" xfId="52" applyFont="1" applyBorder="1" applyAlignment="1">
      <alignment horizontal="center" vertical="center" wrapText="1"/>
    </xf>
    <xf numFmtId="0" fontId="44" fillId="31" borderId="70" xfId="52" applyFont="1" applyFill="1" applyBorder="1" applyAlignment="1">
      <alignment horizontal="center" vertical="center" wrapText="1"/>
    </xf>
    <xf numFmtId="0" fontId="44" fillId="31" borderId="38" xfId="52" applyFont="1" applyFill="1" applyBorder="1" applyAlignment="1">
      <alignment horizontal="center" vertical="center" wrapText="1"/>
    </xf>
    <xf numFmtId="0" fontId="44" fillId="25" borderId="52" xfId="52" applyFont="1" applyFill="1" applyBorder="1" applyAlignment="1">
      <alignment horizontal="left" vertical="center"/>
    </xf>
    <xf numFmtId="0" fontId="44" fillId="25" borderId="51" xfId="52" applyFont="1" applyFill="1" applyBorder="1" applyAlignment="1">
      <alignment horizontal="left" vertical="center"/>
    </xf>
    <xf numFmtId="0" fontId="44" fillId="25" borderId="46" xfId="52" applyFont="1" applyFill="1" applyBorder="1" applyAlignment="1">
      <alignment horizontal="left" vertical="center"/>
    </xf>
    <xf numFmtId="0" fontId="44" fillId="25" borderId="41" xfId="52" applyFont="1" applyFill="1" applyBorder="1" applyAlignment="1">
      <alignment horizontal="left" vertical="center"/>
    </xf>
    <xf numFmtId="0" fontId="44" fillId="25" borderId="29" xfId="52" applyFont="1" applyFill="1" applyBorder="1" applyAlignment="1">
      <alignment horizontal="left" vertical="center"/>
    </xf>
    <xf numFmtId="0" fontId="44" fillId="25" borderId="44" xfId="52" applyFont="1" applyFill="1" applyBorder="1" applyAlignment="1">
      <alignment horizontal="left" vertical="center"/>
    </xf>
    <xf numFmtId="0" fontId="7" fillId="31" borderId="46" xfId="52" applyFont="1" applyFill="1" applyBorder="1" applyAlignment="1">
      <alignment horizontal="left" vertical="center"/>
    </xf>
    <xf numFmtId="0" fontId="7" fillId="31" borderId="41" xfId="52" applyFont="1" applyFill="1" applyBorder="1" applyAlignment="1">
      <alignment horizontal="left" vertical="center"/>
    </xf>
    <xf numFmtId="0" fontId="42" fillId="31" borderId="11" xfId="52" applyFont="1" applyFill="1" applyBorder="1" applyAlignment="1" applyProtection="1">
      <alignment horizontal="center" vertical="center" wrapText="1"/>
      <protection locked="0"/>
    </xf>
    <xf numFmtId="0" fontId="49" fillId="0" borderId="63" xfId="64" applyFont="1" applyBorder="1" applyAlignment="1" applyProtection="1">
      <alignment horizontal="center" vertical="center" wrapText="1"/>
      <protection locked="0"/>
    </xf>
    <xf numFmtId="0" fontId="49" fillId="0" borderId="64" xfId="64" applyFont="1" applyBorder="1" applyAlignment="1" applyProtection="1">
      <alignment horizontal="center" vertical="center" wrapText="1"/>
      <protection locked="0"/>
    </xf>
    <xf numFmtId="0" fontId="49" fillId="0" borderId="65" xfId="64" applyFont="1" applyBorder="1" applyAlignment="1" applyProtection="1">
      <alignment horizontal="center" vertical="center" wrapText="1"/>
      <protection locked="0"/>
    </xf>
    <xf numFmtId="0" fontId="49" fillId="0" borderId="20" xfId="64" applyFont="1" applyBorder="1" applyAlignment="1" applyProtection="1">
      <alignment horizontal="center" vertical="center" wrapText="1"/>
      <protection locked="0"/>
    </xf>
    <xf numFmtId="0" fontId="49" fillId="0" borderId="43" xfId="64" applyFont="1" applyBorder="1" applyAlignment="1" applyProtection="1">
      <alignment horizontal="center" vertical="center" wrapText="1"/>
      <protection locked="0"/>
    </xf>
    <xf numFmtId="0" fontId="49" fillId="0" borderId="68" xfId="64" applyFont="1" applyBorder="1" applyAlignment="1" applyProtection="1">
      <alignment horizontal="center" vertical="center" wrapText="1"/>
      <protection locked="0"/>
    </xf>
    <xf numFmtId="0" fontId="1" fillId="0" borderId="72" xfId="64" applyBorder="1" applyAlignment="1" applyProtection="1">
      <alignment horizontal="center"/>
      <protection locked="0"/>
    </xf>
    <xf numFmtId="0" fontId="1" fillId="0" borderId="64" xfId="64" applyBorder="1" applyAlignment="1" applyProtection="1">
      <alignment horizontal="center"/>
      <protection locked="0"/>
    </xf>
    <xf numFmtId="0" fontId="1" fillId="0" borderId="71" xfId="64" applyBorder="1" applyAlignment="1" applyProtection="1">
      <alignment horizontal="center"/>
      <protection locked="0"/>
    </xf>
    <xf numFmtId="0" fontId="42" fillId="0" borderId="17" xfId="52" applyFont="1" applyBorder="1" applyAlignment="1">
      <alignment horizontal="center" vertical="center" wrapText="1"/>
    </xf>
    <xf numFmtId="0" fontId="42" fillId="0" borderId="15" xfId="52" applyFont="1" applyBorder="1" applyAlignment="1">
      <alignment horizontal="center" vertical="center" wrapText="1"/>
    </xf>
    <xf numFmtId="0" fontId="41" fillId="0" borderId="46" xfId="52" applyFont="1" applyBorder="1" applyAlignment="1">
      <alignment horizontal="center" vertical="center"/>
    </xf>
    <xf numFmtId="0" fontId="41" fillId="0" borderId="41" xfId="52" applyFont="1" applyBorder="1" applyAlignment="1">
      <alignment horizontal="center" vertical="center"/>
    </xf>
    <xf numFmtId="0" fontId="41" fillId="0" borderId="54" xfId="52" applyFont="1" applyBorder="1" applyAlignment="1">
      <alignment horizontal="center" vertical="center"/>
    </xf>
    <xf numFmtId="0" fontId="41" fillId="0" borderId="56" xfId="52" applyFont="1" applyBorder="1" applyAlignment="1">
      <alignment horizontal="center" vertical="center"/>
    </xf>
    <xf numFmtId="0" fontId="51" fillId="0" borderId="17" xfId="64" applyFont="1" applyBorder="1" applyAlignment="1">
      <alignment horizontal="center" wrapText="1"/>
    </xf>
    <xf numFmtId="0" fontId="51" fillId="0" borderId="53" xfId="64" applyFont="1" applyBorder="1" applyAlignment="1">
      <alignment horizontal="center" wrapText="1"/>
    </xf>
    <xf numFmtId="0" fontId="51" fillId="0" borderId="15" xfId="64" applyFont="1" applyBorder="1" applyAlignment="1">
      <alignment horizontal="center" wrapText="1"/>
    </xf>
    <xf numFmtId="0" fontId="42" fillId="31" borderId="70" xfId="52" applyFont="1" applyFill="1" applyBorder="1" applyAlignment="1">
      <alignment horizontal="center" vertical="center" wrapText="1"/>
    </xf>
    <xf numFmtId="0" fontId="42" fillId="31" borderId="38" xfId="52" applyFont="1" applyFill="1" applyBorder="1" applyAlignment="1">
      <alignment horizontal="center" vertical="center" wrapText="1"/>
    </xf>
    <xf numFmtId="0" fontId="41" fillId="0" borderId="62" xfId="52" applyFont="1" applyBorder="1" applyAlignment="1">
      <alignment horizontal="center" vertical="center"/>
    </xf>
    <xf numFmtId="0" fontId="41" fillId="0" borderId="69" xfId="52" applyFont="1" applyBorder="1" applyAlignment="1">
      <alignment horizontal="center" vertical="center"/>
    </xf>
  </cellXfs>
  <cellStyles count="6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46" builtinId="3"/>
    <cellStyle name="Millares [0] 2" xfId="54" xr:uid="{00000000-0005-0000-0000-000021000000}"/>
    <cellStyle name="Millares [0] 2 3" xfId="56" xr:uid="{00000000-0005-0000-0000-000022000000}"/>
    <cellStyle name="Millares 10" xfId="63" xr:uid="{00000000-0005-0000-0000-000023000000}"/>
    <cellStyle name="Millares 2" xfId="49" xr:uid="{00000000-0005-0000-0000-000024000000}"/>
    <cellStyle name="Millares 3" xfId="59" xr:uid="{00000000-0005-0000-0000-000025000000}"/>
    <cellStyle name="Millares 4" xfId="65" xr:uid="{00000000-0005-0000-0000-000026000000}"/>
    <cellStyle name="Moneda 2" xfId="50" xr:uid="{00000000-0005-0000-0000-000027000000}"/>
    <cellStyle name="Neutral" xfId="32" builtinId="28" customBuiltin="1"/>
    <cellStyle name="Normal" xfId="0" builtinId="0"/>
    <cellStyle name="Normal 2" xfId="42" xr:uid="{00000000-0005-0000-0000-00002A000000}"/>
    <cellStyle name="Normal 2 2" xfId="52" xr:uid="{00000000-0005-0000-0000-00002B000000}"/>
    <cellStyle name="Normal 3" xfId="43" xr:uid="{00000000-0005-0000-0000-00002C000000}"/>
    <cellStyle name="Normal 4" xfId="44" xr:uid="{00000000-0005-0000-0000-00002D000000}"/>
    <cellStyle name="Normal 4 2" xfId="53" xr:uid="{00000000-0005-0000-0000-00002E000000}"/>
    <cellStyle name="Normal 4 2 2" xfId="60" xr:uid="{00000000-0005-0000-0000-00002F000000}"/>
    <cellStyle name="Normal 5" xfId="45" xr:uid="{00000000-0005-0000-0000-000030000000}"/>
    <cellStyle name="Normal 6" xfId="47" xr:uid="{00000000-0005-0000-0000-000031000000}"/>
    <cellStyle name="Normal 6 2" xfId="57" xr:uid="{00000000-0005-0000-0000-000032000000}"/>
    <cellStyle name="Normal 6 3" xfId="58" xr:uid="{00000000-0005-0000-0000-000033000000}"/>
    <cellStyle name="Normal 7" xfId="51" xr:uid="{00000000-0005-0000-0000-000034000000}"/>
    <cellStyle name="Normal 8" xfId="64" xr:uid="{00000000-0005-0000-0000-000035000000}"/>
    <cellStyle name="Notas" xfId="33" builtinId="10" customBuiltin="1"/>
    <cellStyle name="Porcentaje" xfId="62" builtinId="5"/>
    <cellStyle name="Porcentaje 2" xfId="48" xr:uid="{00000000-0005-0000-0000-000038000000}"/>
    <cellStyle name="Porcentaje 3" xfId="61" xr:uid="{00000000-0005-0000-0000-000039000000}"/>
    <cellStyle name="Porcentual 2" xfId="55" xr:uid="{00000000-0005-0000-0000-00003A000000}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20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3</xdr:row>
      <xdr:rowOff>38100</xdr:rowOff>
    </xdr:from>
    <xdr:to>
      <xdr:col>2</xdr:col>
      <xdr:colOff>876300</xdr:colOff>
      <xdr:row>3</xdr:row>
      <xdr:rowOff>542925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7A807EAA-F93D-4AF2-9BB8-677957244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81025"/>
          <a:ext cx="666750" cy="5048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8">
  <rv s="0">
    <v>0</v>
    <v>5</v>
  </rv>
  <rv s="0">
    <v>1</v>
    <v>5</v>
  </rv>
  <rv s="0">
    <v>2</v>
    <v>5</v>
  </rv>
  <rv s="0">
    <v>3</v>
    <v>5</v>
  </rv>
  <rv s="0">
    <v>4</v>
    <v>5</v>
  </rv>
  <rv s="0">
    <v>1</v>
    <v>4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J40"/>
  <sheetViews>
    <sheetView showGridLines="0" view="pageBreakPreview" zoomScale="43" zoomScaleNormal="55" zoomScaleSheetLayoutView="43" zoomScalePageLayoutView="55" workbookViewId="0">
      <selection activeCell="A2" sqref="A2:C2"/>
    </sheetView>
  </sheetViews>
  <sheetFormatPr defaultColWidth="111.6640625" defaultRowHeight="15.6"/>
  <cols>
    <col min="1" max="2" width="21.83203125" style="2" customWidth="1"/>
    <col min="3" max="3" width="23.6640625" style="2" customWidth="1"/>
    <col min="4" max="4" width="21.83203125" style="2" customWidth="1"/>
    <col min="5" max="5" width="10.5" style="2" customWidth="1"/>
    <col min="6" max="6" width="64.1640625" style="2" customWidth="1"/>
    <col min="7" max="10" width="50.83203125" style="2" customWidth="1"/>
    <col min="11" max="11" width="13.33203125" style="2" customWidth="1"/>
    <col min="12" max="16384" width="111.6640625" style="2"/>
  </cols>
  <sheetData>
    <row r="1" spans="1:10" ht="15.95" thickBot="1">
      <c r="A1" s="1"/>
      <c r="B1" s="1"/>
      <c r="C1" s="1"/>
      <c r="D1" s="270"/>
      <c r="E1" s="271"/>
      <c r="F1" s="271"/>
      <c r="G1" s="271"/>
      <c r="H1" s="271"/>
      <c r="I1" s="271"/>
      <c r="J1" s="272"/>
    </row>
    <row r="2" spans="1:10" ht="65.45" customHeight="1" thickBot="1">
      <c r="A2" s="273" t="e" vm="1">
        <v>#VALUE!</v>
      </c>
      <c r="B2" s="274"/>
      <c r="C2" s="275"/>
      <c r="D2" s="273" t="s">
        <v>0</v>
      </c>
      <c r="E2" s="274"/>
      <c r="F2" s="274"/>
      <c r="G2" s="274"/>
      <c r="H2" s="274"/>
      <c r="I2" s="274"/>
      <c r="J2" s="275"/>
    </row>
    <row r="3" spans="1:10" ht="15.95" thickBot="1">
      <c r="A3" s="279"/>
      <c r="B3" s="279"/>
      <c r="C3" s="279"/>
      <c r="D3" s="279"/>
      <c r="E3" s="279"/>
      <c r="F3" s="279"/>
      <c r="G3" s="279"/>
      <c r="H3" s="279"/>
      <c r="I3" s="279"/>
      <c r="J3" s="279"/>
    </row>
    <row r="4" spans="1:10" ht="25.5" customHeight="1" thickBot="1">
      <c r="A4" s="280" t="s">
        <v>1</v>
      </c>
      <c r="B4" s="281"/>
      <c r="C4" s="281"/>
      <c r="D4" s="281"/>
      <c r="E4" s="281"/>
      <c r="F4" s="281"/>
      <c r="G4" s="281"/>
      <c r="H4" s="281"/>
      <c r="I4" s="281"/>
      <c r="J4" s="282"/>
    </row>
    <row r="5" spans="1:10" ht="15.95" thickBot="1">
      <c r="A5" s="279"/>
      <c r="B5" s="279"/>
      <c r="C5" s="279"/>
      <c r="D5" s="279"/>
      <c r="E5" s="279"/>
      <c r="F5" s="279"/>
      <c r="G5" s="279"/>
      <c r="H5" s="279"/>
      <c r="I5" s="279"/>
      <c r="J5" s="279"/>
    </row>
    <row r="6" spans="1:10" s="3" customFormat="1" ht="51.75" customHeight="1" thickBot="1">
      <c r="A6" s="22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3" t="s">
        <v>7</v>
      </c>
      <c r="G6" s="23" t="s">
        <v>8</v>
      </c>
      <c r="H6" s="23" t="s">
        <v>9</v>
      </c>
      <c r="I6" s="23" t="s">
        <v>10</v>
      </c>
      <c r="J6" s="24" t="s">
        <v>11</v>
      </c>
    </row>
    <row r="7" spans="1:10" s="6" customFormat="1" ht="99.95" customHeight="1">
      <c r="A7" s="289" t="s">
        <v>12</v>
      </c>
      <c r="B7" s="286" t="s">
        <v>13</v>
      </c>
      <c r="C7" s="286" t="s">
        <v>14</v>
      </c>
      <c r="D7" s="283" t="s">
        <v>15</v>
      </c>
      <c r="E7" s="25" t="s">
        <v>16</v>
      </c>
      <c r="F7" s="27" t="s">
        <v>17</v>
      </c>
      <c r="G7" s="4">
        <f>+'A1'!I50</f>
        <v>0</v>
      </c>
      <c r="H7" s="4">
        <f>+'A1'!I51</f>
        <v>0</v>
      </c>
      <c r="I7" s="4">
        <f>+'A1'!I52</f>
        <v>0</v>
      </c>
      <c r="J7" s="5">
        <f t="shared" ref="J7:J14" si="0">+H7+G7+I7</f>
        <v>0</v>
      </c>
    </row>
    <row r="8" spans="1:10" s="9" customFormat="1" ht="99.95" customHeight="1">
      <c r="A8" s="290"/>
      <c r="B8" s="287"/>
      <c r="C8" s="287"/>
      <c r="D8" s="284"/>
      <c r="E8" s="26" t="s">
        <v>18</v>
      </c>
      <c r="F8" s="28" t="s">
        <v>19</v>
      </c>
      <c r="G8" s="7">
        <f>+'A2'!H50</f>
        <v>0</v>
      </c>
      <c r="H8" s="7">
        <f>+'A2'!H51</f>
        <v>0</v>
      </c>
      <c r="I8" s="7">
        <f>+'A2'!H52</f>
        <v>0</v>
      </c>
      <c r="J8" s="8">
        <f t="shared" si="0"/>
        <v>0</v>
      </c>
    </row>
    <row r="9" spans="1:10" s="12" customFormat="1" ht="99.95" customHeight="1">
      <c r="A9" s="290"/>
      <c r="B9" s="287"/>
      <c r="C9" s="287"/>
      <c r="D9" s="284"/>
      <c r="E9" s="26" t="s">
        <v>20</v>
      </c>
      <c r="F9" s="29" t="s">
        <v>21</v>
      </c>
      <c r="G9" s="10">
        <f>+'A3'!H54</f>
        <v>0</v>
      </c>
      <c r="H9" s="10">
        <f>+'A3'!H55</f>
        <v>0</v>
      </c>
      <c r="I9" s="10">
        <f>+'A3'!H56</f>
        <v>0</v>
      </c>
      <c r="J9" s="11">
        <f t="shared" si="0"/>
        <v>0</v>
      </c>
    </row>
    <row r="10" spans="1:10" s="9" customFormat="1" ht="99.95" customHeight="1">
      <c r="A10" s="290"/>
      <c r="B10" s="287"/>
      <c r="C10" s="287"/>
      <c r="D10" s="284"/>
      <c r="E10" s="26" t="s">
        <v>22</v>
      </c>
      <c r="F10" s="28" t="s">
        <v>23</v>
      </c>
      <c r="G10" s="7">
        <f>+'A4'!H52</f>
        <v>0</v>
      </c>
      <c r="H10" s="7">
        <f>+'A4'!H53</f>
        <v>0</v>
      </c>
      <c r="I10" s="7">
        <f>+'A4'!H54</f>
        <v>0</v>
      </c>
      <c r="J10" s="8">
        <f t="shared" si="0"/>
        <v>0</v>
      </c>
    </row>
    <row r="11" spans="1:10" s="12" customFormat="1" ht="99.95" customHeight="1">
      <c r="A11" s="290"/>
      <c r="B11" s="287"/>
      <c r="C11" s="287"/>
      <c r="D11" s="284"/>
      <c r="E11" s="26" t="s">
        <v>24</v>
      </c>
      <c r="F11" s="29" t="s">
        <v>25</v>
      </c>
      <c r="G11" s="10">
        <f>+'A5'!H51</f>
        <v>0</v>
      </c>
      <c r="H11" s="10">
        <f>+'A5'!H52+'A5'!H52</f>
        <v>0</v>
      </c>
      <c r="I11" s="10">
        <f>+'A5'!H53</f>
        <v>0</v>
      </c>
      <c r="J11" s="11">
        <f t="shared" si="0"/>
        <v>0</v>
      </c>
    </row>
    <row r="12" spans="1:10" ht="99.95" customHeight="1">
      <c r="A12" s="290"/>
      <c r="B12" s="287"/>
      <c r="C12" s="287"/>
      <c r="D12" s="284"/>
      <c r="E12" s="26" t="s">
        <v>26</v>
      </c>
      <c r="F12" s="28" t="s">
        <v>27</v>
      </c>
      <c r="G12" s="7">
        <f>+'A6'!H50</f>
        <v>0</v>
      </c>
      <c r="H12" s="7">
        <f>+'A6'!H51</f>
        <v>0</v>
      </c>
      <c r="I12" s="7">
        <f>+'A6'!H52</f>
        <v>0</v>
      </c>
      <c r="J12" s="8">
        <f t="shared" si="0"/>
        <v>0</v>
      </c>
    </row>
    <row r="13" spans="1:10" s="12" customFormat="1" ht="99.95" customHeight="1">
      <c r="A13" s="290"/>
      <c r="B13" s="287"/>
      <c r="C13" s="287"/>
      <c r="D13" s="284"/>
      <c r="E13" s="26" t="s">
        <v>28</v>
      </c>
      <c r="F13" s="29" t="s">
        <v>29</v>
      </c>
      <c r="G13" s="10">
        <f>+'A7'!H49</f>
        <v>0</v>
      </c>
      <c r="H13" s="10">
        <f>+'A7'!H50</f>
        <v>0</v>
      </c>
      <c r="I13" s="10">
        <f>+'A7'!H51</f>
        <v>0</v>
      </c>
      <c r="J13" s="11">
        <f t="shared" si="0"/>
        <v>0</v>
      </c>
    </row>
    <row r="14" spans="1:10" s="12" customFormat="1" ht="33" customHeight="1" thickBot="1">
      <c r="A14" s="291"/>
      <c r="B14" s="288"/>
      <c r="C14" s="288"/>
      <c r="D14" s="285"/>
      <c r="E14" s="31" t="s">
        <v>30</v>
      </c>
      <c r="F14" s="30" t="s">
        <v>31</v>
      </c>
      <c r="G14" s="13">
        <f>+INTERVENTORÍA!I26</f>
        <v>0</v>
      </c>
      <c r="H14" s="14">
        <f>+INTERVENTORÍA!I27</f>
        <v>0</v>
      </c>
      <c r="I14" s="14">
        <f>+INTERVENTORÍA!I28</f>
        <v>0</v>
      </c>
      <c r="J14" s="15">
        <f t="shared" si="0"/>
        <v>0</v>
      </c>
    </row>
    <row r="15" spans="1:10" ht="45" customHeight="1" thickBot="1">
      <c r="A15" s="276"/>
      <c r="B15" s="277"/>
      <c r="C15" s="277"/>
      <c r="D15" s="277"/>
      <c r="E15" s="278"/>
      <c r="F15" s="32" t="s">
        <v>32</v>
      </c>
      <c r="G15" s="16">
        <f>SUM(G7:G14)</f>
        <v>0</v>
      </c>
      <c r="H15" s="17">
        <f>SUM(H7:H14)</f>
        <v>0</v>
      </c>
      <c r="I15" s="16">
        <f>SUM(I7:I14)</f>
        <v>0</v>
      </c>
      <c r="J15" s="18">
        <f>+H15+G15</f>
        <v>0</v>
      </c>
    </row>
    <row r="16" spans="1:10" ht="13.5" customHeight="1">
      <c r="A16" s="19"/>
      <c r="J16" s="20"/>
    </row>
    <row r="17" spans="1:10" ht="14.45" customHeight="1">
      <c r="A17" s="19"/>
    </row>
    <row r="18" spans="1:10" ht="24.6" customHeight="1">
      <c r="A18" s="19"/>
      <c r="J18" s="20"/>
    </row>
    <row r="19" spans="1:10" ht="18" customHeight="1">
      <c r="A19" s="19"/>
    </row>
    <row r="20" spans="1:10" ht="14.45" customHeight="1">
      <c r="A20" s="19"/>
    </row>
    <row r="21" spans="1:10" ht="14.45" customHeight="1">
      <c r="A21" s="19"/>
    </row>
    <row r="22" spans="1:10" ht="14.45" customHeight="1">
      <c r="A22" s="19"/>
    </row>
    <row r="23" spans="1:10" ht="14.45" customHeight="1">
      <c r="A23" s="19"/>
    </row>
    <row r="24" spans="1:10" ht="14.45" customHeight="1">
      <c r="A24" s="19"/>
    </row>
    <row r="25" spans="1:10" ht="14.45" customHeight="1">
      <c r="A25" s="19"/>
    </row>
    <row r="26" spans="1:10" ht="31.35" customHeight="1">
      <c r="A26" s="19"/>
    </row>
    <row r="27" spans="1:10" ht="35.1" customHeight="1">
      <c r="A27" s="19"/>
    </row>
    <row r="28" spans="1:10" ht="29.1" customHeight="1"/>
    <row r="29" spans="1:10" ht="25.5" customHeight="1"/>
    <row r="30" spans="1:10" ht="26.25" customHeight="1"/>
    <row r="31" spans="1:10" ht="22.5" customHeight="1"/>
    <row r="38" spans="1:1">
      <c r="A38" s="21"/>
    </row>
    <row r="39" spans="1:1">
      <c r="A39" s="21"/>
    </row>
    <row r="40" spans="1:1">
      <c r="A40" s="21"/>
    </row>
  </sheetData>
  <mergeCells count="11">
    <mergeCell ref="D1:J1"/>
    <mergeCell ref="A2:C2"/>
    <mergeCell ref="A15:E15"/>
    <mergeCell ref="A5:J5"/>
    <mergeCell ref="A4:J4"/>
    <mergeCell ref="A3:J3"/>
    <mergeCell ref="D7:D14"/>
    <mergeCell ref="C7:C14"/>
    <mergeCell ref="B7:B14"/>
    <mergeCell ref="A7:A14"/>
    <mergeCell ref="D2:J2"/>
  </mergeCells>
  <printOptions horizontalCentered="1"/>
  <pageMargins left="0.70866141732283472" right="0.70866141732283472" top="0.74803149606299213" bottom="0.74803149606299213" header="0.31496062992125984" footer="0.31496062992125984"/>
  <pageSetup scale="41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B1:L56"/>
  <sheetViews>
    <sheetView showGridLines="0" view="pageBreakPreview" topLeftCell="A8" zoomScale="55" zoomScaleNormal="60" zoomScaleSheetLayoutView="55" workbookViewId="0">
      <selection activeCell="B4" sqref="B4"/>
    </sheetView>
  </sheetViews>
  <sheetFormatPr defaultColWidth="111.6640625" defaultRowHeight="15.6"/>
  <cols>
    <col min="1" max="1" width="5" style="79" customWidth="1"/>
    <col min="2" max="2" width="78.1640625" style="79" bestFit="1" customWidth="1"/>
    <col min="3" max="3" width="18.1640625" style="79" customWidth="1"/>
    <col min="4" max="4" width="20.83203125" style="79" customWidth="1"/>
    <col min="5" max="5" width="22.83203125" style="79" customWidth="1"/>
    <col min="6" max="6" width="25.83203125" style="79" customWidth="1"/>
    <col min="7" max="7" width="20.83203125" style="79" customWidth="1"/>
    <col min="8" max="8" width="28.33203125" style="79" customWidth="1"/>
    <col min="9" max="9" width="4.33203125" style="81" customWidth="1"/>
    <col min="10" max="10" width="13.6640625" style="79" customWidth="1"/>
    <col min="11" max="11" width="15.1640625" style="79" bestFit="1" customWidth="1"/>
    <col min="12" max="12" width="12.1640625" style="79" bestFit="1" customWidth="1"/>
    <col min="13" max="13" width="44.6640625" style="79" customWidth="1"/>
    <col min="14" max="23" width="20.83203125" style="79" customWidth="1"/>
    <col min="24" max="16384" width="111.6640625" style="79"/>
  </cols>
  <sheetData>
    <row r="1" spans="2:12" ht="15.95" thickBot="1">
      <c r="D1" s="80"/>
      <c r="E1" s="80"/>
      <c r="F1" s="80"/>
      <c r="G1" s="80"/>
      <c r="H1" s="80"/>
    </row>
    <row r="2" spans="2:12" ht="15.95" thickBot="1">
      <c r="B2" s="316" t="s">
        <v>0</v>
      </c>
      <c r="C2" s="317"/>
      <c r="D2" s="317"/>
      <c r="E2" s="317"/>
      <c r="F2" s="317"/>
      <c r="G2" s="317"/>
      <c r="H2" s="318"/>
      <c r="I2" s="82"/>
    </row>
    <row r="3" spans="2:12" ht="15.95" thickBot="1">
      <c r="B3" s="83"/>
      <c r="C3" s="83"/>
      <c r="D3" s="83"/>
      <c r="E3" s="83"/>
      <c r="F3" s="83"/>
      <c r="G3" s="83"/>
      <c r="H3" s="83"/>
    </row>
    <row r="4" spans="2:12" ht="57.6" customHeight="1" thickBot="1">
      <c r="B4" s="142" t="e" vm="4">
        <v>#VALUE!</v>
      </c>
      <c r="C4" s="319" t="s">
        <v>49</v>
      </c>
      <c r="D4" s="320"/>
      <c r="E4" s="320"/>
      <c r="F4" s="320"/>
      <c r="G4" s="320"/>
      <c r="H4" s="321"/>
    </row>
    <row r="5" spans="2:12" ht="15.95" thickBot="1">
      <c r="B5" s="83"/>
      <c r="C5" s="83"/>
      <c r="D5" s="83"/>
      <c r="E5" s="83"/>
      <c r="F5" s="83"/>
      <c r="G5" s="83"/>
      <c r="H5" s="83"/>
    </row>
    <row r="6" spans="2:12" ht="36" customHeight="1" thickBot="1">
      <c r="B6" s="143" t="s">
        <v>50</v>
      </c>
      <c r="C6" s="357" t="e">
        <f>+'CADENA DE VALOR '!C7:C13</f>
        <v>#VALUE!</v>
      </c>
      <c r="D6" s="358"/>
      <c r="E6" s="358"/>
      <c r="F6" s="358"/>
      <c r="G6" s="358"/>
      <c r="H6" s="359"/>
    </row>
    <row r="7" spans="2:12" ht="15.95" thickBot="1">
      <c r="B7" s="83"/>
      <c r="C7" s="83"/>
      <c r="D7" s="83"/>
      <c r="E7" s="83"/>
      <c r="F7" s="83"/>
      <c r="G7" s="83"/>
      <c r="H7" s="83"/>
    </row>
    <row r="8" spans="2:12" ht="48" customHeight="1" thickTop="1" thickBot="1">
      <c r="B8" s="144" t="s">
        <v>164</v>
      </c>
      <c r="C8" s="360" t="s">
        <v>23</v>
      </c>
      <c r="D8" s="361"/>
      <c r="E8" s="361"/>
      <c r="F8" s="362"/>
      <c r="G8" s="144" t="s">
        <v>53</v>
      </c>
      <c r="H8" s="172">
        <v>1</v>
      </c>
    </row>
    <row r="9" spans="2:12" s="84" customFormat="1" ht="16.5" thickTop="1" thickBot="1"/>
    <row r="10" spans="2:12" ht="15.95" thickBot="1">
      <c r="B10" s="143" t="s">
        <v>54</v>
      </c>
      <c r="C10" s="80"/>
      <c r="D10" s="80"/>
      <c r="E10" s="80"/>
      <c r="F10" s="80"/>
      <c r="G10" s="80"/>
      <c r="H10" s="80"/>
    </row>
    <row r="11" spans="2:12" ht="31.5" thickBot="1">
      <c r="B11" s="146" t="s">
        <v>55</v>
      </c>
      <c r="C11" s="147" t="s">
        <v>56</v>
      </c>
      <c r="D11" s="147" t="s">
        <v>57</v>
      </c>
      <c r="E11" s="147" t="s">
        <v>58</v>
      </c>
      <c r="F11" s="147" t="s">
        <v>59</v>
      </c>
      <c r="G11" s="147" t="s">
        <v>60</v>
      </c>
      <c r="H11" s="148" t="s">
        <v>61</v>
      </c>
    </row>
    <row r="12" spans="2:12" ht="18" customHeight="1">
      <c r="B12" s="85" t="s">
        <v>62</v>
      </c>
      <c r="C12" s="86" t="s">
        <v>63</v>
      </c>
      <c r="D12" s="86">
        <v>0</v>
      </c>
      <c r="E12" s="87">
        <v>0</v>
      </c>
      <c r="F12" s="88">
        <v>0</v>
      </c>
      <c r="G12" s="89">
        <v>3</v>
      </c>
      <c r="H12" s="90">
        <f>D12*E12*F12*G12</f>
        <v>0</v>
      </c>
      <c r="L12" s="81"/>
    </row>
    <row r="13" spans="2:12" ht="18" customHeight="1">
      <c r="B13" s="91" t="s">
        <v>64</v>
      </c>
      <c r="C13" s="92" t="s">
        <v>63</v>
      </c>
      <c r="D13" s="92">
        <v>0</v>
      </c>
      <c r="E13" s="93">
        <v>0</v>
      </c>
      <c r="F13" s="94">
        <v>0</v>
      </c>
      <c r="G13" s="95">
        <v>0</v>
      </c>
      <c r="H13" s="96">
        <f t="shared" ref="H13:H17" si="0">D13*E13*F13*G13</f>
        <v>0</v>
      </c>
      <c r="L13" s="81"/>
    </row>
    <row r="14" spans="2:12" ht="18" customHeight="1">
      <c r="B14" s="91" t="s">
        <v>115</v>
      </c>
      <c r="C14" s="92" t="s">
        <v>63</v>
      </c>
      <c r="D14" s="92">
        <v>0</v>
      </c>
      <c r="E14" s="93">
        <v>0</v>
      </c>
      <c r="F14" s="94">
        <v>0</v>
      </c>
      <c r="G14" s="95">
        <v>0</v>
      </c>
      <c r="H14" s="96">
        <f>D14*E14*F14*G14</f>
        <v>0</v>
      </c>
      <c r="L14" s="81"/>
    </row>
    <row r="15" spans="2:12">
      <c r="B15" s="91" t="s">
        <v>116</v>
      </c>
      <c r="C15" s="92" t="s">
        <v>63</v>
      </c>
      <c r="D15" s="92">
        <v>0</v>
      </c>
      <c r="E15" s="93">
        <v>0</v>
      </c>
      <c r="F15" s="94">
        <v>0</v>
      </c>
      <c r="G15" s="95">
        <v>0</v>
      </c>
      <c r="H15" s="96">
        <f t="shared" si="0"/>
        <v>0</v>
      </c>
      <c r="L15" s="81"/>
    </row>
    <row r="16" spans="2:12">
      <c r="B16" s="91" t="s">
        <v>66</v>
      </c>
      <c r="C16" s="92" t="s">
        <v>63</v>
      </c>
      <c r="D16" s="92">
        <v>0</v>
      </c>
      <c r="E16" s="93">
        <v>0</v>
      </c>
      <c r="F16" s="94">
        <v>0</v>
      </c>
      <c r="G16" s="95">
        <v>0</v>
      </c>
      <c r="H16" s="96">
        <f t="shared" si="0"/>
        <v>0</v>
      </c>
      <c r="L16" s="81"/>
    </row>
    <row r="17" spans="2:12" ht="18" customHeight="1">
      <c r="B17" s="91" t="s">
        <v>117</v>
      </c>
      <c r="C17" s="92" t="s">
        <v>63</v>
      </c>
      <c r="D17" s="92">
        <v>0</v>
      </c>
      <c r="E17" s="93">
        <v>0</v>
      </c>
      <c r="F17" s="94">
        <v>0</v>
      </c>
      <c r="G17" s="95">
        <v>0</v>
      </c>
      <c r="H17" s="96">
        <f t="shared" si="0"/>
        <v>0</v>
      </c>
      <c r="L17" s="81"/>
    </row>
    <row r="18" spans="2:12" ht="18" customHeight="1">
      <c r="B18" s="97" t="s">
        <v>103</v>
      </c>
      <c r="C18" s="92" t="s">
        <v>63</v>
      </c>
      <c r="D18" s="98">
        <v>0</v>
      </c>
      <c r="E18" s="93">
        <v>0</v>
      </c>
      <c r="F18" s="94">
        <v>0</v>
      </c>
      <c r="G18" s="95">
        <v>0</v>
      </c>
      <c r="H18" s="96">
        <f t="shared" ref="H18:H19" si="1">D18*E18*F18*G18</f>
        <v>0</v>
      </c>
      <c r="L18" s="81"/>
    </row>
    <row r="19" spans="2:12">
      <c r="B19" s="101" t="s">
        <v>69</v>
      </c>
      <c r="C19" s="92" t="s">
        <v>63</v>
      </c>
      <c r="D19" s="98">
        <v>0</v>
      </c>
      <c r="E19" s="93">
        <v>0</v>
      </c>
      <c r="F19" s="94">
        <v>0</v>
      </c>
      <c r="G19" s="95">
        <v>0</v>
      </c>
      <c r="H19" s="96">
        <f t="shared" si="1"/>
        <v>0</v>
      </c>
      <c r="L19" s="81"/>
    </row>
    <row r="20" spans="2:12" ht="18" customHeight="1" thickBot="1">
      <c r="B20" s="102" t="s">
        <v>79</v>
      </c>
      <c r="C20" s="103"/>
      <c r="D20" s="103"/>
      <c r="E20" s="103"/>
      <c r="F20" s="103"/>
      <c r="G20" s="103"/>
      <c r="H20" s="105"/>
      <c r="L20" s="81"/>
    </row>
    <row r="21" spans="2:12" ht="15.95" thickBot="1">
      <c r="B21" s="106"/>
      <c r="C21" s="81"/>
      <c r="D21" s="81"/>
      <c r="E21" s="107"/>
      <c r="F21" s="333" t="s">
        <v>71</v>
      </c>
      <c r="G21" s="334"/>
      <c r="H21" s="108">
        <f>SUM(H12:H20)</f>
        <v>0</v>
      </c>
    </row>
    <row r="22" spans="2:12" ht="15.95" thickBot="1">
      <c r="B22" s="106"/>
      <c r="C22" s="81"/>
      <c r="D22" s="81"/>
      <c r="E22" s="107"/>
      <c r="F22" s="343" t="s">
        <v>72</v>
      </c>
      <c r="G22" s="344"/>
      <c r="H22" s="161">
        <f>'FACTOR MULTIPLICADOR'!E32</f>
        <v>1.9199666666666668</v>
      </c>
    </row>
    <row r="23" spans="2:12" ht="15.95" customHeight="1" thickBot="1">
      <c r="B23" s="110"/>
      <c r="C23" s="110"/>
      <c r="D23" s="110"/>
      <c r="E23" s="110"/>
      <c r="F23" s="322" t="s">
        <v>73</v>
      </c>
      <c r="G23" s="323"/>
      <c r="H23" s="111">
        <f>+H21*H22</f>
        <v>0</v>
      </c>
      <c r="K23" s="112"/>
      <c r="L23" s="81"/>
    </row>
    <row r="24" spans="2:12" ht="15.95" thickBot="1">
      <c r="B24" s="81"/>
      <c r="C24" s="81"/>
      <c r="D24" s="81"/>
      <c r="E24" s="107"/>
      <c r="F24" s="81"/>
      <c r="G24" s="113"/>
      <c r="H24" s="113"/>
    </row>
    <row r="25" spans="2:12" ht="15.95" thickBot="1">
      <c r="B25" s="149" t="s">
        <v>74</v>
      </c>
      <c r="C25" s="114"/>
      <c r="D25" s="114"/>
      <c r="E25" s="114"/>
      <c r="F25" s="114"/>
      <c r="G25" s="114"/>
      <c r="H25" s="114"/>
    </row>
    <row r="26" spans="2:12" ht="31.5" thickBot="1">
      <c r="B26" s="146" t="s">
        <v>55</v>
      </c>
      <c r="C26" s="147" t="s">
        <v>56</v>
      </c>
      <c r="D26" s="147" t="s">
        <v>57</v>
      </c>
      <c r="E26" s="147" t="s">
        <v>58</v>
      </c>
      <c r="F26" s="147" t="s">
        <v>75</v>
      </c>
      <c r="G26" s="147" t="s">
        <v>60</v>
      </c>
      <c r="H26" s="148" t="s">
        <v>61</v>
      </c>
    </row>
    <row r="27" spans="2:12">
      <c r="B27" s="135" t="s">
        <v>76</v>
      </c>
      <c r="C27" s="116" t="s">
        <v>77</v>
      </c>
      <c r="D27" s="116">
        <v>0</v>
      </c>
      <c r="E27" s="116"/>
      <c r="F27" s="86">
        <v>0</v>
      </c>
      <c r="G27" s="117">
        <v>0</v>
      </c>
      <c r="H27" s="90">
        <f>+F27*D27</f>
        <v>0</v>
      </c>
    </row>
    <row r="28" spans="2:12">
      <c r="B28" s="165" t="s">
        <v>78</v>
      </c>
      <c r="C28" s="119" t="s">
        <v>77</v>
      </c>
      <c r="D28" s="119">
        <v>0</v>
      </c>
      <c r="E28" s="119"/>
      <c r="F28" s="92">
        <v>0</v>
      </c>
      <c r="G28" s="120">
        <v>0</v>
      </c>
      <c r="H28" s="96">
        <f>+F28*D28</f>
        <v>0</v>
      </c>
    </row>
    <row r="29" spans="2:12" ht="15.95" thickBot="1">
      <c r="B29" s="130" t="s">
        <v>79</v>
      </c>
      <c r="C29" s="131"/>
      <c r="D29" s="131"/>
      <c r="E29" s="132"/>
      <c r="F29" s="131"/>
      <c r="G29" s="131"/>
      <c r="H29" s="126">
        <f>+F29*D29</f>
        <v>0</v>
      </c>
    </row>
    <row r="30" spans="2:12" ht="15.95" thickBot="1">
      <c r="B30" s="81"/>
      <c r="C30" s="81"/>
      <c r="D30" s="81"/>
      <c r="E30" s="107"/>
      <c r="F30" s="333" t="s">
        <v>80</v>
      </c>
      <c r="G30" s="334"/>
      <c r="H30" s="108">
        <f>SUM(H27:H29)</f>
        <v>0</v>
      </c>
    </row>
    <row r="31" spans="2:12" ht="15.95" thickBot="1">
      <c r="B31" s="81"/>
      <c r="C31" s="81"/>
      <c r="D31" s="81"/>
      <c r="E31" s="107"/>
      <c r="F31" s="328"/>
      <c r="G31" s="329"/>
      <c r="H31" s="127"/>
    </row>
    <row r="32" spans="2:12" ht="15.95" thickBot="1">
      <c r="B32" s="81"/>
      <c r="C32" s="81"/>
      <c r="D32" s="81"/>
      <c r="E32" s="107"/>
      <c r="F32" s="322" t="s">
        <v>81</v>
      </c>
      <c r="G32" s="323"/>
      <c r="H32" s="111">
        <f>+H30+H31</f>
        <v>0</v>
      </c>
    </row>
    <row r="33" spans="2:8" ht="15.95" thickBot="1">
      <c r="B33" s="149" t="s">
        <v>82</v>
      </c>
      <c r="C33" s="114"/>
      <c r="D33" s="114"/>
      <c r="E33" s="114"/>
      <c r="F33" s="114"/>
      <c r="G33" s="114"/>
      <c r="H33" s="114"/>
    </row>
    <row r="34" spans="2:8" ht="31.5" thickBot="1">
      <c r="B34" s="150" t="s">
        <v>55</v>
      </c>
      <c r="C34" s="151" t="s">
        <v>56</v>
      </c>
      <c r="D34" s="151" t="s">
        <v>57</v>
      </c>
      <c r="E34" s="151" t="s">
        <v>58</v>
      </c>
      <c r="F34" s="151" t="s">
        <v>75</v>
      </c>
      <c r="G34" s="151" t="s">
        <v>60</v>
      </c>
      <c r="H34" s="152" t="s">
        <v>61</v>
      </c>
    </row>
    <row r="35" spans="2:8">
      <c r="B35" s="135"/>
      <c r="C35" s="116"/>
      <c r="D35" s="116"/>
      <c r="E35" s="116"/>
      <c r="F35" s="86"/>
      <c r="G35" s="117"/>
      <c r="H35" s="90"/>
    </row>
    <row r="36" spans="2:8">
      <c r="B36" s="165"/>
      <c r="C36" s="119"/>
      <c r="D36" s="119"/>
      <c r="E36" s="119"/>
      <c r="F36" s="92"/>
      <c r="G36" s="120"/>
      <c r="H36" s="96"/>
    </row>
    <row r="37" spans="2:8" ht="15.95" customHeight="1" thickBot="1">
      <c r="B37" s="130"/>
      <c r="C37" s="131"/>
      <c r="D37" s="131"/>
      <c r="E37" s="132"/>
      <c r="F37" s="131"/>
      <c r="G37" s="131"/>
      <c r="H37" s="133"/>
    </row>
    <row r="38" spans="2:8" ht="15.95" thickBot="1">
      <c r="B38" s="134"/>
      <c r="C38" s="81"/>
      <c r="D38" s="81"/>
      <c r="E38" s="107"/>
      <c r="F38" s="324" t="s">
        <v>83</v>
      </c>
      <c r="G38" s="325"/>
      <c r="H38" s="111">
        <f>SUM(H37:H37)</f>
        <v>0</v>
      </c>
    </row>
    <row r="39" spans="2:8" ht="15.95" customHeight="1" thickBot="1">
      <c r="B39" s="81"/>
      <c r="C39" s="81"/>
      <c r="D39" s="81"/>
      <c r="E39" s="107"/>
      <c r="F39" s="328"/>
      <c r="G39" s="329"/>
      <c r="H39" s="127">
        <f>+H38*19%</f>
        <v>0</v>
      </c>
    </row>
    <row r="40" spans="2:8" ht="15.95" thickBot="1">
      <c r="B40" s="81"/>
      <c r="C40" s="81"/>
      <c r="D40" s="81"/>
      <c r="E40" s="107"/>
      <c r="F40" s="322" t="s">
        <v>84</v>
      </c>
      <c r="G40" s="323"/>
      <c r="H40" s="111">
        <f>+H38+H39</f>
        <v>0</v>
      </c>
    </row>
    <row r="41" spans="2:8" ht="34.35" customHeight="1" thickBot="1">
      <c r="B41" s="81"/>
      <c r="C41" s="81"/>
      <c r="D41" s="81"/>
      <c r="E41" s="107"/>
      <c r="F41" s="81"/>
      <c r="G41" s="113"/>
      <c r="H41" s="113"/>
    </row>
    <row r="42" spans="2:8" ht="15" customHeight="1" thickBot="1">
      <c r="B42" s="149" t="s">
        <v>85</v>
      </c>
      <c r="C42" s="114"/>
      <c r="D42" s="114"/>
      <c r="E42" s="114"/>
      <c r="F42" s="114"/>
      <c r="G42" s="114"/>
      <c r="H42" s="114"/>
    </row>
    <row r="43" spans="2:8" ht="15" customHeight="1" thickBot="1">
      <c r="B43" s="150" t="s">
        <v>55</v>
      </c>
      <c r="C43" s="151" t="s">
        <v>56</v>
      </c>
      <c r="D43" s="151" t="s">
        <v>57</v>
      </c>
      <c r="E43" s="151" t="s">
        <v>58</v>
      </c>
      <c r="F43" s="151" t="s">
        <v>75</v>
      </c>
      <c r="G43" s="151" t="s">
        <v>60</v>
      </c>
      <c r="H43" s="152" t="s">
        <v>61</v>
      </c>
    </row>
    <row r="44" spans="2:8" ht="15" customHeight="1">
      <c r="B44" s="135" t="s">
        <v>99</v>
      </c>
      <c r="C44" s="86" t="s">
        <v>111</v>
      </c>
      <c r="D44" s="86">
        <v>0</v>
      </c>
      <c r="E44" s="136"/>
      <c r="F44" s="86">
        <v>0</v>
      </c>
      <c r="G44" s="86"/>
      <c r="H44" s="127"/>
    </row>
    <row r="45" spans="2:8" ht="15" customHeight="1">
      <c r="B45" s="137"/>
      <c r="C45" s="138"/>
      <c r="D45" s="138"/>
      <c r="E45" s="139"/>
      <c r="F45" s="138"/>
      <c r="G45" s="138"/>
      <c r="H45" s="96"/>
    </row>
    <row r="46" spans="2:8" ht="15" customHeight="1" thickBot="1">
      <c r="B46" s="102"/>
      <c r="C46" s="122"/>
      <c r="D46" s="122"/>
      <c r="E46" s="124"/>
      <c r="F46" s="122"/>
      <c r="G46" s="122"/>
      <c r="H46" s="126"/>
    </row>
    <row r="47" spans="2:8" ht="15" customHeight="1" thickBot="1">
      <c r="B47" s="134"/>
      <c r="C47" s="81"/>
      <c r="D47" s="81"/>
      <c r="E47" s="107"/>
      <c r="F47" s="324" t="s">
        <v>86</v>
      </c>
      <c r="G47" s="325"/>
      <c r="H47" s="108">
        <f>SUM(H44:H46)</f>
        <v>0</v>
      </c>
    </row>
    <row r="48" spans="2:8" ht="15.95" customHeight="1" thickBot="1">
      <c r="B48" s="81"/>
      <c r="C48" s="81"/>
      <c r="D48" s="81"/>
      <c r="E48" s="107"/>
      <c r="F48" s="330"/>
      <c r="G48" s="331"/>
      <c r="H48" s="127"/>
    </row>
    <row r="49" spans="2:8" ht="15.95" thickBot="1">
      <c r="B49" s="81"/>
      <c r="C49" s="81"/>
      <c r="D49" s="81"/>
      <c r="E49" s="107"/>
      <c r="F49" s="322" t="s">
        <v>87</v>
      </c>
      <c r="G49" s="323"/>
      <c r="H49" s="111">
        <f>+H47+H48</f>
        <v>0</v>
      </c>
    </row>
    <row r="50" spans="2:8">
      <c r="B50" s="81"/>
      <c r="C50" s="81"/>
      <c r="D50" s="81"/>
      <c r="E50" s="107"/>
      <c r="F50" s="81"/>
      <c r="G50" s="113"/>
      <c r="H50" s="113"/>
    </row>
    <row r="51" spans="2:8" ht="15" customHeight="1" thickBot="1">
      <c r="B51" s="326"/>
      <c r="C51" s="326"/>
      <c r="D51" s="326"/>
      <c r="E51" s="83"/>
      <c r="F51" s="83"/>
      <c r="G51" s="83"/>
      <c r="H51" s="83"/>
    </row>
    <row r="52" spans="2:8" ht="15" customHeight="1" thickBot="1">
      <c r="B52" s="327"/>
      <c r="C52" s="327"/>
      <c r="D52" s="327"/>
      <c r="E52" s="83"/>
      <c r="F52" s="322" t="s">
        <v>88</v>
      </c>
      <c r="G52" s="323"/>
      <c r="H52" s="140">
        <f>+H49+H40+H33+H24</f>
        <v>0</v>
      </c>
    </row>
    <row r="53" spans="2:8">
      <c r="B53" s="141"/>
      <c r="C53" s="141"/>
      <c r="D53" s="141"/>
      <c r="E53" s="83"/>
      <c r="F53" s="113" t="s">
        <v>42</v>
      </c>
      <c r="G53" s="113"/>
      <c r="H53" s="113">
        <f>+H52*0.19</f>
        <v>0</v>
      </c>
    </row>
    <row r="54" spans="2:8" ht="15" customHeight="1" thickBot="1">
      <c r="B54" s="141"/>
      <c r="C54" s="141"/>
      <c r="D54" s="141"/>
      <c r="E54" s="83"/>
      <c r="F54" s="332" t="s">
        <v>89</v>
      </c>
      <c r="G54" s="332"/>
      <c r="H54" s="113"/>
    </row>
    <row r="55" spans="2:8" ht="15.95" thickBot="1">
      <c r="B55" s="141"/>
      <c r="C55" s="141"/>
      <c r="D55" s="141"/>
      <c r="E55" s="83"/>
      <c r="F55" s="322" t="s">
        <v>44</v>
      </c>
      <c r="G55" s="323"/>
      <c r="H55" s="140">
        <f>+H53+H52+H54</f>
        <v>0</v>
      </c>
    </row>
    <row r="56" spans="2:8">
      <c r="B56" s="83"/>
      <c r="C56" s="83"/>
      <c r="D56" s="83"/>
      <c r="E56" s="83"/>
      <c r="F56" s="83"/>
      <c r="G56" s="83"/>
      <c r="H56" s="83"/>
    </row>
  </sheetData>
  <mergeCells count="21">
    <mergeCell ref="F32:G32"/>
    <mergeCell ref="F38:G38"/>
    <mergeCell ref="F39:G39"/>
    <mergeCell ref="F40:G40"/>
    <mergeCell ref="F47:G47"/>
    <mergeCell ref="B2:H2"/>
    <mergeCell ref="F55:G55"/>
    <mergeCell ref="F49:G49"/>
    <mergeCell ref="B51:D51"/>
    <mergeCell ref="B52:D52"/>
    <mergeCell ref="F52:G52"/>
    <mergeCell ref="F54:G54"/>
    <mergeCell ref="C4:H4"/>
    <mergeCell ref="F48:G48"/>
    <mergeCell ref="F31:G31"/>
    <mergeCell ref="C6:H6"/>
    <mergeCell ref="C8:F8"/>
    <mergeCell ref="F21:G21"/>
    <mergeCell ref="F22:G22"/>
    <mergeCell ref="F23:G23"/>
    <mergeCell ref="F30:G30"/>
  </mergeCells>
  <printOptions horizontalCentered="1"/>
  <pageMargins left="0.70866141732283472" right="0.70866141732283472" top="0.74803149606299213" bottom="0.74803149606299213" header="0.31496062992125984" footer="0.31496062992125984"/>
  <pageSetup scale="53" fitToHeight="0" orientation="portrait" r:id="rId1"/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W47"/>
  <sheetViews>
    <sheetView showGridLines="0" view="pageBreakPreview" zoomScale="80" zoomScaleNormal="80" zoomScaleSheetLayoutView="80" workbookViewId="0">
      <selection activeCell="B4" sqref="B4:C4"/>
    </sheetView>
  </sheetViews>
  <sheetFormatPr defaultColWidth="11.5" defaultRowHeight="12.95"/>
  <cols>
    <col min="1" max="1" width="11.5" style="183"/>
    <col min="2" max="2" width="11" style="183" customWidth="1"/>
    <col min="3" max="3" width="42" style="183" customWidth="1"/>
    <col min="4" max="4" width="37.1640625" style="208" customWidth="1"/>
    <col min="5" max="5" width="19.33203125" style="208" customWidth="1"/>
    <col min="6" max="6" width="15.83203125" style="182" customWidth="1"/>
    <col min="7" max="7" width="8.1640625" style="182" customWidth="1"/>
    <col min="8" max="8" width="11.5" style="182"/>
    <col min="9" max="9" width="15.83203125" style="182" customWidth="1"/>
    <col min="10" max="10" width="7.83203125" style="182" customWidth="1"/>
    <col min="11" max="11" width="11.5" style="182"/>
    <col min="12" max="12" width="16.83203125" style="182" customWidth="1"/>
    <col min="13" max="13" width="6.5" style="182" customWidth="1"/>
    <col min="14" max="14" width="11.5" style="182"/>
    <col min="15" max="15" width="15.83203125" style="182" customWidth="1"/>
    <col min="16" max="16" width="6.83203125" style="182" customWidth="1"/>
    <col min="17" max="17" width="11.5" style="182"/>
    <col min="18" max="18" width="15.83203125" style="182" customWidth="1"/>
    <col min="19" max="19" width="6.83203125" style="182" customWidth="1"/>
    <col min="20" max="20" width="11.5" style="182"/>
    <col min="21" max="21" width="15.83203125" style="182" customWidth="1"/>
    <col min="22" max="22" width="18.83203125" style="183" customWidth="1"/>
    <col min="23" max="16384" width="11.5" style="183"/>
  </cols>
  <sheetData>
    <row r="1" spans="2:22" ht="13.5" thickBot="1">
      <c r="B1" s="383"/>
      <c r="C1" s="383"/>
      <c r="D1" s="383"/>
      <c r="E1" s="383"/>
    </row>
    <row r="2" spans="2:22" ht="13.5" thickBot="1">
      <c r="B2" s="384" t="e" vm="6">
        <f>'PRESUPUESTO GENERAL'!B2:E2</f>
        <v>#VALUE!</v>
      </c>
      <c r="C2" s="385"/>
      <c r="D2" s="385"/>
      <c r="E2" s="386"/>
    </row>
    <row r="3" spans="2:22" ht="13.5" thickBot="1">
      <c r="B3" s="236"/>
      <c r="C3" s="236"/>
      <c r="D3" s="236"/>
      <c r="E3" s="236"/>
    </row>
    <row r="4" spans="2:22" ht="42.6" customHeight="1" thickBot="1">
      <c r="B4" s="388" t="e" vm="7">
        <v>#VALUE!</v>
      </c>
      <c r="C4" s="389"/>
      <c r="D4" s="388" t="s">
        <v>165</v>
      </c>
      <c r="E4" s="389"/>
    </row>
    <row r="5" spans="2:22" ht="13.5" thickBot="1">
      <c r="B5" s="387"/>
      <c r="C5" s="387"/>
      <c r="D5" s="387"/>
      <c r="E5" s="387"/>
    </row>
    <row r="6" spans="2:22" ht="13.5" thickBot="1">
      <c r="B6" s="252" t="s">
        <v>166</v>
      </c>
      <c r="C6" s="390" t="s">
        <v>34</v>
      </c>
      <c r="D6" s="391"/>
      <c r="E6" s="253" t="s">
        <v>167</v>
      </c>
    </row>
    <row r="7" spans="2:22">
      <c r="B7" s="257" t="s">
        <v>168</v>
      </c>
      <c r="C7" s="392" t="s">
        <v>169</v>
      </c>
      <c r="D7" s="393"/>
      <c r="E7" s="237">
        <v>1</v>
      </c>
    </row>
    <row r="8" spans="2:22">
      <c r="B8" s="256" t="s">
        <v>170</v>
      </c>
      <c r="C8" s="394" t="s">
        <v>171</v>
      </c>
      <c r="D8" s="395"/>
      <c r="E8" s="238">
        <f>SUM(E9:E12)</f>
        <v>0.22666666666666668</v>
      </c>
    </row>
    <row r="9" spans="2:22">
      <c r="B9" s="239"/>
      <c r="C9" s="398" t="s">
        <v>172</v>
      </c>
      <c r="D9" s="399"/>
      <c r="E9" s="240">
        <v>8.3333333333333329E-2</v>
      </c>
      <c r="F9" s="372"/>
      <c r="H9" s="372"/>
      <c r="I9" s="372"/>
      <c r="K9" s="372"/>
      <c r="L9" s="372"/>
      <c r="N9" s="372"/>
      <c r="O9" s="372"/>
      <c r="Q9" s="372"/>
      <c r="R9" s="372"/>
      <c r="T9" s="372"/>
      <c r="U9" s="372"/>
    </row>
    <row r="10" spans="2:22" ht="12.75" customHeight="1">
      <c r="B10" s="239"/>
      <c r="C10" s="398" t="s">
        <v>173</v>
      </c>
      <c r="D10" s="399"/>
      <c r="E10" s="240">
        <v>8.3333333333333329E-2</v>
      </c>
      <c r="F10" s="372"/>
      <c r="H10" s="372"/>
      <c r="I10" s="372"/>
      <c r="K10" s="372"/>
      <c r="L10" s="372"/>
      <c r="N10" s="372"/>
      <c r="O10" s="372"/>
      <c r="Q10" s="372"/>
      <c r="R10" s="372"/>
      <c r="T10" s="372"/>
      <c r="U10" s="372"/>
    </row>
    <row r="11" spans="2:22">
      <c r="B11" s="239"/>
      <c r="C11" s="398" t="s">
        <v>174</v>
      </c>
      <c r="D11" s="399"/>
      <c r="E11" s="240">
        <v>0.05</v>
      </c>
      <c r="F11" s="372"/>
      <c r="G11" s="189"/>
      <c r="H11" s="372"/>
      <c r="I11" s="372"/>
      <c r="J11" s="189"/>
      <c r="K11" s="372"/>
      <c r="L11" s="372"/>
      <c r="M11" s="189"/>
      <c r="N11" s="372"/>
      <c r="O11" s="372"/>
      <c r="P11" s="189"/>
      <c r="Q11" s="372"/>
      <c r="R11" s="372"/>
      <c r="T11" s="372"/>
      <c r="U11" s="372"/>
    </row>
    <row r="12" spans="2:22" ht="12.6" customHeight="1">
      <c r="B12" s="239"/>
      <c r="C12" s="398" t="s">
        <v>175</v>
      </c>
      <c r="D12" s="399"/>
      <c r="E12" s="240">
        <f>+E10*12%</f>
        <v>9.9999999999999985E-3</v>
      </c>
    </row>
    <row r="13" spans="2:22">
      <c r="B13" s="256" t="s">
        <v>176</v>
      </c>
      <c r="C13" s="394" t="s">
        <v>177</v>
      </c>
      <c r="D13" s="395"/>
      <c r="E13" s="238">
        <f>SUM(E14:E19)</f>
        <v>0.36460000000000004</v>
      </c>
    </row>
    <row r="14" spans="2:22" ht="15" customHeight="1">
      <c r="B14" s="239"/>
      <c r="C14" s="398" t="s">
        <v>178</v>
      </c>
      <c r="D14" s="399"/>
      <c r="E14" s="240">
        <v>8.5000000000000006E-2</v>
      </c>
      <c r="V14" s="195"/>
    </row>
    <row r="15" spans="2:22" ht="15" customHeight="1">
      <c r="B15" s="239"/>
      <c r="C15" s="398" t="s">
        <v>179</v>
      </c>
      <c r="D15" s="399"/>
      <c r="E15" s="240">
        <v>6.9599999999999995E-2</v>
      </c>
      <c r="V15" s="195"/>
    </row>
    <row r="16" spans="2:22" ht="15" customHeight="1">
      <c r="B16" s="239"/>
      <c r="C16" s="398" t="s">
        <v>180</v>
      </c>
      <c r="D16" s="399"/>
      <c r="E16" s="240">
        <v>0.04</v>
      </c>
      <c r="V16" s="195"/>
    </row>
    <row r="17" spans="2:23" ht="15" customHeight="1">
      <c r="B17" s="239"/>
      <c r="C17" s="398" t="s">
        <v>181</v>
      </c>
      <c r="D17" s="399"/>
      <c r="E17" s="240">
        <v>0.02</v>
      </c>
      <c r="V17" s="195"/>
    </row>
    <row r="18" spans="2:23">
      <c r="B18" s="239"/>
      <c r="C18" s="398" t="s">
        <v>182</v>
      </c>
      <c r="D18" s="399"/>
      <c r="E18" s="240">
        <v>0.03</v>
      </c>
      <c r="V18" s="195"/>
    </row>
    <row r="19" spans="2:23">
      <c r="B19" s="239"/>
      <c r="C19" s="398" t="s">
        <v>183</v>
      </c>
      <c r="D19" s="399"/>
      <c r="E19" s="240">
        <v>0.12</v>
      </c>
      <c r="V19" s="195"/>
    </row>
    <row r="20" spans="2:23" ht="15" customHeight="1">
      <c r="B20" s="241"/>
      <c r="C20" s="397" t="s">
        <v>184</v>
      </c>
      <c r="D20" s="397"/>
      <c r="E20" s="238">
        <f>+E8+E13+E7</f>
        <v>1.5912666666666668</v>
      </c>
      <c r="V20" s="195"/>
    </row>
    <row r="21" spans="2:23">
      <c r="B21" s="256" t="s">
        <v>185</v>
      </c>
      <c r="C21" s="394" t="s">
        <v>186</v>
      </c>
      <c r="D21" s="395"/>
      <c r="E21" s="238"/>
      <c r="V21" s="195"/>
    </row>
    <row r="22" spans="2:23">
      <c r="B22" s="241"/>
      <c r="C22" s="398" t="s">
        <v>187</v>
      </c>
      <c r="D22" s="399"/>
      <c r="E22" s="240">
        <v>7.8700000000000006E-2</v>
      </c>
      <c r="V22" s="195"/>
    </row>
    <row r="23" spans="2:23" ht="15" hidden="1" customHeight="1">
      <c r="B23" s="241"/>
      <c r="C23" s="254" t="s">
        <v>188</v>
      </c>
      <c r="D23" s="255"/>
      <c r="E23" s="240">
        <v>0.01</v>
      </c>
      <c r="V23" s="195"/>
    </row>
    <row r="24" spans="2:23" ht="12.75" hidden="1" customHeight="1">
      <c r="B24" s="241"/>
      <c r="C24" s="254" t="s">
        <v>189</v>
      </c>
      <c r="D24" s="255"/>
      <c r="E24" s="240">
        <v>0.05</v>
      </c>
      <c r="V24" s="195"/>
    </row>
    <row r="25" spans="2:23" ht="12.75" hidden="1" customHeight="1">
      <c r="B25" s="241"/>
      <c r="C25" s="254" t="s">
        <v>190</v>
      </c>
      <c r="D25" s="255"/>
      <c r="E25" s="240">
        <v>0.02</v>
      </c>
      <c r="V25" s="195"/>
    </row>
    <row r="26" spans="2:23" ht="15" hidden="1" customHeight="1">
      <c r="B26" s="241"/>
      <c r="C26" s="254" t="s">
        <v>191</v>
      </c>
      <c r="D26" s="255"/>
      <c r="E26" s="240">
        <v>0.01</v>
      </c>
      <c r="V26" s="195"/>
    </row>
    <row r="27" spans="2:23">
      <c r="B27" s="241"/>
      <c r="C27" s="398" t="s">
        <v>192</v>
      </c>
      <c r="D27" s="399"/>
      <c r="E27" s="240">
        <v>0.03</v>
      </c>
      <c r="V27" s="195"/>
    </row>
    <row r="28" spans="2:23">
      <c r="B28" s="241"/>
      <c r="C28" s="398" t="s">
        <v>193</v>
      </c>
      <c r="D28" s="399"/>
      <c r="E28" s="240">
        <v>0.08</v>
      </c>
      <c r="V28" s="195"/>
    </row>
    <row r="29" spans="2:23">
      <c r="B29" s="241"/>
      <c r="C29" s="398" t="s">
        <v>194</v>
      </c>
      <c r="D29" s="399"/>
      <c r="E29" s="240">
        <v>0.02</v>
      </c>
      <c r="V29" s="195"/>
    </row>
    <row r="30" spans="2:23">
      <c r="B30" s="241"/>
      <c r="C30" s="398" t="s">
        <v>195</v>
      </c>
      <c r="D30" s="399"/>
      <c r="E30" s="240">
        <v>0.03</v>
      </c>
      <c r="V30" s="195"/>
    </row>
    <row r="31" spans="2:23" ht="15" customHeight="1">
      <c r="B31" s="241"/>
      <c r="C31" s="394" t="s">
        <v>196</v>
      </c>
      <c r="D31" s="395"/>
      <c r="E31" s="238">
        <f>SUM(E22:E30)</f>
        <v>0.32869999999999999</v>
      </c>
      <c r="L31" s="242"/>
      <c r="V31" s="195"/>
    </row>
    <row r="32" spans="2:23" s="204" customFormat="1" ht="13.5" thickBot="1">
      <c r="B32" s="243"/>
      <c r="C32" s="396" t="s">
        <v>197</v>
      </c>
      <c r="D32" s="396"/>
      <c r="E32" s="244">
        <f>+E20+E31</f>
        <v>1.9199666666666668</v>
      </c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2"/>
      <c r="W32" s="203"/>
    </row>
    <row r="33" spans="2:22" ht="49.7" customHeight="1">
      <c r="B33" s="245"/>
      <c r="C33" s="245"/>
      <c r="D33" s="245"/>
      <c r="E33" s="245"/>
      <c r="V33" s="195"/>
    </row>
    <row r="34" spans="2:22" ht="35.1" customHeight="1">
      <c r="B34" s="246"/>
      <c r="C34" s="247"/>
      <c r="V34" s="195"/>
    </row>
    <row r="35" spans="2:22" s="204" customFormat="1" ht="15" customHeight="1">
      <c r="B35" s="248"/>
      <c r="C35" s="248"/>
      <c r="D35" s="212"/>
      <c r="E35" s="212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2"/>
    </row>
    <row r="36" spans="2:22" ht="15" customHeight="1">
      <c r="B36" s="248"/>
      <c r="C36" s="248"/>
      <c r="D36" s="212"/>
      <c r="E36" s="212"/>
      <c r="F36" s="201"/>
      <c r="I36" s="201"/>
      <c r="L36" s="201"/>
      <c r="O36" s="201"/>
      <c r="R36" s="201"/>
      <c r="U36" s="201"/>
      <c r="V36" s="202"/>
    </row>
    <row r="37" spans="2:22" ht="15" customHeight="1">
      <c r="B37" s="248"/>
      <c r="C37" s="204"/>
      <c r="D37" s="212"/>
      <c r="E37" s="212"/>
    </row>
    <row r="38" spans="2:22" ht="15" customHeight="1">
      <c r="B38" s="248"/>
      <c r="C38" s="204"/>
      <c r="D38" s="212"/>
      <c r="E38" s="212"/>
    </row>
    <row r="45" spans="2:22">
      <c r="B45" s="249"/>
      <c r="C45" s="249"/>
      <c r="D45" s="249"/>
      <c r="F45" s="250"/>
    </row>
    <row r="46" spans="2:22">
      <c r="B46" s="251"/>
      <c r="C46" s="251"/>
      <c r="D46" s="251"/>
    </row>
    <row r="47" spans="2:22">
      <c r="F47" s="219"/>
    </row>
  </sheetData>
  <mergeCells count="34">
    <mergeCell ref="C29:D29"/>
    <mergeCell ref="C30:D30"/>
    <mergeCell ref="C19:D19"/>
    <mergeCell ref="C21:D21"/>
    <mergeCell ref="C22:D22"/>
    <mergeCell ref="C27:D27"/>
    <mergeCell ref="C28:D28"/>
    <mergeCell ref="C31:D31"/>
    <mergeCell ref="C32:D32"/>
    <mergeCell ref="N9:O11"/>
    <mergeCell ref="Q9:R11"/>
    <mergeCell ref="T9:U11"/>
    <mergeCell ref="C20:D2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B1:E1"/>
    <mergeCell ref="F9:F11"/>
    <mergeCell ref="H9:I11"/>
    <mergeCell ref="K9:L11"/>
    <mergeCell ref="B2:E2"/>
    <mergeCell ref="B5:E5"/>
    <mergeCell ref="D4:E4"/>
    <mergeCell ref="B4:C4"/>
    <mergeCell ref="C6:D6"/>
    <mergeCell ref="C7:D7"/>
    <mergeCell ref="C8:D8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horizontalDpi="360" verticalDpi="36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G14"/>
  <sheetViews>
    <sheetView view="pageBreakPreview" zoomScale="98" zoomScaleNormal="100" zoomScaleSheetLayoutView="98" workbookViewId="0">
      <selection activeCell="B4" sqref="B4:C4"/>
    </sheetView>
  </sheetViews>
  <sheetFormatPr defaultColWidth="12" defaultRowHeight="14.45"/>
  <cols>
    <col min="1" max="1" width="12" style="258"/>
    <col min="2" max="2" width="7" style="258" customWidth="1"/>
    <col min="3" max="3" width="35.6640625" style="258" customWidth="1"/>
    <col min="4" max="4" width="25.1640625" style="258" customWidth="1"/>
    <col min="5" max="5" width="16.6640625" style="258" bestFit="1" customWidth="1"/>
    <col min="6" max="6" width="12" style="258"/>
    <col min="7" max="7" width="15.33203125" style="258" bestFit="1" customWidth="1"/>
    <col min="8" max="16384" width="12" style="258"/>
  </cols>
  <sheetData>
    <row r="1" spans="2:7">
      <c r="B1" s="401" t="e" vm="6">
        <f>'PRESUPUESTO GENERAL'!B2:E2</f>
        <v>#VALUE!</v>
      </c>
      <c r="C1" s="402"/>
      <c r="D1" s="402"/>
      <c r="E1" s="403"/>
      <c r="G1" s="259"/>
    </row>
    <row r="2" spans="2:7" ht="15" thickBot="1">
      <c r="B2" s="404"/>
      <c r="C2" s="405"/>
      <c r="D2" s="405"/>
      <c r="E2" s="406"/>
      <c r="G2" s="259"/>
    </row>
    <row r="3" spans="2:7" ht="15" thickBot="1">
      <c r="B3" s="407"/>
      <c r="C3" s="408"/>
      <c r="D3" s="408"/>
      <c r="E3" s="409"/>
      <c r="G3" s="259"/>
    </row>
    <row r="4" spans="2:7" ht="35.450000000000003" customHeight="1" thickBot="1">
      <c r="B4" s="410" t="e" vm="8">
        <v>#VALUE!</v>
      </c>
      <c r="C4" s="411"/>
      <c r="D4" s="410" t="s">
        <v>198</v>
      </c>
      <c r="E4" s="411"/>
      <c r="G4" s="259"/>
    </row>
    <row r="5" spans="2:7" ht="15" thickBot="1">
      <c r="B5" s="400"/>
      <c r="C5" s="400"/>
      <c r="D5" s="400"/>
      <c r="E5" s="400"/>
      <c r="G5" s="259"/>
    </row>
    <row r="6" spans="2:7" ht="15" thickBot="1">
      <c r="B6" s="264" t="s">
        <v>166</v>
      </c>
      <c r="C6" s="419" t="s">
        <v>34</v>
      </c>
      <c r="D6" s="420"/>
      <c r="E6" s="265" t="s">
        <v>167</v>
      </c>
      <c r="G6" s="259"/>
    </row>
    <row r="7" spans="2:7">
      <c r="B7" s="266" t="s">
        <v>199</v>
      </c>
      <c r="C7" s="421" t="s">
        <v>200</v>
      </c>
      <c r="D7" s="422"/>
      <c r="E7" s="260">
        <v>1</v>
      </c>
      <c r="G7" s="259"/>
    </row>
    <row r="8" spans="2:7">
      <c r="B8" s="267" t="s">
        <v>201</v>
      </c>
      <c r="C8" s="412" t="s">
        <v>202</v>
      </c>
      <c r="D8" s="413"/>
      <c r="E8" s="261">
        <v>4</v>
      </c>
      <c r="G8" s="259"/>
    </row>
    <row r="9" spans="2:7">
      <c r="B9" s="267" t="s">
        <v>203</v>
      </c>
      <c r="C9" s="412" t="s">
        <v>204</v>
      </c>
      <c r="D9" s="413"/>
      <c r="E9" s="261">
        <v>1</v>
      </c>
      <c r="G9" s="259"/>
    </row>
    <row r="10" spans="2:7">
      <c r="B10" s="267" t="s">
        <v>205</v>
      </c>
      <c r="C10" s="412" t="s">
        <v>206</v>
      </c>
      <c r="D10" s="413"/>
      <c r="E10" s="261">
        <v>2</v>
      </c>
      <c r="G10" s="262"/>
    </row>
    <row r="11" spans="2:7">
      <c r="B11" s="267" t="s">
        <v>207</v>
      </c>
      <c r="C11" s="412" t="s">
        <v>208</v>
      </c>
      <c r="D11" s="413"/>
      <c r="E11" s="261">
        <v>0.5</v>
      </c>
    </row>
    <row r="12" spans="2:7" ht="15" thickBot="1">
      <c r="B12" s="268" t="s">
        <v>209</v>
      </c>
      <c r="C12" s="414" t="s">
        <v>210</v>
      </c>
      <c r="D12" s="415"/>
      <c r="E12" s="263">
        <v>1.5</v>
      </c>
    </row>
    <row r="13" spans="2:7" ht="15" thickBot="1"/>
    <row r="14" spans="2:7" ht="58.9" customHeight="1" thickBot="1">
      <c r="B14" s="416" t="s">
        <v>211</v>
      </c>
      <c r="C14" s="417"/>
      <c r="D14" s="417"/>
      <c r="E14" s="418"/>
    </row>
  </sheetData>
  <mergeCells count="13">
    <mergeCell ref="C11:D11"/>
    <mergeCell ref="C12:D12"/>
    <mergeCell ref="B14:E14"/>
    <mergeCell ref="C6:D6"/>
    <mergeCell ref="C7:D7"/>
    <mergeCell ref="C8:D8"/>
    <mergeCell ref="C9:D9"/>
    <mergeCell ref="C10:D10"/>
    <mergeCell ref="B5:E5"/>
    <mergeCell ref="B1:E2"/>
    <mergeCell ref="B3:E3"/>
    <mergeCell ref="D4:E4"/>
    <mergeCell ref="B4:C4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W76"/>
  <sheetViews>
    <sheetView showGridLines="0" view="pageBreakPreview" zoomScale="77" zoomScaleNormal="80" zoomScaleSheetLayoutView="77" workbookViewId="0">
      <selection activeCell="B2" sqref="B2"/>
    </sheetView>
  </sheetViews>
  <sheetFormatPr defaultColWidth="11.5" defaultRowHeight="14.45"/>
  <cols>
    <col min="1" max="1" width="11.5" style="35"/>
    <col min="2" max="2" width="24.1640625" style="62" customWidth="1"/>
    <col min="3" max="3" width="45" style="62" customWidth="1"/>
    <col min="4" max="4" width="13.5" style="63" customWidth="1"/>
    <col min="5" max="5" width="19.33203125" style="63" customWidth="1"/>
    <col min="6" max="6" width="15.83203125" style="34" customWidth="1"/>
    <col min="7" max="7" width="8.1640625" style="34" customWidth="1"/>
    <col min="8" max="8" width="11.5" style="34"/>
    <col min="9" max="9" width="15.83203125" style="34" customWidth="1"/>
    <col min="10" max="10" width="7.83203125" style="34" customWidth="1"/>
    <col min="11" max="11" width="11.5" style="34"/>
    <col min="12" max="12" width="16.83203125" style="34" customWidth="1"/>
    <col min="13" max="13" width="6.5" style="34" customWidth="1"/>
    <col min="14" max="14" width="11.5" style="34"/>
    <col min="15" max="15" width="15.83203125" style="34" customWidth="1"/>
    <col min="16" max="16" width="6.83203125" style="34" customWidth="1"/>
    <col min="17" max="17" width="11.5" style="34"/>
    <col min="18" max="18" width="15.83203125" style="34" customWidth="1"/>
    <col min="19" max="19" width="6.83203125" style="34" customWidth="1"/>
    <col min="20" max="20" width="11.5" style="34"/>
    <col min="21" max="21" width="15.83203125" style="34" customWidth="1"/>
    <col min="22" max="22" width="18.83203125" style="35" customWidth="1"/>
    <col min="23" max="16384" width="11.5" style="35"/>
  </cols>
  <sheetData>
    <row r="1" spans="2:22" ht="15" thickBot="1">
      <c r="B1" s="33"/>
      <c r="C1" s="33"/>
      <c r="D1" s="33"/>
      <c r="E1" s="33"/>
    </row>
    <row r="2" spans="2:22" ht="63.6" customHeight="1" thickBot="1">
      <c r="B2" s="36" t="e" vm="2">
        <v>#VALUE!</v>
      </c>
      <c r="C2" s="292" t="s">
        <v>0</v>
      </c>
      <c r="D2" s="293"/>
      <c r="E2" s="294"/>
    </row>
    <row r="3" spans="2:22" ht="15" thickBot="1">
      <c r="B3" s="37"/>
      <c r="C3" s="37"/>
      <c r="D3" s="37"/>
      <c r="E3" s="37"/>
    </row>
    <row r="4" spans="2:22" ht="15" thickBot="1">
      <c r="B4" s="310" t="s">
        <v>33</v>
      </c>
      <c r="C4" s="311"/>
      <c r="D4" s="311"/>
      <c r="E4" s="312"/>
    </row>
    <row r="5" spans="2:22" ht="15" thickBot="1">
      <c r="B5" s="38"/>
      <c r="C5" s="38"/>
      <c r="D5" s="38"/>
      <c r="E5" s="38"/>
    </row>
    <row r="6" spans="2:22" ht="44.1" thickBot="1">
      <c r="B6" s="64" t="s">
        <v>6</v>
      </c>
      <c r="C6" s="72" t="s">
        <v>34</v>
      </c>
      <c r="D6" s="73" t="s">
        <v>35</v>
      </c>
      <c r="E6" s="74" t="s">
        <v>36</v>
      </c>
    </row>
    <row r="7" spans="2:22" ht="60.75" customHeight="1">
      <c r="B7" s="65" t="s">
        <v>16</v>
      </c>
      <c r="C7" s="295" t="str">
        <f>+'CADENA DE VALOR '!F7</f>
        <v>Elaboración o Actualización de los documentos del expediente municipal</v>
      </c>
      <c r="D7" s="296"/>
      <c r="E7" s="297"/>
      <c r="F7" s="309"/>
      <c r="H7" s="309"/>
      <c r="I7" s="309"/>
      <c r="K7" s="309"/>
      <c r="L7" s="309"/>
      <c r="N7" s="309"/>
      <c r="O7" s="309"/>
      <c r="Q7" s="309"/>
      <c r="R7" s="309"/>
      <c r="T7" s="309"/>
      <c r="U7" s="309"/>
    </row>
    <row r="8" spans="2:22">
      <c r="B8" s="66">
        <v>1</v>
      </c>
      <c r="C8" s="75" t="s">
        <v>37</v>
      </c>
      <c r="D8" s="39">
        <v>0</v>
      </c>
      <c r="E8" s="40">
        <f>+'A1'!I22</f>
        <v>0</v>
      </c>
      <c r="F8" s="309"/>
      <c r="G8" s="41"/>
      <c r="H8" s="309"/>
      <c r="I8" s="309"/>
      <c r="J8" s="41"/>
      <c r="K8" s="309"/>
      <c r="L8" s="309"/>
      <c r="M8" s="41"/>
      <c r="N8" s="309"/>
      <c r="O8" s="309"/>
      <c r="P8" s="41"/>
      <c r="Q8" s="309"/>
      <c r="R8" s="309"/>
      <c r="T8" s="309"/>
      <c r="U8" s="309"/>
    </row>
    <row r="9" spans="2:22">
      <c r="B9" s="66">
        <v>2</v>
      </c>
      <c r="C9" s="75" t="s">
        <v>38</v>
      </c>
      <c r="D9" s="39">
        <v>0</v>
      </c>
      <c r="E9" s="40">
        <f>+'A1'!I31</f>
        <v>0</v>
      </c>
    </row>
    <row r="10" spans="2:22" ht="12.6" customHeight="1">
      <c r="B10" s="66">
        <v>3</v>
      </c>
      <c r="C10" s="75" t="s">
        <v>39</v>
      </c>
      <c r="D10" s="39">
        <v>0</v>
      </c>
      <c r="E10" s="40">
        <f>+'A1'!I38</f>
        <v>0</v>
      </c>
    </row>
    <row r="11" spans="2:22">
      <c r="B11" s="66">
        <v>4</v>
      </c>
      <c r="C11" s="75" t="s">
        <v>40</v>
      </c>
      <c r="D11" s="39">
        <v>0</v>
      </c>
      <c r="E11" s="40">
        <f>+'A1'!I47</f>
        <v>0</v>
      </c>
      <c r="V11" s="42"/>
    </row>
    <row r="12" spans="2:22" ht="15" customHeight="1">
      <c r="B12" s="67"/>
      <c r="C12" s="76" t="s">
        <v>41</v>
      </c>
      <c r="D12" s="39"/>
      <c r="E12" s="43">
        <f>SUM(E8:E11)</f>
        <v>0</v>
      </c>
      <c r="V12" s="42"/>
    </row>
    <row r="13" spans="2:22" ht="15" customHeight="1">
      <c r="B13" s="66">
        <v>5</v>
      </c>
      <c r="C13" s="75" t="s">
        <v>42</v>
      </c>
      <c r="D13" s="39"/>
      <c r="E13" s="40">
        <f>+'A1'!I51</f>
        <v>0</v>
      </c>
      <c r="V13" s="42"/>
    </row>
    <row r="14" spans="2:22" ht="26.25" customHeight="1">
      <c r="B14" s="66">
        <v>6</v>
      </c>
      <c r="C14" s="75" t="s">
        <v>43</v>
      </c>
      <c r="D14" s="39"/>
      <c r="E14" s="40">
        <f>+'A1'!I52</f>
        <v>0</v>
      </c>
      <c r="V14" s="42"/>
    </row>
    <row r="15" spans="2:22" ht="15" customHeight="1">
      <c r="B15" s="68"/>
      <c r="C15" s="303" t="s">
        <v>44</v>
      </c>
      <c r="D15" s="303"/>
      <c r="E15" s="44">
        <f>+E14+E13+E12</f>
        <v>0</v>
      </c>
      <c r="V15" s="42"/>
    </row>
    <row r="16" spans="2:22" ht="44.25" customHeight="1">
      <c r="B16" s="68" t="s">
        <v>18</v>
      </c>
      <c r="C16" s="298" t="str">
        <f>+'CADENA DE VALOR '!F8</f>
        <v>Elaboración o Actualización de los estudios básicos de amenaza e incorporación de los resultados al POT</v>
      </c>
      <c r="D16" s="299"/>
      <c r="E16" s="300"/>
      <c r="V16" s="42"/>
    </row>
    <row r="17" spans="2:22">
      <c r="B17" s="66">
        <v>1</v>
      </c>
      <c r="C17" s="75" t="s">
        <v>37</v>
      </c>
      <c r="D17" s="39">
        <v>0</v>
      </c>
      <c r="E17" s="40">
        <f>+'A2'!H20</f>
        <v>0</v>
      </c>
      <c r="V17" s="42"/>
    </row>
    <row r="18" spans="2:22">
      <c r="B18" s="66">
        <v>2</v>
      </c>
      <c r="C18" s="75" t="s">
        <v>38</v>
      </c>
      <c r="D18" s="39">
        <v>0</v>
      </c>
      <c r="E18" s="40">
        <f>+'A2'!H30</f>
        <v>0</v>
      </c>
      <c r="V18" s="42"/>
    </row>
    <row r="19" spans="2:22">
      <c r="B19" s="66">
        <v>3</v>
      </c>
      <c r="C19" s="75" t="s">
        <v>39</v>
      </c>
      <c r="D19" s="39">
        <v>0</v>
      </c>
      <c r="E19" s="40">
        <f>+'A2'!H38</f>
        <v>0</v>
      </c>
      <c r="V19" s="42"/>
    </row>
    <row r="20" spans="2:22">
      <c r="B20" s="66">
        <v>4</v>
      </c>
      <c r="C20" s="75" t="s">
        <v>40</v>
      </c>
      <c r="D20" s="39">
        <v>0</v>
      </c>
      <c r="E20" s="40">
        <f>+'A2'!H47</f>
        <v>0</v>
      </c>
      <c r="V20" s="42"/>
    </row>
    <row r="21" spans="2:22">
      <c r="B21" s="67"/>
      <c r="C21" s="76" t="s">
        <v>41</v>
      </c>
      <c r="D21" s="39"/>
      <c r="E21" s="43">
        <f>SUM(E17:E20)</f>
        <v>0</v>
      </c>
      <c r="V21" s="42"/>
    </row>
    <row r="22" spans="2:22">
      <c r="B22" s="66">
        <v>5</v>
      </c>
      <c r="C22" s="75" t="s">
        <v>42</v>
      </c>
      <c r="D22" s="39"/>
      <c r="E22" s="40">
        <f>+'A1'!I60</f>
        <v>0</v>
      </c>
      <c r="V22" s="42"/>
    </row>
    <row r="23" spans="2:22" ht="29.1">
      <c r="B23" s="66">
        <v>6</v>
      </c>
      <c r="C23" s="75" t="s">
        <v>43</v>
      </c>
      <c r="D23" s="39"/>
      <c r="E23" s="40">
        <f>+'A1'!I61</f>
        <v>0</v>
      </c>
      <c r="V23" s="42"/>
    </row>
    <row r="24" spans="2:22">
      <c r="B24" s="68"/>
      <c r="C24" s="303" t="s">
        <v>44</v>
      </c>
      <c r="D24" s="303"/>
      <c r="E24" s="44">
        <f>+E23+E22+E21</f>
        <v>0</v>
      </c>
      <c r="V24" s="42"/>
    </row>
    <row r="25" spans="2:22" ht="47.45" customHeight="1">
      <c r="B25" s="69" t="s">
        <v>20</v>
      </c>
      <c r="C25" s="298" t="str">
        <f>+'CADENA DE VALOR '!F9</f>
        <v>Diseño e implementación de la estrategia de participación ciudadana y de comunicación de los resultados del proceso de revisión y ajuste del POT</v>
      </c>
      <c r="D25" s="299"/>
      <c r="E25" s="300"/>
      <c r="V25" s="42"/>
    </row>
    <row r="26" spans="2:22">
      <c r="B26" s="66">
        <v>1</v>
      </c>
      <c r="C26" s="75" t="s">
        <v>37</v>
      </c>
      <c r="D26" s="39">
        <v>0</v>
      </c>
      <c r="E26" s="40">
        <f>+'A3'!H22</f>
        <v>0</v>
      </c>
      <c r="V26" s="42"/>
    </row>
    <row r="27" spans="2:22">
      <c r="B27" s="66">
        <v>2</v>
      </c>
      <c r="C27" s="75" t="s">
        <v>38</v>
      </c>
      <c r="D27" s="39">
        <v>0</v>
      </c>
      <c r="E27" s="40">
        <f>+'A3'!H31</f>
        <v>0</v>
      </c>
      <c r="V27" s="42"/>
    </row>
    <row r="28" spans="2:22">
      <c r="B28" s="66">
        <v>3</v>
      </c>
      <c r="C28" s="75" t="s">
        <v>39</v>
      </c>
      <c r="D28" s="39">
        <v>0</v>
      </c>
      <c r="E28" s="40">
        <f>+'A3'!H42</f>
        <v>0</v>
      </c>
      <c r="V28" s="42"/>
    </row>
    <row r="29" spans="2:22">
      <c r="B29" s="66">
        <v>4</v>
      </c>
      <c r="C29" s="75" t="s">
        <v>40</v>
      </c>
      <c r="D29" s="39">
        <v>0</v>
      </c>
      <c r="E29" s="40">
        <f>+'A3'!H51</f>
        <v>0</v>
      </c>
      <c r="V29" s="42"/>
    </row>
    <row r="30" spans="2:22">
      <c r="B30" s="67"/>
      <c r="C30" s="76" t="s">
        <v>41</v>
      </c>
      <c r="D30" s="39"/>
      <c r="E30" s="43">
        <f>SUM(E26:E29)</f>
        <v>0</v>
      </c>
      <c r="V30" s="42"/>
    </row>
    <row r="31" spans="2:22">
      <c r="B31" s="66">
        <v>5</v>
      </c>
      <c r="C31" s="75" t="s">
        <v>42</v>
      </c>
      <c r="D31" s="39"/>
      <c r="E31" s="40">
        <f>+'A3'!H55</f>
        <v>0</v>
      </c>
      <c r="V31" s="42"/>
    </row>
    <row r="32" spans="2:22" ht="29.1">
      <c r="B32" s="66">
        <v>6</v>
      </c>
      <c r="C32" s="75" t="s">
        <v>43</v>
      </c>
      <c r="D32" s="39"/>
      <c r="E32" s="40">
        <f>+'A3'!H56</f>
        <v>0</v>
      </c>
      <c r="V32" s="42"/>
    </row>
    <row r="33" spans="2:22">
      <c r="B33" s="68"/>
      <c r="C33" s="303" t="s">
        <v>44</v>
      </c>
      <c r="D33" s="303"/>
      <c r="E33" s="44">
        <f>+E32+E31+E30</f>
        <v>0</v>
      </c>
      <c r="V33" s="42"/>
    </row>
    <row r="34" spans="2:22" ht="30" customHeight="1">
      <c r="B34" s="69" t="s">
        <v>22</v>
      </c>
      <c r="C34" s="298" t="str">
        <f>+'CADENA DE VALOR '!F10</f>
        <v>Realización del diagnóstico territorial</v>
      </c>
      <c r="D34" s="299"/>
      <c r="E34" s="300"/>
      <c r="F34" s="45"/>
      <c r="L34" s="45"/>
      <c r="O34" s="45"/>
      <c r="V34" s="42"/>
    </row>
    <row r="35" spans="2:22" s="48" customFormat="1" ht="15" customHeight="1">
      <c r="B35" s="66">
        <v>1</v>
      </c>
      <c r="C35" s="75" t="s">
        <v>37</v>
      </c>
      <c r="D35" s="39">
        <v>0</v>
      </c>
      <c r="E35" s="40">
        <f>+'A4'!H23</f>
        <v>0</v>
      </c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7"/>
    </row>
    <row r="36" spans="2:22">
      <c r="B36" s="66">
        <v>2</v>
      </c>
      <c r="C36" s="75" t="s">
        <v>38</v>
      </c>
      <c r="D36" s="39">
        <v>0</v>
      </c>
      <c r="E36" s="40">
        <f>+'A4'!H32</f>
        <v>0</v>
      </c>
      <c r="V36" s="42"/>
    </row>
    <row r="37" spans="2:22">
      <c r="B37" s="66">
        <v>3</v>
      </c>
      <c r="C37" s="75" t="s">
        <v>39</v>
      </c>
      <c r="D37" s="39">
        <v>0</v>
      </c>
      <c r="E37" s="40">
        <f>+'A4'!H40</f>
        <v>0</v>
      </c>
      <c r="V37" s="42"/>
    </row>
    <row r="38" spans="2:22">
      <c r="B38" s="66">
        <v>4</v>
      </c>
      <c r="C38" s="75" t="s">
        <v>40</v>
      </c>
      <c r="D38" s="39">
        <v>0</v>
      </c>
      <c r="E38" s="40">
        <f>+'A4'!H49</f>
        <v>0</v>
      </c>
      <c r="V38" s="42"/>
    </row>
    <row r="39" spans="2:22">
      <c r="B39" s="67"/>
      <c r="C39" s="76" t="s">
        <v>41</v>
      </c>
      <c r="D39" s="39"/>
      <c r="E39" s="43">
        <f>SUM(E35:E38)</f>
        <v>0</v>
      </c>
      <c r="V39" s="42"/>
    </row>
    <row r="40" spans="2:22">
      <c r="B40" s="66">
        <v>5</v>
      </c>
      <c r="C40" s="75" t="s">
        <v>42</v>
      </c>
      <c r="D40" s="39"/>
      <c r="E40" s="40">
        <f>+'A4'!H53</f>
        <v>0</v>
      </c>
      <c r="V40" s="42"/>
    </row>
    <row r="41" spans="2:22" s="48" customFormat="1" ht="32.450000000000003" customHeight="1">
      <c r="B41" s="66">
        <v>6</v>
      </c>
      <c r="C41" s="75" t="s">
        <v>43</v>
      </c>
      <c r="D41" s="39"/>
      <c r="E41" s="40">
        <f>+'A4'!H54</f>
        <v>0</v>
      </c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7"/>
    </row>
    <row r="42" spans="2:22" ht="15" customHeight="1">
      <c r="B42" s="68"/>
      <c r="C42" s="303" t="s">
        <v>44</v>
      </c>
      <c r="D42" s="303"/>
      <c r="E42" s="44">
        <f>+E41+E40+E39</f>
        <v>0</v>
      </c>
      <c r="F42" s="46"/>
      <c r="I42" s="46"/>
      <c r="L42" s="46"/>
      <c r="O42" s="46"/>
      <c r="R42" s="46"/>
      <c r="U42" s="46"/>
      <c r="V42" s="47"/>
    </row>
    <row r="43" spans="2:22" ht="30" customHeight="1">
      <c r="B43" s="69" t="s">
        <v>24</v>
      </c>
      <c r="C43" s="306" t="str">
        <f>+'CADENA DE VALOR '!F11</f>
        <v>Realización del proceso de formulación de la revisión general del POT</v>
      </c>
      <c r="D43" s="307"/>
      <c r="E43" s="308"/>
    </row>
    <row r="44" spans="2:22" ht="15" customHeight="1">
      <c r="B44" s="66">
        <v>1</v>
      </c>
      <c r="C44" s="75" t="s">
        <v>37</v>
      </c>
      <c r="D44" s="39">
        <v>0</v>
      </c>
      <c r="E44" s="40">
        <f>+'A5'!H23</f>
        <v>0</v>
      </c>
    </row>
    <row r="45" spans="2:22">
      <c r="B45" s="66">
        <v>2</v>
      </c>
      <c r="C45" s="75" t="s">
        <v>38</v>
      </c>
      <c r="D45" s="39">
        <v>0</v>
      </c>
      <c r="E45" s="40">
        <f>+'A5'!H32</f>
        <v>0</v>
      </c>
    </row>
    <row r="46" spans="2:22">
      <c r="B46" s="66">
        <v>3</v>
      </c>
      <c r="C46" s="75" t="s">
        <v>39</v>
      </c>
      <c r="D46" s="39">
        <v>0</v>
      </c>
      <c r="E46" s="40">
        <f>+'A5'!H40</f>
        <v>0</v>
      </c>
    </row>
    <row r="47" spans="2:22">
      <c r="B47" s="66">
        <v>4</v>
      </c>
      <c r="C47" s="75" t="s">
        <v>40</v>
      </c>
      <c r="D47" s="39">
        <v>0</v>
      </c>
      <c r="E47" s="40">
        <f>+'A5'!H49</f>
        <v>0</v>
      </c>
    </row>
    <row r="48" spans="2:22">
      <c r="B48" s="67"/>
      <c r="C48" s="76" t="s">
        <v>41</v>
      </c>
      <c r="D48" s="39"/>
      <c r="E48" s="43">
        <f>SUM(E44:E47)</f>
        <v>0</v>
      </c>
    </row>
    <row r="49" spans="2:23" s="34" customFormat="1">
      <c r="B49" s="66">
        <v>5</v>
      </c>
      <c r="C49" s="75" t="s">
        <v>42</v>
      </c>
      <c r="D49" s="39"/>
      <c r="E49" s="40">
        <f>+'A5'!H52</f>
        <v>0</v>
      </c>
      <c r="V49" s="35"/>
      <c r="W49" s="35"/>
    </row>
    <row r="50" spans="2:23" s="34" customFormat="1" ht="29.1">
      <c r="B50" s="66">
        <v>6</v>
      </c>
      <c r="C50" s="75" t="s">
        <v>43</v>
      </c>
      <c r="D50" s="39"/>
      <c r="E50" s="40">
        <f>+'A5'!H53</f>
        <v>0</v>
      </c>
      <c r="V50" s="35"/>
      <c r="W50" s="35"/>
    </row>
    <row r="51" spans="2:23" s="34" customFormat="1">
      <c r="B51" s="68"/>
      <c r="C51" s="303" t="s">
        <v>44</v>
      </c>
      <c r="D51" s="303"/>
      <c r="E51" s="44">
        <f>+E50+E49+E48</f>
        <v>0</v>
      </c>
      <c r="F51" s="49"/>
      <c r="V51" s="35"/>
      <c r="W51" s="35"/>
    </row>
    <row r="52" spans="2:23" s="34" customFormat="1" ht="59.25" customHeight="1">
      <c r="B52" s="69" t="s">
        <v>26</v>
      </c>
      <c r="C52" s="298" t="str">
        <f>+'CADENA DE VALOR '!F12</f>
        <v>Acompañamiento en el proceso de concertación, consulta, aprobación y adopción ante las instancias correspondientes</v>
      </c>
      <c r="D52" s="299"/>
      <c r="E52" s="300"/>
      <c r="V52" s="35"/>
      <c r="W52" s="35"/>
    </row>
    <row r="53" spans="2:23" s="34" customFormat="1">
      <c r="B53" s="66">
        <v>1</v>
      </c>
      <c r="C53" s="75" t="s">
        <v>37</v>
      </c>
      <c r="D53" s="39">
        <v>0</v>
      </c>
      <c r="E53" s="40">
        <f>+'A6'!H23</f>
        <v>0</v>
      </c>
      <c r="F53" s="50"/>
      <c r="V53" s="35"/>
      <c r="W53" s="35"/>
    </row>
    <row r="54" spans="2:23">
      <c r="B54" s="66">
        <v>2</v>
      </c>
      <c r="C54" s="75" t="s">
        <v>38</v>
      </c>
      <c r="D54" s="39">
        <v>0</v>
      </c>
      <c r="E54" s="40">
        <f>+'A6'!H32</f>
        <v>0</v>
      </c>
    </row>
    <row r="55" spans="2:23">
      <c r="B55" s="66">
        <v>3</v>
      </c>
      <c r="C55" s="75" t="s">
        <v>39</v>
      </c>
      <c r="D55" s="39">
        <v>0</v>
      </c>
      <c r="E55" s="40">
        <f>+'A6'!H39</f>
        <v>0</v>
      </c>
    </row>
    <row r="56" spans="2:23">
      <c r="B56" s="66">
        <v>4</v>
      </c>
      <c r="C56" s="75" t="s">
        <v>40</v>
      </c>
      <c r="D56" s="39">
        <v>0</v>
      </c>
      <c r="E56" s="40">
        <f>+'A6'!H48</f>
        <v>0</v>
      </c>
    </row>
    <row r="57" spans="2:23">
      <c r="B57" s="67"/>
      <c r="C57" s="76" t="s">
        <v>41</v>
      </c>
      <c r="D57" s="39"/>
      <c r="E57" s="43">
        <f>SUM(E53:E56)</f>
        <v>0</v>
      </c>
    </row>
    <row r="58" spans="2:23">
      <c r="B58" s="66">
        <v>5</v>
      </c>
      <c r="C58" s="75" t="s">
        <v>42</v>
      </c>
      <c r="D58" s="39"/>
      <c r="E58" s="40">
        <f>+'A6'!H51</f>
        <v>0</v>
      </c>
    </row>
    <row r="59" spans="2:23" ht="29.1">
      <c r="B59" s="66">
        <v>6</v>
      </c>
      <c r="C59" s="75" t="s">
        <v>43</v>
      </c>
      <c r="D59" s="39"/>
      <c r="E59" s="40">
        <f>+'A6'!H52</f>
        <v>0</v>
      </c>
    </row>
    <row r="60" spans="2:23">
      <c r="B60" s="68"/>
      <c r="C60" s="303" t="s">
        <v>44</v>
      </c>
      <c r="D60" s="303"/>
      <c r="E60" s="44">
        <f>+E59+E58+E57</f>
        <v>0</v>
      </c>
    </row>
    <row r="61" spans="2:23" ht="42" customHeight="1">
      <c r="B61" s="69" t="s">
        <v>28</v>
      </c>
      <c r="C61" s="298" t="str">
        <f>+'CADENA DE VALOR '!F13</f>
        <v>Estructuración de la cartografía y del Sistema de Información Geográfica del POT</v>
      </c>
      <c r="D61" s="299"/>
      <c r="E61" s="300"/>
    </row>
    <row r="62" spans="2:23">
      <c r="B62" s="66">
        <v>1</v>
      </c>
      <c r="C62" s="75" t="s">
        <v>37</v>
      </c>
      <c r="D62" s="39">
        <v>0</v>
      </c>
      <c r="E62" s="40">
        <f>+'A7'!H17</f>
        <v>0</v>
      </c>
    </row>
    <row r="63" spans="2:23">
      <c r="B63" s="66">
        <v>2</v>
      </c>
      <c r="C63" s="75" t="s">
        <v>38</v>
      </c>
      <c r="D63" s="39">
        <v>0</v>
      </c>
      <c r="E63" s="40">
        <f>+'A7'!H26</f>
        <v>0</v>
      </c>
    </row>
    <row r="64" spans="2:23">
      <c r="B64" s="66">
        <v>3</v>
      </c>
      <c r="C64" s="75" t="s">
        <v>39</v>
      </c>
      <c r="D64" s="39">
        <v>0</v>
      </c>
      <c r="E64" s="40">
        <f>+'A7'!H37</f>
        <v>0</v>
      </c>
    </row>
    <row r="65" spans="2:5">
      <c r="B65" s="66">
        <v>4</v>
      </c>
      <c r="C65" s="75" t="s">
        <v>40</v>
      </c>
      <c r="D65" s="39">
        <v>0</v>
      </c>
      <c r="E65" s="40">
        <f>+'A7'!H46</f>
        <v>0</v>
      </c>
    </row>
    <row r="66" spans="2:5">
      <c r="B66" s="67"/>
      <c r="C66" s="76" t="s">
        <v>41</v>
      </c>
      <c r="D66" s="39"/>
      <c r="E66" s="43">
        <f>SUM(E62:E65)</f>
        <v>0</v>
      </c>
    </row>
    <row r="67" spans="2:5">
      <c r="B67" s="66">
        <v>5</v>
      </c>
      <c r="C67" s="75" t="s">
        <v>42</v>
      </c>
      <c r="D67" s="39"/>
      <c r="E67" s="40">
        <f>+'A7'!H50</f>
        <v>0</v>
      </c>
    </row>
    <row r="68" spans="2:5" ht="29.1">
      <c r="B68" s="66">
        <v>6</v>
      </c>
      <c r="C68" s="75" t="s">
        <v>43</v>
      </c>
      <c r="D68" s="39"/>
      <c r="E68" s="40">
        <f>+'A7'!H51</f>
        <v>0</v>
      </c>
    </row>
    <row r="69" spans="2:5">
      <c r="B69" s="68"/>
      <c r="C69" s="303" t="s">
        <v>44</v>
      </c>
      <c r="D69" s="303"/>
      <c r="E69" s="44">
        <f>+E68+E67+E66</f>
        <v>0</v>
      </c>
    </row>
    <row r="70" spans="2:5">
      <c r="B70" s="69" t="s">
        <v>30</v>
      </c>
      <c r="C70" s="298" t="s">
        <v>45</v>
      </c>
      <c r="D70" s="299"/>
      <c r="E70" s="51"/>
    </row>
    <row r="71" spans="2:5">
      <c r="B71" s="70"/>
      <c r="C71" s="77" t="s">
        <v>46</v>
      </c>
      <c r="D71" s="53"/>
      <c r="E71" s="54">
        <f>+INTERVENTORÍA!I26</f>
        <v>0</v>
      </c>
    </row>
    <row r="72" spans="2:5">
      <c r="B72" s="70"/>
      <c r="C72" s="78" t="s">
        <v>42</v>
      </c>
      <c r="D72" s="52"/>
      <c r="E72" s="55">
        <f>+INTERVENTORÍA!I27</f>
        <v>0</v>
      </c>
    </row>
    <row r="73" spans="2:5" ht="25.15" customHeight="1">
      <c r="B73" s="70"/>
      <c r="C73" s="78" t="s">
        <v>43</v>
      </c>
      <c r="D73" s="56"/>
      <c r="E73" s="57">
        <f>+INTERVENTORÍA!I28</f>
        <v>0</v>
      </c>
    </row>
    <row r="74" spans="2:5" ht="15" thickBot="1">
      <c r="B74" s="71"/>
      <c r="C74" s="304" t="s">
        <v>47</v>
      </c>
      <c r="D74" s="305"/>
      <c r="E74" s="58">
        <f>+E73+E72+E71</f>
        <v>0</v>
      </c>
    </row>
    <row r="75" spans="2:5" ht="15" thickBot="1">
      <c r="B75" s="37"/>
      <c r="C75" s="59"/>
      <c r="D75" s="37"/>
      <c r="E75" s="37"/>
    </row>
    <row r="76" spans="2:5" ht="15" thickBot="1">
      <c r="B76" s="60"/>
      <c r="C76" s="301" t="s">
        <v>48</v>
      </c>
      <c r="D76" s="302"/>
      <c r="E76" s="61">
        <f>+E74+E69+E60+E51+E42+E33+E24+E15</f>
        <v>0</v>
      </c>
    </row>
  </sheetData>
  <mergeCells count="25">
    <mergeCell ref="C52:E52"/>
    <mergeCell ref="C61:E61"/>
    <mergeCell ref="F7:F8"/>
    <mergeCell ref="T7:U8"/>
    <mergeCell ref="B4:E4"/>
    <mergeCell ref="N7:O8"/>
    <mergeCell ref="Q7:R8"/>
    <mergeCell ref="H7:I8"/>
    <mergeCell ref="K7:L8"/>
    <mergeCell ref="C2:E2"/>
    <mergeCell ref="C7:E7"/>
    <mergeCell ref="C16:E16"/>
    <mergeCell ref="C76:D76"/>
    <mergeCell ref="C60:D60"/>
    <mergeCell ref="C69:D69"/>
    <mergeCell ref="C74:D74"/>
    <mergeCell ref="C33:D33"/>
    <mergeCell ref="C42:D42"/>
    <mergeCell ref="C51:D51"/>
    <mergeCell ref="C70:D70"/>
    <mergeCell ref="C24:D24"/>
    <mergeCell ref="C15:D15"/>
    <mergeCell ref="C25:E25"/>
    <mergeCell ref="C34:E34"/>
    <mergeCell ref="C43:E43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C1:M54"/>
  <sheetViews>
    <sheetView showGridLines="0" view="pageBreakPreview" topLeftCell="A6" zoomScale="55" zoomScaleNormal="60" zoomScaleSheetLayoutView="55" workbookViewId="0">
      <selection activeCell="C13" sqref="C13"/>
    </sheetView>
  </sheetViews>
  <sheetFormatPr defaultColWidth="111.6640625" defaultRowHeight="15.6"/>
  <cols>
    <col min="1" max="2" width="5" style="79" customWidth="1"/>
    <col min="3" max="3" width="78.83203125" style="79" customWidth="1"/>
    <col min="4" max="4" width="18.1640625" style="79" customWidth="1"/>
    <col min="5" max="5" width="20.83203125" style="79" customWidth="1"/>
    <col min="6" max="6" width="22.83203125" style="79" customWidth="1"/>
    <col min="7" max="7" width="25.83203125" style="79" customWidth="1"/>
    <col min="8" max="8" width="20.83203125" style="79" customWidth="1"/>
    <col min="9" max="9" width="28.33203125" style="79" customWidth="1"/>
    <col min="10" max="10" width="4.33203125" style="81" customWidth="1"/>
    <col min="11" max="11" width="13.6640625" style="79" customWidth="1"/>
    <col min="12" max="12" width="15.1640625" style="79" bestFit="1" customWidth="1"/>
    <col min="13" max="13" width="12.1640625" style="79" bestFit="1" customWidth="1"/>
    <col min="14" max="14" width="44.6640625" style="79" customWidth="1"/>
    <col min="15" max="24" width="20.83203125" style="79" customWidth="1"/>
    <col min="25" max="16384" width="111.6640625" style="79"/>
  </cols>
  <sheetData>
    <row r="1" spans="3:13" ht="15.95" thickBot="1">
      <c r="E1" s="80"/>
      <c r="F1" s="80"/>
      <c r="G1" s="80"/>
      <c r="H1" s="80"/>
      <c r="I1" s="80"/>
    </row>
    <row r="2" spans="3:13" ht="15.95" thickBot="1">
      <c r="C2" s="316" t="s">
        <v>0</v>
      </c>
      <c r="D2" s="317"/>
      <c r="E2" s="317"/>
      <c r="F2" s="317"/>
      <c r="G2" s="317"/>
      <c r="H2" s="317"/>
      <c r="I2" s="318"/>
      <c r="J2" s="82"/>
    </row>
    <row r="3" spans="3:13" ht="15.95" thickBot="1">
      <c r="C3" s="83"/>
      <c r="D3" s="83"/>
      <c r="E3" s="83"/>
      <c r="F3" s="83"/>
      <c r="G3" s="83"/>
      <c r="H3" s="83"/>
      <c r="I3" s="83"/>
    </row>
    <row r="4" spans="3:13" ht="70.150000000000006" customHeight="1" thickBot="1">
      <c r="C4" s="142" t="e" vm="3">
        <v>#VALUE!</v>
      </c>
      <c r="D4" s="319" t="s">
        <v>49</v>
      </c>
      <c r="E4" s="320"/>
      <c r="F4" s="320"/>
      <c r="G4" s="320"/>
      <c r="H4" s="320"/>
      <c r="I4" s="321"/>
    </row>
    <row r="5" spans="3:13" ht="15.95" thickBot="1">
      <c r="C5" s="83"/>
      <c r="D5" s="83"/>
      <c r="E5" s="83"/>
      <c r="F5" s="83"/>
      <c r="G5" s="83"/>
      <c r="H5" s="83"/>
      <c r="I5" s="83"/>
    </row>
    <row r="6" spans="3:13" ht="47.1" customHeight="1" thickBot="1">
      <c r="C6" s="143" t="s">
        <v>50</v>
      </c>
      <c r="D6" s="313" t="e">
        <f>+'CADENA DE VALOR '!C7:C13</f>
        <v>#VALUE!</v>
      </c>
      <c r="E6" s="314"/>
      <c r="F6" s="314"/>
      <c r="G6" s="314"/>
      <c r="H6" s="314"/>
      <c r="I6" s="315"/>
    </row>
    <row r="7" spans="3:13" ht="15.95" thickBot="1">
      <c r="C7" s="83"/>
      <c r="D7" s="83"/>
      <c r="E7" s="83"/>
      <c r="F7" s="83"/>
      <c r="G7" s="83"/>
      <c r="H7" s="83"/>
      <c r="I7" s="83"/>
    </row>
    <row r="8" spans="3:13" ht="67.150000000000006" customHeight="1" thickTop="1" thickBot="1">
      <c r="C8" s="144" t="s">
        <v>51</v>
      </c>
      <c r="D8" s="335" t="s">
        <v>52</v>
      </c>
      <c r="E8" s="336"/>
      <c r="F8" s="336"/>
      <c r="G8" s="337"/>
      <c r="H8" s="144" t="s">
        <v>53</v>
      </c>
      <c r="I8" s="145">
        <v>1</v>
      </c>
    </row>
    <row r="9" spans="3:13" s="84" customFormat="1" ht="16.5" thickTop="1" thickBot="1"/>
    <row r="10" spans="3:13" ht="15.95" thickBot="1">
      <c r="C10" s="143" t="s">
        <v>54</v>
      </c>
      <c r="D10" s="80"/>
      <c r="E10" s="80"/>
      <c r="F10" s="80"/>
      <c r="G10" s="80"/>
      <c r="H10" s="80"/>
      <c r="I10" s="80"/>
    </row>
    <row r="11" spans="3:13" ht="31.5" thickBot="1">
      <c r="C11" s="146" t="s">
        <v>55</v>
      </c>
      <c r="D11" s="147" t="s">
        <v>56</v>
      </c>
      <c r="E11" s="147" t="s">
        <v>57</v>
      </c>
      <c r="F11" s="147" t="s">
        <v>58</v>
      </c>
      <c r="G11" s="147" t="s">
        <v>59</v>
      </c>
      <c r="H11" s="147" t="s">
        <v>60</v>
      </c>
      <c r="I11" s="148" t="s">
        <v>61</v>
      </c>
    </row>
    <row r="12" spans="3:13" ht="18" customHeight="1">
      <c r="C12" s="85" t="s">
        <v>62</v>
      </c>
      <c r="D12" s="86" t="s">
        <v>63</v>
      </c>
      <c r="E12" s="86">
        <v>0</v>
      </c>
      <c r="F12" s="87">
        <v>0</v>
      </c>
      <c r="G12" s="88">
        <v>0</v>
      </c>
      <c r="H12" s="89">
        <v>0</v>
      </c>
      <c r="I12" s="90">
        <f>E12*F12*G12*H12</f>
        <v>0</v>
      </c>
      <c r="M12" s="81"/>
    </row>
    <row r="13" spans="3:13" ht="18" customHeight="1">
      <c r="C13" s="91" t="s">
        <v>64</v>
      </c>
      <c r="D13" s="92" t="s">
        <v>63</v>
      </c>
      <c r="E13" s="92">
        <v>0</v>
      </c>
      <c r="F13" s="93">
        <v>0</v>
      </c>
      <c r="G13" s="94">
        <v>0</v>
      </c>
      <c r="H13" s="95">
        <v>0</v>
      </c>
      <c r="I13" s="96">
        <f t="shared" ref="I13:I17" si="0">E13*F13*G13*H13</f>
        <v>0</v>
      </c>
      <c r="M13" s="81"/>
    </row>
    <row r="14" spans="3:13">
      <c r="C14" s="91" t="s">
        <v>65</v>
      </c>
      <c r="D14" s="92" t="s">
        <v>63</v>
      </c>
      <c r="E14" s="92">
        <v>0</v>
      </c>
      <c r="F14" s="93">
        <v>0</v>
      </c>
      <c r="G14" s="94">
        <v>0</v>
      </c>
      <c r="H14" s="95">
        <v>0</v>
      </c>
      <c r="I14" s="96">
        <f t="shared" si="0"/>
        <v>0</v>
      </c>
      <c r="M14" s="81"/>
    </row>
    <row r="15" spans="3:13">
      <c r="C15" s="91" t="s">
        <v>66</v>
      </c>
      <c r="D15" s="92" t="s">
        <v>63</v>
      </c>
      <c r="E15" s="92">
        <v>0</v>
      </c>
      <c r="F15" s="93">
        <v>0</v>
      </c>
      <c r="G15" s="94">
        <v>0</v>
      </c>
      <c r="H15" s="95">
        <v>0</v>
      </c>
      <c r="I15" s="96">
        <f t="shared" si="0"/>
        <v>0</v>
      </c>
      <c r="M15" s="81"/>
    </row>
    <row r="16" spans="3:13" ht="18" customHeight="1">
      <c r="C16" s="91" t="s">
        <v>67</v>
      </c>
      <c r="D16" s="92" t="s">
        <v>63</v>
      </c>
      <c r="E16" s="92">
        <v>0</v>
      </c>
      <c r="F16" s="93">
        <v>0</v>
      </c>
      <c r="G16" s="94">
        <v>0</v>
      </c>
      <c r="H16" s="95">
        <v>0</v>
      </c>
      <c r="I16" s="96">
        <f t="shared" si="0"/>
        <v>0</v>
      </c>
      <c r="M16" s="81"/>
    </row>
    <row r="17" spans="3:13" ht="18" customHeight="1">
      <c r="C17" s="97" t="s">
        <v>68</v>
      </c>
      <c r="D17" s="98" t="s">
        <v>63</v>
      </c>
      <c r="E17" s="98">
        <v>0</v>
      </c>
      <c r="F17" s="99">
        <v>0</v>
      </c>
      <c r="G17" s="100">
        <v>0</v>
      </c>
      <c r="H17" s="95">
        <v>0</v>
      </c>
      <c r="I17" s="96">
        <f t="shared" si="0"/>
        <v>0</v>
      </c>
      <c r="M17" s="81"/>
    </row>
    <row r="18" spans="3:13">
      <c r="C18" s="101" t="s">
        <v>69</v>
      </c>
      <c r="D18" s="98" t="s">
        <v>63</v>
      </c>
      <c r="E18" s="98">
        <v>0</v>
      </c>
      <c r="F18" s="99">
        <v>0</v>
      </c>
      <c r="G18" s="100">
        <v>0</v>
      </c>
      <c r="H18" s="95">
        <v>0</v>
      </c>
      <c r="I18" s="96">
        <f t="shared" ref="I18" si="1">E18*F18*G18*H18</f>
        <v>0</v>
      </c>
      <c r="M18" s="81"/>
    </row>
    <row r="19" spans="3:13" ht="18" customHeight="1" thickBot="1">
      <c r="C19" s="102" t="s">
        <v>70</v>
      </c>
      <c r="D19" s="103" t="s">
        <v>63</v>
      </c>
      <c r="E19" s="103">
        <v>0</v>
      </c>
      <c r="F19" s="104">
        <v>0</v>
      </c>
      <c r="G19" s="103"/>
      <c r="H19" s="103"/>
      <c r="I19" s="105"/>
      <c r="M19" s="81"/>
    </row>
    <row r="20" spans="3:13" ht="15.95" thickBot="1">
      <c r="C20" s="106"/>
      <c r="D20" s="81"/>
      <c r="E20" s="81"/>
      <c r="F20" s="107"/>
      <c r="G20" s="333" t="s">
        <v>71</v>
      </c>
      <c r="H20" s="334"/>
      <c r="I20" s="108">
        <f>SUM(I12:I19)</f>
        <v>0</v>
      </c>
    </row>
    <row r="21" spans="3:13" ht="15.95" thickBot="1">
      <c r="C21" s="106"/>
      <c r="D21" s="81"/>
      <c r="E21" s="81"/>
      <c r="F21" s="107"/>
      <c r="G21" s="338" t="s">
        <v>72</v>
      </c>
      <c r="H21" s="339"/>
      <c r="I21" s="109">
        <f>'FACTOR MULTIPLICADOR'!E32</f>
        <v>1.9199666666666668</v>
      </c>
    </row>
    <row r="22" spans="3:13" ht="15.95" customHeight="1" thickBot="1">
      <c r="C22" s="110"/>
      <c r="D22" s="110"/>
      <c r="E22" s="110"/>
      <c r="F22" s="110"/>
      <c r="G22" s="322" t="s">
        <v>73</v>
      </c>
      <c r="H22" s="323"/>
      <c r="I22" s="111">
        <f>+I20*I21</f>
        <v>0</v>
      </c>
      <c r="L22" s="112"/>
      <c r="M22" s="81"/>
    </row>
    <row r="23" spans="3:13" ht="15.95" thickBot="1">
      <c r="C23" s="81"/>
      <c r="D23" s="81"/>
      <c r="E23" s="81"/>
      <c r="F23" s="107"/>
      <c r="G23" s="81"/>
      <c r="H23" s="113"/>
      <c r="I23" s="113"/>
    </row>
    <row r="24" spans="3:13" ht="15.95" thickBot="1">
      <c r="C24" s="149" t="s">
        <v>74</v>
      </c>
      <c r="D24" s="114"/>
      <c r="E24" s="114"/>
      <c r="F24" s="114"/>
      <c r="G24" s="114"/>
      <c r="H24" s="114"/>
      <c r="I24" s="114"/>
    </row>
    <row r="25" spans="3:13" ht="31.5" thickBot="1">
      <c r="C25" s="146" t="s">
        <v>55</v>
      </c>
      <c r="D25" s="147" t="s">
        <v>56</v>
      </c>
      <c r="E25" s="147" t="s">
        <v>57</v>
      </c>
      <c r="F25" s="147" t="s">
        <v>58</v>
      </c>
      <c r="G25" s="147" t="s">
        <v>75</v>
      </c>
      <c r="H25" s="147" t="s">
        <v>60</v>
      </c>
      <c r="I25" s="148" t="s">
        <v>61</v>
      </c>
    </row>
    <row r="26" spans="3:13">
      <c r="C26" s="115" t="s">
        <v>76</v>
      </c>
      <c r="D26" s="116" t="s">
        <v>77</v>
      </c>
      <c r="E26" s="116">
        <v>0</v>
      </c>
      <c r="F26" s="116"/>
      <c r="G26" s="86">
        <v>0</v>
      </c>
      <c r="H26" s="117">
        <v>0</v>
      </c>
      <c r="I26" s="90">
        <f>+G26*E26</f>
        <v>0</v>
      </c>
    </row>
    <row r="27" spans="3:13">
      <c r="C27" s="118" t="s">
        <v>78</v>
      </c>
      <c r="D27" s="119" t="s">
        <v>77</v>
      </c>
      <c r="E27" s="119">
        <v>0</v>
      </c>
      <c r="F27" s="119"/>
      <c r="G27" s="92">
        <v>0</v>
      </c>
      <c r="H27" s="120">
        <v>0</v>
      </c>
      <c r="I27" s="96">
        <f>+G27*E27</f>
        <v>0</v>
      </c>
    </row>
    <row r="28" spans="3:13" ht="15.95" thickBot="1">
      <c r="C28" s="121" t="s">
        <v>79</v>
      </c>
      <c r="D28" s="122" t="s">
        <v>77</v>
      </c>
      <c r="E28" s="123">
        <v>0</v>
      </c>
      <c r="F28" s="124"/>
      <c r="G28" s="122">
        <v>0</v>
      </c>
      <c r="H28" s="125">
        <v>0</v>
      </c>
      <c r="I28" s="126">
        <f>+G28*E28</f>
        <v>0</v>
      </c>
    </row>
    <row r="29" spans="3:13" ht="15.95" thickBot="1">
      <c r="C29" s="81"/>
      <c r="D29" s="81"/>
      <c r="E29" s="81"/>
      <c r="F29" s="107"/>
      <c r="G29" s="333" t="s">
        <v>80</v>
      </c>
      <c r="H29" s="334"/>
      <c r="I29" s="108">
        <f>SUM(I26:I28)</f>
        <v>0</v>
      </c>
    </row>
    <row r="30" spans="3:13" ht="15.95" thickBot="1">
      <c r="C30" s="81"/>
      <c r="D30" s="81"/>
      <c r="E30" s="81"/>
      <c r="F30" s="107"/>
      <c r="G30" s="328"/>
      <c r="H30" s="329"/>
      <c r="I30" s="127"/>
    </row>
    <row r="31" spans="3:13" ht="15.95" thickBot="1">
      <c r="C31" s="81"/>
      <c r="D31" s="81"/>
      <c r="E31" s="81"/>
      <c r="F31" s="107"/>
      <c r="G31" s="322" t="s">
        <v>81</v>
      </c>
      <c r="H31" s="323"/>
      <c r="I31" s="111">
        <f>+I29+I30</f>
        <v>0</v>
      </c>
    </row>
    <row r="32" spans="3:13" ht="15.95" thickBot="1">
      <c r="C32" s="149" t="s">
        <v>82</v>
      </c>
      <c r="D32" s="114"/>
      <c r="E32" s="114"/>
      <c r="F32" s="114"/>
      <c r="G32" s="114"/>
      <c r="H32" s="114"/>
      <c r="I32" s="114"/>
    </row>
    <row r="33" spans="3:9" ht="31.5" thickBot="1">
      <c r="C33" s="150" t="s">
        <v>55</v>
      </c>
      <c r="D33" s="151" t="s">
        <v>56</v>
      </c>
      <c r="E33" s="151" t="s">
        <v>57</v>
      </c>
      <c r="F33" s="151" t="s">
        <v>58</v>
      </c>
      <c r="G33" s="151" t="s">
        <v>75</v>
      </c>
      <c r="H33" s="151" t="s">
        <v>60</v>
      </c>
      <c r="I33" s="152" t="s">
        <v>61</v>
      </c>
    </row>
    <row r="34" spans="3:9">
      <c r="C34" s="128"/>
      <c r="D34" s="129"/>
      <c r="E34" s="116"/>
      <c r="F34" s="129"/>
      <c r="G34" s="129"/>
      <c r="H34" s="129"/>
      <c r="I34" s="90"/>
    </row>
    <row r="35" spans="3:9" ht="15.95" thickBot="1">
      <c r="C35" s="130"/>
      <c r="D35" s="131"/>
      <c r="E35" s="131"/>
      <c r="F35" s="132"/>
      <c r="G35" s="131"/>
      <c r="H35" s="131"/>
      <c r="I35" s="133"/>
    </row>
    <row r="36" spans="3:9" ht="15.95" thickBot="1">
      <c r="C36" s="134"/>
      <c r="D36" s="81"/>
      <c r="E36" s="81"/>
      <c r="F36" s="107"/>
      <c r="G36" s="324" t="s">
        <v>83</v>
      </c>
      <c r="H36" s="325"/>
      <c r="I36" s="111">
        <f>SUM(I34:I35)</f>
        <v>0</v>
      </c>
    </row>
    <row r="37" spans="3:9" ht="15.95" customHeight="1" thickBot="1">
      <c r="C37" s="81"/>
      <c r="D37" s="81"/>
      <c r="E37" s="81"/>
      <c r="F37" s="107"/>
      <c r="G37" s="328"/>
      <c r="H37" s="329"/>
      <c r="I37" s="127">
        <f>+I36*19%</f>
        <v>0</v>
      </c>
    </row>
    <row r="38" spans="3:9" ht="15.95" thickBot="1">
      <c r="C38" s="81"/>
      <c r="D38" s="81"/>
      <c r="E38" s="81"/>
      <c r="F38" s="107"/>
      <c r="G38" s="322" t="s">
        <v>84</v>
      </c>
      <c r="H38" s="323"/>
      <c r="I38" s="111">
        <f>+I36+I37</f>
        <v>0</v>
      </c>
    </row>
    <row r="39" spans="3:9" ht="15.95" customHeight="1" thickBot="1">
      <c r="C39" s="81"/>
      <c r="D39" s="81"/>
      <c r="E39" s="81"/>
      <c r="F39" s="107"/>
      <c r="G39" s="81"/>
      <c r="H39" s="113"/>
      <c r="I39" s="113"/>
    </row>
    <row r="40" spans="3:9" ht="15.95" thickBot="1">
      <c r="C40" s="149" t="s">
        <v>85</v>
      </c>
      <c r="D40" s="114"/>
      <c r="E40" s="114"/>
      <c r="F40" s="114"/>
      <c r="G40" s="114"/>
      <c r="H40" s="114"/>
      <c r="I40" s="114"/>
    </row>
    <row r="41" spans="3:9" ht="34.35" customHeight="1" thickBot="1">
      <c r="C41" s="150" t="s">
        <v>55</v>
      </c>
      <c r="D41" s="151" t="s">
        <v>56</v>
      </c>
      <c r="E41" s="151" t="s">
        <v>57</v>
      </c>
      <c r="F41" s="151" t="s">
        <v>58</v>
      </c>
      <c r="G41" s="151" t="s">
        <v>75</v>
      </c>
      <c r="H41" s="151" t="s">
        <v>60</v>
      </c>
      <c r="I41" s="152" t="s">
        <v>61</v>
      </c>
    </row>
    <row r="42" spans="3:9" ht="15" customHeight="1">
      <c r="C42" s="135"/>
      <c r="D42" s="86"/>
      <c r="E42" s="86"/>
      <c r="F42" s="136"/>
      <c r="G42" s="86"/>
      <c r="H42" s="86"/>
      <c r="I42" s="127"/>
    </row>
    <row r="43" spans="3:9" ht="15" customHeight="1">
      <c r="C43" s="137"/>
      <c r="D43" s="138"/>
      <c r="E43" s="138"/>
      <c r="F43" s="139"/>
      <c r="G43" s="138"/>
      <c r="H43" s="138"/>
      <c r="I43" s="96"/>
    </row>
    <row r="44" spans="3:9" ht="15" customHeight="1" thickBot="1">
      <c r="C44" s="102"/>
      <c r="D44" s="122"/>
      <c r="E44" s="122"/>
      <c r="F44" s="124"/>
      <c r="G44" s="122"/>
      <c r="H44" s="122"/>
      <c r="I44" s="126"/>
    </row>
    <row r="45" spans="3:9" ht="15" customHeight="1" thickBot="1">
      <c r="C45" s="134"/>
      <c r="D45" s="81"/>
      <c r="E45" s="81"/>
      <c r="F45" s="107"/>
      <c r="G45" s="324" t="s">
        <v>86</v>
      </c>
      <c r="H45" s="325"/>
      <c r="I45" s="108">
        <f>SUM(I42:I44)</f>
        <v>0</v>
      </c>
    </row>
    <row r="46" spans="3:9" ht="15" customHeight="1" thickBot="1">
      <c r="C46" s="81"/>
      <c r="D46" s="81"/>
      <c r="E46" s="81"/>
      <c r="F46" s="107"/>
      <c r="G46" s="330"/>
      <c r="H46" s="331"/>
      <c r="I46" s="127"/>
    </row>
    <row r="47" spans="3:9" ht="15" customHeight="1" thickBot="1">
      <c r="C47" s="81"/>
      <c r="D47" s="81"/>
      <c r="E47" s="81"/>
      <c r="F47" s="107"/>
      <c r="G47" s="322" t="s">
        <v>87</v>
      </c>
      <c r="H47" s="323"/>
      <c r="I47" s="111">
        <f>+I45+I46</f>
        <v>0</v>
      </c>
    </row>
    <row r="48" spans="3:9" ht="15.95" customHeight="1">
      <c r="C48" s="81"/>
      <c r="D48" s="81"/>
      <c r="E48" s="81"/>
      <c r="F48" s="107"/>
      <c r="G48" s="81"/>
      <c r="H48" s="113"/>
      <c r="I48" s="113"/>
    </row>
    <row r="49" spans="3:9" ht="15" customHeight="1" thickBot="1">
      <c r="C49" s="326"/>
      <c r="D49" s="326"/>
      <c r="E49" s="326"/>
      <c r="F49" s="83"/>
      <c r="G49" s="83"/>
      <c r="H49" s="83"/>
      <c r="I49" s="83"/>
    </row>
    <row r="50" spans="3:9" ht="15" customHeight="1" thickBot="1">
      <c r="C50" s="327"/>
      <c r="D50" s="327"/>
      <c r="E50" s="327"/>
      <c r="F50" s="83"/>
      <c r="G50" s="322" t="s">
        <v>88</v>
      </c>
      <c r="H50" s="323"/>
      <c r="I50" s="140">
        <f>+I47+I38+I31+I22</f>
        <v>0</v>
      </c>
    </row>
    <row r="51" spans="3:9" ht="15" customHeight="1">
      <c r="C51" s="141"/>
      <c r="D51" s="141"/>
      <c r="E51" s="141"/>
      <c r="F51" s="83"/>
      <c r="G51" s="113" t="s">
        <v>42</v>
      </c>
      <c r="H51" s="113"/>
      <c r="I51" s="113">
        <f>+I50*0.19</f>
        <v>0</v>
      </c>
    </row>
    <row r="52" spans="3:9" ht="15" customHeight="1" thickBot="1">
      <c r="C52" s="141"/>
      <c r="D52" s="141"/>
      <c r="E52" s="141"/>
      <c r="F52" s="83"/>
      <c r="G52" s="332" t="s">
        <v>89</v>
      </c>
      <c r="H52" s="332"/>
      <c r="I52" s="113"/>
    </row>
    <row r="53" spans="3:9" ht="15" customHeight="1" thickBot="1">
      <c r="C53" s="141"/>
      <c r="D53" s="141"/>
      <c r="E53" s="141"/>
      <c r="F53" s="83"/>
      <c r="G53" s="322" t="s">
        <v>44</v>
      </c>
      <c r="H53" s="323"/>
      <c r="I53" s="140">
        <f>+I51+I50+I52</f>
        <v>0</v>
      </c>
    </row>
    <row r="54" spans="3:9">
      <c r="C54" s="83"/>
      <c r="D54" s="83"/>
      <c r="E54" s="83"/>
      <c r="F54" s="83"/>
      <c r="G54" s="83"/>
      <c r="H54" s="83"/>
      <c r="I54" s="83"/>
    </row>
  </sheetData>
  <mergeCells count="21">
    <mergeCell ref="G31:H31"/>
    <mergeCell ref="D8:G8"/>
    <mergeCell ref="G21:H21"/>
    <mergeCell ref="G22:H22"/>
    <mergeCell ref="G20:H20"/>
    <mergeCell ref="D6:I6"/>
    <mergeCell ref="C2:I2"/>
    <mergeCell ref="D4:I4"/>
    <mergeCell ref="G53:H53"/>
    <mergeCell ref="G50:H50"/>
    <mergeCell ref="G36:H36"/>
    <mergeCell ref="C49:E49"/>
    <mergeCell ref="C50:E50"/>
    <mergeCell ref="G37:H37"/>
    <mergeCell ref="G38:H38"/>
    <mergeCell ref="G45:H45"/>
    <mergeCell ref="G46:H46"/>
    <mergeCell ref="G47:H47"/>
    <mergeCell ref="G52:H52"/>
    <mergeCell ref="G29:H29"/>
    <mergeCell ref="G30:H30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  <colBreaks count="1" manualBreakCount="1">
    <brk id="11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B1:L54"/>
  <sheetViews>
    <sheetView showGridLines="0" view="pageBreakPreview" topLeftCell="A6" zoomScale="55" zoomScaleNormal="60" zoomScaleSheetLayoutView="55" workbookViewId="0">
      <selection activeCell="B4" sqref="B4"/>
    </sheetView>
  </sheetViews>
  <sheetFormatPr defaultColWidth="111.6640625" defaultRowHeight="15.6"/>
  <cols>
    <col min="1" max="1" width="5" style="79" customWidth="1"/>
    <col min="2" max="2" width="78.1640625" style="79" bestFit="1" customWidth="1"/>
    <col min="3" max="3" width="18.1640625" style="79" customWidth="1"/>
    <col min="4" max="4" width="20.83203125" style="79" customWidth="1"/>
    <col min="5" max="5" width="22.83203125" style="79" customWidth="1"/>
    <col min="6" max="6" width="25.83203125" style="79" customWidth="1"/>
    <col min="7" max="7" width="20.83203125" style="79" customWidth="1"/>
    <col min="8" max="8" width="28.33203125" style="79" customWidth="1"/>
    <col min="9" max="9" width="4.33203125" style="81" customWidth="1"/>
    <col min="10" max="10" width="13.6640625" style="79" customWidth="1"/>
    <col min="11" max="11" width="15.1640625" style="79" bestFit="1" customWidth="1"/>
    <col min="12" max="12" width="12.1640625" style="79" bestFit="1" customWidth="1"/>
    <col min="13" max="13" width="44.6640625" style="79" customWidth="1"/>
    <col min="14" max="23" width="20.83203125" style="79" customWidth="1"/>
    <col min="24" max="16384" width="111.6640625" style="79"/>
  </cols>
  <sheetData>
    <row r="1" spans="2:12" ht="15.95" thickBot="1">
      <c r="D1" s="80"/>
      <c r="E1" s="80"/>
      <c r="F1" s="80"/>
      <c r="G1" s="80"/>
      <c r="H1" s="80"/>
    </row>
    <row r="2" spans="2:12" ht="15.95" thickBot="1">
      <c r="B2" s="316" t="s">
        <v>0</v>
      </c>
      <c r="C2" s="317"/>
      <c r="D2" s="317"/>
      <c r="E2" s="317"/>
      <c r="F2" s="317"/>
      <c r="G2" s="317"/>
      <c r="H2" s="318"/>
      <c r="I2" s="82"/>
    </row>
    <row r="3" spans="2:12" ht="15.95" thickBot="1">
      <c r="B3" s="83"/>
      <c r="C3" s="83"/>
      <c r="D3" s="83"/>
      <c r="E3" s="83"/>
      <c r="F3" s="83"/>
      <c r="G3" s="83"/>
      <c r="H3" s="83"/>
    </row>
    <row r="4" spans="2:12" ht="64.900000000000006" customHeight="1" thickBot="1">
      <c r="B4" s="142" t="e" vm="4">
        <v>#VALUE!</v>
      </c>
      <c r="C4" s="319" t="s">
        <v>49</v>
      </c>
      <c r="D4" s="320"/>
      <c r="E4" s="320"/>
      <c r="F4" s="320"/>
      <c r="G4" s="320"/>
      <c r="H4" s="321"/>
    </row>
    <row r="5" spans="2:12" ht="15.95" thickBot="1">
      <c r="B5" s="83"/>
      <c r="C5" s="83"/>
      <c r="D5" s="83"/>
      <c r="E5" s="83"/>
      <c r="F5" s="83"/>
      <c r="G5" s="83"/>
      <c r="H5" s="83"/>
    </row>
    <row r="6" spans="2:12" ht="47.1" customHeight="1" thickBot="1">
      <c r="B6" s="143" t="s">
        <v>50</v>
      </c>
      <c r="C6" s="340" t="s">
        <v>90</v>
      </c>
      <c r="D6" s="341"/>
      <c r="E6" s="341"/>
      <c r="F6" s="341"/>
      <c r="G6" s="341"/>
      <c r="H6" s="342"/>
    </row>
    <row r="7" spans="2:12" ht="15.95" thickBot="1">
      <c r="B7" s="83"/>
      <c r="C7" s="83"/>
      <c r="D7" s="83"/>
      <c r="E7" s="83"/>
      <c r="F7" s="83"/>
      <c r="G7" s="83"/>
      <c r="H7" s="83"/>
    </row>
    <row r="8" spans="2:12" ht="64.150000000000006" customHeight="1" thickTop="1" thickBot="1">
      <c r="B8" s="144" t="s">
        <v>91</v>
      </c>
      <c r="C8" s="335" t="s">
        <v>92</v>
      </c>
      <c r="D8" s="336"/>
      <c r="E8" s="336"/>
      <c r="F8" s="337"/>
      <c r="G8" s="144" t="s">
        <v>53</v>
      </c>
      <c r="H8" s="145">
        <v>1</v>
      </c>
    </row>
    <row r="9" spans="2:12" s="84" customFormat="1" ht="16.5" thickTop="1" thickBot="1"/>
    <row r="10" spans="2:12" ht="15.95" thickBot="1">
      <c r="B10" s="143" t="s">
        <v>54</v>
      </c>
      <c r="C10" s="80"/>
      <c r="D10" s="80"/>
      <c r="E10" s="80"/>
      <c r="F10" s="80"/>
      <c r="G10" s="80"/>
      <c r="H10" s="80"/>
    </row>
    <row r="11" spans="2:12" ht="31.5" thickBot="1">
      <c r="B11" s="150" t="s">
        <v>55</v>
      </c>
      <c r="C11" s="151" t="s">
        <v>56</v>
      </c>
      <c r="D11" s="151" t="s">
        <v>57</v>
      </c>
      <c r="E11" s="151" t="s">
        <v>58</v>
      </c>
      <c r="F11" s="151" t="s">
        <v>59</v>
      </c>
      <c r="G11" s="151" t="s">
        <v>60</v>
      </c>
      <c r="H11" s="152" t="s">
        <v>61</v>
      </c>
    </row>
    <row r="12" spans="2:12" ht="18" customHeight="1">
      <c r="B12" s="153" t="s">
        <v>62</v>
      </c>
      <c r="C12" s="154" t="s">
        <v>63</v>
      </c>
      <c r="D12" s="154"/>
      <c r="E12" s="155">
        <v>0</v>
      </c>
      <c r="F12" s="156">
        <v>0</v>
      </c>
      <c r="G12" s="157">
        <v>0</v>
      </c>
      <c r="H12" s="158"/>
      <c r="L12" s="81"/>
    </row>
    <row r="13" spans="2:12" ht="18" customHeight="1">
      <c r="B13" s="153" t="s">
        <v>93</v>
      </c>
      <c r="C13" s="154" t="s">
        <v>63</v>
      </c>
      <c r="D13" s="154"/>
      <c r="E13" s="155">
        <v>0</v>
      </c>
      <c r="F13" s="156">
        <v>0</v>
      </c>
      <c r="G13" s="157">
        <v>0</v>
      </c>
      <c r="H13" s="158"/>
      <c r="L13" s="81"/>
    </row>
    <row r="14" spans="2:12" ht="18" customHeight="1">
      <c r="B14" s="153" t="s">
        <v>94</v>
      </c>
      <c r="C14" s="92" t="s">
        <v>63</v>
      </c>
      <c r="D14" s="154"/>
      <c r="E14" s="93">
        <v>0</v>
      </c>
      <c r="F14" s="156">
        <v>0</v>
      </c>
      <c r="G14" s="157">
        <v>0</v>
      </c>
      <c r="H14" s="158"/>
      <c r="L14" s="81"/>
    </row>
    <row r="15" spans="2:12" ht="18" customHeight="1">
      <c r="B15" s="153" t="s">
        <v>95</v>
      </c>
      <c r="C15" s="92" t="s">
        <v>63</v>
      </c>
      <c r="D15" s="154"/>
      <c r="E15" s="93">
        <v>0</v>
      </c>
      <c r="F15" s="156">
        <v>0</v>
      </c>
      <c r="G15" s="157">
        <v>0</v>
      </c>
      <c r="H15" s="158"/>
      <c r="L15" s="81"/>
    </row>
    <row r="16" spans="2:12" ht="18" customHeight="1">
      <c r="B16" s="159" t="s">
        <v>69</v>
      </c>
      <c r="C16" s="92" t="s">
        <v>63</v>
      </c>
      <c r="D16" s="154"/>
      <c r="E16" s="93">
        <v>1</v>
      </c>
      <c r="F16" s="156">
        <v>1</v>
      </c>
      <c r="G16" s="157">
        <v>1</v>
      </c>
      <c r="H16" s="158"/>
      <c r="L16" s="81"/>
    </row>
    <row r="17" spans="2:12" ht="18" customHeight="1" thickBot="1">
      <c r="B17" s="160"/>
      <c r="C17" s="103"/>
      <c r="D17" s="103"/>
      <c r="E17" s="103"/>
      <c r="F17" s="103"/>
      <c r="G17" s="103"/>
      <c r="H17" s="105"/>
      <c r="L17" s="81"/>
    </row>
    <row r="18" spans="2:12" ht="15.95" thickBot="1">
      <c r="B18" s="106"/>
      <c r="C18" s="81"/>
      <c r="D18" s="81"/>
      <c r="E18" s="107"/>
      <c r="F18" s="333" t="s">
        <v>71</v>
      </c>
      <c r="G18" s="334"/>
      <c r="H18" s="108">
        <f>SUM(H12:H17)</f>
        <v>0</v>
      </c>
    </row>
    <row r="19" spans="2:12" ht="15.95" thickBot="1">
      <c r="B19" s="106"/>
      <c r="C19" s="81"/>
      <c r="D19" s="81"/>
      <c r="E19" s="107"/>
      <c r="F19" s="343" t="s">
        <v>72</v>
      </c>
      <c r="G19" s="344"/>
      <c r="H19" s="161">
        <f>'FACTOR MULTIPLICADOR'!E32</f>
        <v>1.9199666666666668</v>
      </c>
    </row>
    <row r="20" spans="2:12" ht="15.95" customHeight="1" thickBot="1">
      <c r="B20" s="110"/>
      <c r="C20" s="110"/>
      <c r="D20" s="110"/>
      <c r="E20" s="110"/>
      <c r="F20" s="322" t="s">
        <v>73</v>
      </c>
      <c r="G20" s="323"/>
      <c r="H20" s="111">
        <f>+H18*H19</f>
        <v>0</v>
      </c>
      <c r="K20" s="112"/>
      <c r="L20" s="81"/>
    </row>
    <row r="21" spans="2:12" ht="15.95" thickBot="1">
      <c r="B21" s="81"/>
      <c r="C21" s="81"/>
      <c r="D21" s="81"/>
      <c r="E21" s="107"/>
      <c r="F21" s="81"/>
      <c r="G21" s="113"/>
      <c r="H21" s="113"/>
    </row>
    <row r="22" spans="2:12" ht="15.95" thickBot="1">
      <c r="B22" s="149" t="s">
        <v>74</v>
      </c>
      <c r="C22" s="114"/>
      <c r="D22" s="114"/>
      <c r="E22" s="114"/>
      <c r="F22" s="114"/>
      <c r="G22" s="114"/>
      <c r="H22" s="114"/>
    </row>
    <row r="23" spans="2:12" ht="31.5" thickBot="1">
      <c r="B23" s="146" t="s">
        <v>55</v>
      </c>
      <c r="C23" s="147" t="s">
        <v>56</v>
      </c>
      <c r="D23" s="147" t="s">
        <v>57</v>
      </c>
      <c r="E23" s="147" t="s">
        <v>58</v>
      </c>
      <c r="F23" s="147" t="s">
        <v>75</v>
      </c>
      <c r="G23" s="147" t="s">
        <v>60</v>
      </c>
      <c r="H23" s="148" t="s">
        <v>61</v>
      </c>
    </row>
    <row r="24" spans="2:12">
      <c r="B24" s="115" t="s">
        <v>76</v>
      </c>
      <c r="C24" s="116"/>
      <c r="D24" s="116"/>
      <c r="E24" s="116"/>
      <c r="F24" s="86"/>
      <c r="G24" s="116"/>
      <c r="H24" s="90"/>
    </row>
    <row r="25" spans="2:12" s="81" customFormat="1">
      <c r="B25" s="118" t="s">
        <v>78</v>
      </c>
      <c r="C25" s="119"/>
      <c r="D25" s="119"/>
      <c r="E25" s="119"/>
      <c r="F25" s="92"/>
      <c r="G25" s="119"/>
      <c r="H25" s="96"/>
      <c r="J25" s="79"/>
      <c r="K25" s="79"/>
      <c r="L25" s="79"/>
    </row>
    <row r="26" spans="2:12" s="81" customFormat="1">
      <c r="B26" s="162" t="s">
        <v>96</v>
      </c>
      <c r="C26" s="163"/>
      <c r="D26" s="163"/>
      <c r="E26" s="163"/>
      <c r="F26" s="98"/>
      <c r="G26" s="163"/>
      <c r="H26" s="164"/>
      <c r="J26" s="79"/>
      <c r="K26" s="79"/>
      <c r="L26" s="79"/>
    </row>
    <row r="27" spans="2:12" s="81" customFormat="1" ht="15.95" thickBot="1">
      <c r="B27" s="121" t="s">
        <v>79</v>
      </c>
      <c r="C27" s="122"/>
      <c r="D27" s="123"/>
      <c r="E27" s="124"/>
      <c r="F27" s="122"/>
      <c r="G27" s="103"/>
      <c r="H27" s="126"/>
      <c r="J27" s="79"/>
      <c r="K27" s="79"/>
      <c r="L27" s="79"/>
    </row>
    <row r="28" spans="2:12" s="81" customFormat="1" ht="15.95" thickBot="1">
      <c r="E28" s="107"/>
      <c r="F28" s="333" t="s">
        <v>80</v>
      </c>
      <c r="G28" s="334"/>
      <c r="H28" s="108">
        <f>SUM(H24:H27)</f>
        <v>0</v>
      </c>
      <c r="J28" s="79"/>
      <c r="K28" s="79"/>
      <c r="L28" s="79"/>
    </row>
    <row r="29" spans="2:12" s="81" customFormat="1" ht="15.95" thickBot="1">
      <c r="E29" s="107"/>
      <c r="F29" s="328"/>
      <c r="G29" s="329"/>
      <c r="H29" s="127"/>
      <c r="J29" s="79"/>
      <c r="K29" s="79"/>
      <c r="L29" s="79"/>
    </row>
    <row r="30" spans="2:12" s="81" customFormat="1" ht="15.95" thickBot="1">
      <c r="E30" s="107"/>
      <c r="F30" s="322" t="s">
        <v>81</v>
      </c>
      <c r="G30" s="323"/>
      <c r="H30" s="111">
        <f>+H28+H29</f>
        <v>0</v>
      </c>
      <c r="J30" s="79"/>
      <c r="K30" s="79"/>
      <c r="L30" s="79"/>
    </row>
    <row r="31" spans="2:12" s="81" customFormat="1" ht="15.95" thickBot="1">
      <c r="B31" s="149" t="s">
        <v>82</v>
      </c>
      <c r="C31" s="114"/>
      <c r="D31" s="114"/>
      <c r="E31" s="114"/>
      <c r="F31" s="114"/>
      <c r="G31" s="114"/>
      <c r="H31" s="114"/>
      <c r="J31" s="79"/>
      <c r="K31" s="79"/>
      <c r="L31" s="79"/>
    </row>
    <row r="32" spans="2:12" s="81" customFormat="1" ht="31.5" thickBot="1">
      <c r="B32" s="150" t="s">
        <v>55</v>
      </c>
      <c r="C32" s="151" t="s">
        <v>56</v>
      </c>
      <c r="D32" s="151" t="s">
        <v>57</v>
      </c>
      <c r="E32" s="151" t="s">
        <v>58</v>
      </c>
      <c r="F32" s="151" t="s">
        <v>75</v>
      </c>
      <c r="G32" s="151" t="s">
        <v>60</v>
      </c>
      <c r="H32" s="152" t="s">
        <v>61</v>
      </c>
      <c r="J32" s="79"/>
      <c r="K32" s="79"/>
      <c r="L32" s="79"/>
    </row>
    <row r="33" spans="2:12" s="81" customFormat="1">
      <c r="B33" s="135" t="s">
        <v>97</v>
      </c>
      <c r="C33" s="129"/>
      <c r="D33" s="116"/>
      <c r="E33" s="129"/>
      <c r="F33" s="129"/>
      <c r="G33" s="129"/>
      <c r="H33" s="90"/>
      <c r="J33" s="79"/>
      <c r="K33" s="79"/>
      <c r="L33" s="79"/>
    </row>
    <row r="34" spans="2:12" s="81" customFormat="1">
      <c r="B34" s="165" t="s">
        <v>98</v>
      </c>
      <c r="C34" s="166"/>
      <c r="D34" s="119"/>
      <c r="E34" s="166"/>
      <c r="F34" s="166"/>
      <c r="G34" s="166"/>
      <c r="H34" s="96"/>
      <c r="J34" s="79"/>
      <c r="K34" s="79"/>
      <c r="L34" s="79"/>
    </row>
    <row r="35" spans="2:12" s="81" customFormat="1" ht="15.95" thickBot="1">
      <c r="B35" s="130"/>
      <c r="C35" s="131"/>
      <c r="D35" s="131"/>
      <c r="E35" s="132"/>
      <c r="F35" s="131"/>
      <c r="G35" s="131"/>
      <c r="H35" s="133"/>
      <c r="J35" s="79"/>
      <c r="K35" s="79"/>
      <c r="L35" s="79"/>
    </row>
    <row r="36" spans="2:12" s="81" customFormat="1" ht="15.95" thickBot="1">
      <c r="B36" s="134"/>
      <c r="E36" s="107"/>
      <c r="F36" s="324" t="s">
        <v>83</v>
      </c>
      <c r="G36" s="325"/>
      <c r="H36" s="111">
        <f>SUM(H33:H35)</f>
        <v>0</v>
      </c>
      <c r="J36" s="79"/>
      <c r="K36" s="79"/>
      <c r="L36" s="79"/>
    </row>
    <row r="37" spans="2:12" s="81" customFormat="1" ht="15.95" customHeight="1" thickBot="1">
      <c r="E37" s="107"/>
      <c r="F37" s="328"/>
      <c r="G37" s="329"/>
      <c r="H37" s="127">
        <f>+H36*19%</f>
        <v>0</v>
      </c>
      <c r="J37" s="79"/>
      <c r="K37" s="79"/>
      <c r="L37" s="79"/>
    </row>
    <row r="38" spans="2:12" s="81" customFormat="1" ht="15.95" thickBot="1">
      <c r="E38" s="107"/>
      <c r="F38" s="322" t="s">
        <v>84</v>
      </c>
      <c r="G38" s="323"/>
      <c r="H38" s="111">
        <f>+H36+H37</f>
        <v>0</v>
      </c>
      <c r="J38" s="79"/>
      <c r="K38" s="79"/>
      <c r="L38" s="79"/>
    </row>
    <row r="39" spans="2:12" s="81" customFormat="1" ht="15.95" customHeight="1" thickBot="1">
      <c r="E39" s="107"/>
      <c r="G39" s="113"/>
      <c r="H39" s="113"/>
      <c r="J39" s="79"/>
      <c r="K39" s="79"/>
      <c r="L39" s="79"/>
    </row>
    <row r="40" spans="2:12" s="81" customFormat="1">
      <c r="B40" s="149" t="s">
        <v>85</v>
      </c>
      <c r="C40" s="114"/>
      <c r="D40" s="114"/>
      <c r="E40" s="114"/>
      <c r="F40" s="114"/>
      <c r="G40" s="114"/>
      <c r="H40" s="114"/>
      <c r="J40" s="79"/>
      <c r="K40" s="79"/>
      <c r="L40" s="79"/>
    </row>
    <row r="41" spans="2:12" s="81" customFormat="1" ht="34.35" customHeight="1" thickBot="1">
      <c r="B41" s="150" t="s">
        <v>55</v>
      </c>
      <c r="C41" s="151" t="s">
        <v>56</v>
      </c>
      <c r="D41" s="151" t="s">
        <v>57</v>
      </c>
      <c r="E41" s="151" t="s">
        <v>58</v>
      </c>
      <c r="F41" s="151" t="s">
        <v>75</v>
      </c>
      <c r="G41" s="151" t="s">
        <v>60</v>
      </c>
      <c r="H41" s="152" t="s">
        <v>61</v>
      </c>
      <c r="J41" s="79"/>
      <c r="K41" s="79"/>
      <c r="L41" s="79"/>
    </row>
    <row r="42" spans="2:12" s="81" customFormat="1" ht="15" customHeight="1">
      <c r="B42" s="135" t="s">
        <v>99</v>
      </c>
      <c r="C42" s="86"/>
      <c r="D42" s="86"/>
      <c r="E42" s="136"/>
      <c r="F42" s="86"/>
      <c r="G42" s="86"/>
      <c r="H42" s="127"/>
      <c r="J42" s="79"/>
      <c r="K42" s="79"/>
      <c r="L42" s="79"/>
    </row>
    <row r="43" spans="2:12" ht="15" customHeight="1">
      <c r="B43" s="137"/>
      <c r="C43" s="138"/>
      <c r="D43" s="138"/>
      <c r="E43" s="139"/>
      <c r="F43" s="138"/>
      <c r="G43" s="138"/>
      <c r="H43" s="96"/>
    </row>
    <row r="44" spans="2:12" ht="15" customHeight="1" thickBot="1">
      <c r="B44" s="102"/>
      <c r="C44" s="122"/>
      <c r="D44" s="122"/>
      <c r="E44" s="124"/>
      <c r="F44" s="122"/>
      <c r="G44" s="122"/>
      <c r="H44" s="126"/>
    </row>
    <row r="45" spans="2:12" ht="15" customHeight="1" thickBot="1">
      <c r="B45" s="134"/>
      <c r="C45" s="81"/>
      <c r="D45" s="81"/>
      <c r="E45" s="107"/>
      <c r="F45" s="324" t="s">
        <v>86</v>
      </c>
      <c r="G45" s="325"/>
      <c r="H45" s="108">
        <f>SUM(H42:H44)</f>
        <v>0</v>
      </c>
    </row>
    <row r="46" spans="2:12" ht="15" customHeight="1" thickBot="1">
      <c r="B46" s="81"/>
      <c r="C46" s="81"/>
      <c r="D46" s="81"/>
      <c r="E46" s="107"/>
      <c r="F46" s="330"/>
      <c r="G46" s="331"/>
      <c r="H46" s="127"/>
    </row>
    <row r="47" spans="2:12" ht="15" customHeight="1" thickBot="1">
      <c r="B47" s="81"/>
      <c r="C47" s="81"/>
      <c r="D47" s="81"/>
      <c r="E47" s="107"/>
      <c r="F47" s="322" t="s">
        <v>87</v>
      </c>
      <c r="G47" s="323"/>
      <c r="H47" s="111">
        <f>+H45+H46</f>
        <v>0</v>
      </c>
    </row>
    <row r="48" spans="2:12" ht="15.95" customHeight="1">
      <c r="B48" s="81"/>
      <c r="C48" s="81"/>
      <c r="D48" s="81"/>
      <c r="E48" s="107"/>
      <c r="F48" s="81"/>
      <c r="G48" s="113"/>
      <c r="H48" s="113"/>
    </row>
    <row r="49" spans="2:8" ht="15" customHeight="1" thickBot="1">
      <c r="B49" s="326"/>
      <c r="C49" s="326"/>
      <c r="D49" s="326"/>
      <c r="E49" s="83"/>
      <c r="F49" s="83"/>
      <c r="G49" s="83"/>
      <c r="H49" s="83"/>
    </row>
    <row r="50" spans="2:8" ht="15" customHeight="1" thickBot="1">
      <c r="B50" s="327"/>
      <c r="C50" s="327"/>
      <c r="D50" s="327"/>
      <c r="E50" s="83"/>
      <c r="F50" s="322" t="s">
        <v>88</v>
      </c>
      <c r="G50" s="323"/>
      <c r="H50" s="140">
        <f>+H47+H38+H31+H22</f>
        <v>0</v>
      </c>
    </row>
    <row r="51" spans="2:8" ht="15" customHeight="1">
      <c r="B51" s="141"/>
      <c r="C51" s="141"/>
      <c r="D51" s="141"/>
      <c r="E51" s="83"/>
      <c r="F51" s="113" t="s">
        <v>42</v>
      </c>
      <c r="G51" s="113"/>
      <c r="H51" s="113">
        <f>+H50*0.19</f>
        <v>0</v>
      </c>
    </row>
    <row r="52" spans="2:8" ht="15" customHeight="1" thickBot="1">
      <c r="B52" s="141"/>
      <c r="C52" s="141"/>
      <c r="D52" s="141"/>
      <c r="E52" s="83"/>
      <c r="F52" s="332" t="s">
        <v>89</v>
      </c>
      <c r="G52" s="332"/>
      <c r="H52" s="113"/>
    </row>
    <row r="53" spans="2:8" ht="15" customHeight="1" thickBot="1">
      <c r="B53" s="141"/>
      <c r="C53" s="141"/>
      <c r="D53" s="141"/>
      <c r="E53" s="83"/>
      <c r="F53" s="322" t="s">
        <v>44</v>
      </c>
      <c r="G53" s="323"/>
      <c r="H53" s="140">
        <f>+H51+H50+H52</f>
        <v>0</v>
      </c>
    </row>
    <row r="54" spans="2:8">
      <c r="B54" s="83"/>
      <c r="C54" s="83"/>
      <c r="D54" s="83"/>
      <c r="E54" s="83"/>
      <c r="F54" s="83"/>
      <c r="G54" s="83"/>
      <c r="H54" s="83"/>
    </row>
  </sheetData>
  <mergeCells count="21">
    <mergeCell ref="F30:G30"/>
    <mergeCell ref="F36:G36"/>
    <mergeCell ref="F37:G37"/>
    <mergeCell ref="F38:G38"/>
    <mergeCell ref="F45:G45"/>
    <mergeCell ref="B2:H2"/>
    <mergeCell ref="F53:G53"/>
    <mergeCell ref="F47:G47"/>
    <mergeCell ref="B49:D49"/>
    <mergeCell ref="B50:D50"/>
    <mergeCell ref="F50:G50"/>
    <mergeCell ref="F52:G52"/>
    <mergeCell ref="C4:H4"/>
    <mergeCell ref="F46:G46"/>
    <mergeCell ref="F29:G29"/>
    <mergeCell ref="C6:H6"/>
    <mergeCell ref="C8:F8"/>
    <mergeCell ref="F18:G18"/>
    <mergeCell ref="F19:G19"/>
    <mergeCell ref="F20:G20"/>
    <mergeCell ref="F28:G28"/>
  </mergeCells>
  <printOptions horizontalCentered="1"/>
  <pageMargins left="0.70866141732283472" right="0.70866141732283472" top="0.74803149606299213" bottom="0.74803149606299213" header="0.31496062992125984" footer="0.31496062992125984"/>
  <pageSetup scale="53" fitToHeight="0" orientation="portrait" r:id="rId1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B1:L58"/>
  <sheetViews>
    <sheetView showGridLines="0" view="pageBreakPreview" topLeftCell="A5" zoomScale="55" zoomScaleNormal="60" zoomScaleSheetLayoutView="55" workbookViewId="0">
      <selection activeCell="B46" sqref="B46"/>
    </sheetView>
  </sheetViews>
  <sheetFormatPr defaultColWidth="111.6640625" defaultRowHeight="15.6"/>
  <cols>
    <col min="1" max="1" width="5" style="79" customWidth="1"/>
    <col min="2" max="2" width="78.1640625" style="79" bestFit="1" customWidth="1"/>
    <col min="3" max="3" width="18.1640625" style="79" customWidth="1"/>
    <col min="4" max="4" width="20.83203125" style="79" customWidth="1"/>
    <col min="5" max="5" width="22.83203125" style="79" customWidth="1"/>
    <col min="6" max="6" width="25.83203125" style="79" customWidth="1"/>
    <col min="7" max="7" width="20.83203125" style="79" customWidth="1"/>
    <col min="8" max="8" width="28.33203125" style="79" customWidth="1"/>
    <col min="9" max="9" width="4.33203125" style="81" customWidth="1"/>
    <col min="10" max="10" width="13.6640625" style="79" customWidth="1"/>
    <col min="11" max="11" width="15.1640625" style="79" bestFit="1" customWidth="1"/>
    <col min="12" max="12" width="12.1640625" style="79" bestFit="1" customWidth="1"/>
    <col min="13" max="13" width="44.6640625" style="79" customWidth="1"/>
    <col min="14" max="23" width="20.83203125" style="79" customWidth="1"/>
    <col min="24" max="16384" width="111.6640625" style="79"/>
  </cols>
  <sheetData>
    <row r="1" spans="2:12" ht="15.95" thickBot="1">
      <c r="D1" s="80"/>
      <c r="E1" s="80"/>
      <c r="F1" s="80"/>
      <c r="G1" s="80"/>
      <c r="H1" s="80"/>
    </row>
    <row r="2" spans="2:12" ht="15.95" thickBot="1">
      <c r="B2" s="316" t="s">
        <v>0</v>
      </c>
      <c r="C2" s="317"/>
      <c r="D2" s="317"/>
      <c r="E2" s="317"/>
      <c r="F2" s="317"/>
      <c r="G2" s="317"/>
      <c r="H2" s="318"/>
      <c r="I2" s="82"/>
    </row>
    <row r="3" spans="2:12" ht="15.95" thickBot="1">
      <c r="B3" s="83"/>
      <c r="C3" s="83"/>
      <c r="D3" s="83"/>
      <c r="E3" s="83"/>
      <c r="F3" s="83"/>
      <c r="G3" s="83"/>
      <c r="H3" s="83"/>
    </row>
    <row r="4" spans="2:12" ht="54" customHeight="1" thickBot="1">
      <c r="B4" s="142" t="e" vm="4">
        <v>#VALUE!</v>
      </c>
      <c r="C4" s="319" t="s">
        <v>49</v>
      </c>
      <c r="D4" s="320"/>
      <c r="E4" s="320"/>
      <c r="F4" s="320"/>
      <c r="G4" s="320"/>
      <c r="H4" s="321"/>
    </row>
    <row r="5" spans="2:12" ht="15.95" thickBot="1">
      <c r="B5" s="83"/>
      <c r="C5" s="83"/>
      <c r="D5" s="83"/>
      <c r="E5" s="83"/>
      <c r="F5" s="83"/>
      <c r="G5" s="83"/>
      <c r="H5" s="83"/>
    </row>
    <row r="6" spans="2:12" ht="47.1" customHeight="1" thickBot="1">
      <c r="B6" s="143" t="s">
        <v>50</v>
      </c>
      <c r="C6" s="357" t="e">
        <f>+'CADENA DE VALOR '!C7:C13</f>
        <v>#VALUE!</v>
      </c>
      <c r="D6" s="358"/>
      <c r="E6" s="358"/>
      <c r="F6" s="358"/>
      <c r="G6" s="358"/>
      <c r="H6" s="359"/>
    </row>
    <row r="7" spans="2:12" ht="15.95" thickBot="1">
      <c r="B7" s="83"/>
      <c r="C7" s="83"/>
      <c r="D7" s="83"/>
      <c r="E7" s="83"/>
      <c r="F7" s="83"/>
      <c r="G7" s="83"/>
      <c r="H7" s="83"/>
    </row>
    <row r="8" spans="2:12" ht="75" customHeight="1" thickTop="1" thickBot="1">
      <c r="B8" s="144" t="s">
        <v>100</v>
      </c>
      <c r="C8" s="335" t="s">
        <v>101</v>
      </c>
      <c r="D8" s="336"/>
      <c r="E8" s="336"/>
      <c r="F8" s="337"/>
      <c r="G8" s="144" t="s">
        <v>53</v>
      </c>
      <c r="H8" s="145">
        <v>1</v>
      </c>
    </row>
    <row r="9" spans="2:12" s="84" customFormat="1" ht="16.5" thickTop="1" thickBot="1"/>
    <row r="10" spans="2:12" ht="15.95" thickBot="1">
      <c r="B10" s="143" t="s">
        <v>54</v>
      </c>
      <c r="C10" s="80"/>
      <c r="D10" s="80"/>
      <c r="E10" s="80"/>
      <c r="F10" s="80"/>
      <c r="G10" s="80"/>
      <c r="H10" s="80"/>
    </row>
    <row r="11" spans="2:12" ht="31.5" thickBot="1">
      <c r="B11" s="146" t="s">
        <v>55</v>
      </c>
      <c r="C11" s="147" t="s">
        <v>56</v>
      </c>
      <c r="D11" s="147" t="s">
        <v>57</v>
      </c>
      <c r="E11" s="147" t="s">
        <v>58</v>
      </c>
      <c r="F11" s="147" t="s">
        <v>59</v>
      </c>
      <c r="G11" s="147" t="s">
        <v>60</v>
      </c>
      <c r="H11" s="148" t="s">
        <v>61</v>
      </c>
    </row>
    <row r="12" spans="2:12" ht="18" customHeight="1">
      <c r="B12" s="345" t="s">
        <v>102</v>
      </c>
      <c r="C12" s="86"/>
      <c r="D12" s="86"/>
      <c r="E12" s="87"/>
      <c r="F12" s="88"/>
      <c r="G12" s="89"/>
      <c r="H12" s="90"/>
      <c r="L12" s="81"/>
    </row>
    <row r="13" spans="2:12" ht="18" customHeight="1">
      <c r="B13" s="346"/>
      <c r="C13" s="92"/>
      <c r="D13" s="92"/>
      <c r="E13" s="93"/>
      <c r="F13" s="94"/>
      <c r="G13" s="95"/>
      <c r="H13" s="96"/>
      <c r="L13" s="81"/>
    </row>
    <row r="14" spans="2:12">
      <c r="B14" s="346"/>
      <c r="C14" s="92"/>
      <c r="D14" s="92"/>
      <c r="E14" s="93"/>
      <c r="F14" s="94"/>
      <c r="G14" s="95"/>
      <c r="H14" s="96"/>
      <c r="L14" s="81"/>
    </row>
    <row r="15" spans="2:12">
      <c r="B15" s="346"/>
      <c r="C15" s="92"/>
      <c r="D15" s="92"/>
      <c r="E15" s="93"/>
      <c r="F15" s="94"/>
      <c r="G15" s="95"/>
      <c r="H15" s="96"/>
      <c r="L15" s="81"/>
    </row>
    <row r="16" spans="2:12" ht="18" customHeight="1">
      <c r="B16" s="346"/>
      <c r="C16" s="92"/>
      <c r="D16" s="92"/>
      <c r="E16" s="93"/>
      <c r="F16" s="94"/>
      <c r="G16" s="95"/>
      <c r="H16" s="96"/>
      <c r="L16" s="81"/>
    </row>
    <row r="17" spans="2:12" ht="18" customHeight="1">
      <c r="B17" s="347"/>
      <c r="C17" s="92"/>
      <c r="D17" s="92"/>
      <c r="E17" s="93"/>
      <c r="F17" s="94"/>
      <c r="G17" s="95"/>
      <c r="H17" s="96"/>
      <c r="L17" s="81"/>
    </row>
    <row r="18" spans="2:12" ht="18" customHeight="1">
      <c r="B18" s="167" t="s">
        <v>103</v>
      </c>
      <c r="C18" s="98"/>
      <c r="D18" s="98"/>
      <c r="E18" s="99"/>
      <c r="F18" s="100"/>
      <c r="G18" s="168"/>
      <c r="H18" s="164"/>
      <c r="L18" s="81"/>
    </row>
    <row r="19" spans="2:12" ht="18" customHeight="1" thickBot="1">
      <c r="B19" s="102" t="s">
        <v>104</v>
      </c>
      <c r="C19" s="103"/>
      <c r="D19" s="103"/>
      <c r="E19" s="103"/>
      <c r="F19" s="103"/>
      <c r="G19" s="103"/>
      <c r="H19" s="105"/>
      <c r="L19" s="81"/>
    </row>
    <row r="20" spans="2:12" ht="15.95" thickBot="1">
      <c r="B20" s="106"/>
      <c r="C20" s="81"/>
      <c r="D20" s="81"/>
      <c r="E20" s="107"/>
      <c r="F20" s="333" t="s">
        <v>71</v>
      </c>
      <c r="G20" s="334"/>
      <c r="H20" s="108">
        <f>SUM(H12:H19)</f>
        <v>0</v>
      </c>
    </row>
    <row r="21" spans="2:12" ht="15.95" thickBot="1">
      <c r="B21" s="106"/>
      <c r="C21" s="81"/>
      <c r="D21" s="81"/>
      <c r="E21" s="107"/>
      <c r="F21" s="343" t="s">
        <v>72</v>
      </c>
      <c r="G21" s="344"/>
      <c r="H21" s="161">
        <f>'FACTOR MULTIPLICADOR'!E32</f>
        <v>1.9199666666666668</v>
      </c>
    </row>
    <row r="22" spans="2:12" ht="15.95" customHeight="1" thickBot="1">
      <c r="B22" s="110"/>
      <c r="C22" s="110"/>
      <c r="D22" s="110"/>
      <c r="E22" s="110"/>
      <c r="F22" s="322" t="s">
        <v>73</v>
      </c>
      <c r="G22" s="323"/>
      <c r="H22" s="111">
        <f>+H20*H21</f>
        <v>0</v>
      </c>
      <c r="K22" s="112"/>
      <c r="L22" s="81"/>
    </row>
    <row r="23" spans="2:12" ht="15.95" thickBot="1">
      <c r="B23" s="81"/>
      <c r="C23" s="81"/>
      <c r="D23" s="81"/>
      <c r="E23" s="107"/>
      <c r="F23" s="81"/>
      <c r="G23" s="113"/>
      <c r="H23" s="113"/>
    </row>
    <row r="24" spans="2:12" ht="15.95" thickBot="1">
      <c r="B24" s="149" t="s">
        <v>74</v>
      </c>
      <c r="C24" s="114"/>
      <c r="D24" s="114"/>
      <c r="E24" s="114"/>
      <c r="F24" s="114"/>
      <c r="G24" s="114"/>
      <c r="H24" s="114"/>
    </row>
    <row r="25" spans="2:12" ht="31.5" thickBot="1">
      <c r="B25" s="146" t="s">
        <v>55</v>
      </c>
      <c r="C25" s="147" t="s">
        <v>56</v>
      </c>
      <c r="D25" s="147" t="s">
        <v>57</v>
      </c>
      <c r="E25" s="147" t="s">
        <v>58</v>
      </c>
      <c r="F25" s="147" t="s">
        <v>75</v>
      </c>
      <c r="G25" s="147" t="s">
        <v>60</v>
      </c>
      <c r="H25" s="148" t="s">
        <v>61</v>
      </c>
    </row>
    <row r="26" spans="2:12">
      <c r="B26" s="135" t="s">
        <v>76</v>
      </c>
      <c r="C26" s="116" t="s">
        <v>77</v>
      </c>
      <c r="D26" s="116">
        <v>0</v>
      </c>
      <c r="E26" s="116"/>
      <c r="F26" s="86">
        <v>0</v>
      </c>
      <c r="G26" s="117">
        <v>0</v>
      </c>
      <c r="H26" s="90">
        <f>+F26*D26</f>
        <v>0</v>
      </c>
    </row>
    <row r="27" spans="2:12">
      <c r="B27" s="165" t="s">
        <v>78</v>
      </c>
      <c r="C27" s="119" t="s">
        <v>77</v>
      </c>
      <c r="D27" s="119">
        <v>0</v>
      </c>
      <c r="E27" s="119"/>
      <c r="F27" s="92">
        <v>0</v>
      </c>
      <c r="G27" s="120">
        <v>0</v>
      </c>
      <c r="H27" s="96">
        <f>+F27*D27</f>
        <v>0</v>
      </c>
    </row>
    <row r="28" spans="2:12" ht="15.95" thickBot="1">
      <c r="B28" s="121" t="s">
        <v>79</v>
      </c>
      <c r="C28" s="122" t="s">
        <v>77</v>
      </c>
      <c r="D28" s="123">
        <v>0</v>
      </c>
      <c r="E28" s="124"/>
      <c r="F28" s="122">
        <v>0</v>
      </c>
      <c r="G28" s="125">
        <v>0</v>
      </c>
      <c r="H28" s="126">
        <f>+F28*D28</f>
        <v>0</v>
      </c>
    </row>
    <row r="29" spans="2:12" ht="15.95" thickBot="1">
      <c r="B29" s="81"/>
      <c r="C29" s="81"/>
      <c r="D29" s="81"/>
      <c r="E29" s="107"/>
      <c r="F29" s="333" t="s">
        <v>80</v>
      </c>
      <c r="G29" s="334"/>
      <c r="H29" s="108">
        <f>SUM(H26:H28)</f>
        <v>0</v>
      </c>
    </row>
    <row r="30" spans="2:12" ht="15.95" thickBot="1">
      <c r="B30" s="81"/>
      <c r="C30" s="81"/>
      <c r="D30" s="81"/>
      <c r="E30" s="107"/>
      <c r="F30" s="328"/>
      <c r="G30" s="329"/>
      <c r="H30" s="127"/>
    </row>
    <row r="31" spans="2:12" ht="15.95" thickBot="1">
      <c r="B31" s="81"/>
      <c r="C31" s="81"/>
      <c r="D31" s="81"/>
      <c r="E31" s="107"/>
      <c r="F31" s="322" t="s">
        <v>81</v>
      </c>
      <c r="G31" s="323"/>
      <c r="H31" s="111">
        <f>+H29+H30</f>
        <v>0</v>
      </c>
    </row>
    <row r="32" spans="2:12" ht="15.95" thickBot="1">
      <c r="B32" s="149" t="s">
        <v>82</v>
      </c>
      <c r="C32" s="114"/>
      <c r="D32" s="114"/>
      <c r="E32" s="114"/>
      <c r="F32" s="114"/>
      <c r="G32" s="114"/>
      <c r="H32" s="114"/>
    </row>
    <row r="33" spans="2:8" ht="31.5" thickBot="1">
      <c r="B33" s="150" t="s">
        <v>55</v>
      </c>
      <c r="C33" s="151" t="s">
        <v>56</v>
      </c>
      <c r="D33" s="151" t="s">
        <v>57</v>
      </c>
      <c r="E33" s="151" t="s">
        <v>58</v>
      </c>
      <c r="F33" s="151" t="s">
        <v>75</v>
      </c>
      <c r="G33" s="151" t="s">
        <v>60</v>
      </c>
      <c r="H33" s="152" t="s">
        <v>61</v>
      </c>
    </row>
    <row r="34" spans="2:8" ht="30.95">
      <c r="B34" s="135" t="s">
        <v>105</v>
      </c>
      <c r="C34" s="116" t="s">
        <v>53</v>
      </c>
      <c r="D34" s="116">
        <v>0</v>
      </c>
      <c r="E34" s="129"/>
      <c r="F34" s="129">
        <v>0</v>
      </c>
      <c r="G34" s="129"/>
      <c r="H34" s="90">
        <v>0</v>
      </c>
    </row>
    <row r="35" spans="2:8">
      <c r="B35" s="165" t="s">
        <v>106</v>
      </c>
      <c r="C35" s="119" t="s">
        <v>53</v>
      </c>
      <c r="D35" s="169">
        <v>0</v>
      </c>
      <c r="E35" s="170"/>
      <c r="F35" s="170">
        <v>0</v>
      </c>
      <c r="G35" s="170"/>
      <c r="H35" s="158">
        <v>0</v>
      </c>
    </row>
    <row r="36" spans="2:8">
      <c r="B36" s="171" t="s">
        <v>107</v>
      </c>
      <c r="C36" s="154" t="s">
        <v>53</v>
      </c>
      <c r="D36" s="169">
        <v>0</v>
      </c>
      <c r="E36" s="170"/>
      <c r="F36" s="170">
        <v>0</v>
      </c>
      <c r="G36" s="170"/>
      <c r="H36" s="158">
        <v>0</v>
      </c>
    </row>
    <row r="37" spans="2:8">
      <c r="B37" s="171" t="s">
        <v>108</v>
      </c>
      <c r="C37" s="154" t="s">
        <v>53</v>
      </c>
      <c r="D37" s="169">
        <v>0</v>
      </c>
      <c r="E37" s="170"/>
      <c r="F37" s="170">
        <v>0</v>
      </c>
      <c r="G37" s="170"/>
      <c r="H37" s="158"/>
    </row>
    <row r="38" spans="2:8">
      <c r="B38" s="171" t="s">
        <v>109</v>
      </c>
      <c r="C38" s="154" t="s">
        <v>53</v>
      </c>
      <c r="D38" s="169">
        <v>0</v>
      </c>
      <c r="E38" s="170"/>
      <c r="F38" s="170">
        <v>0</v>
      </c>
      <c r="G38" s="170"/>
      <c r="H38" s="158">
        <v>0</v>
      </c>
    </row>
    <row r="39" spans="2:8">
      <c r="B39" s="130" t="s">
        <v>79</v>
      </c>
      <c r="C39" s="131"/>
      <c r="D39" s="131"/>
      <c r="E39" s="132"/>
      <c r="F39" s="131"/>
      <c r="G39" s="131"/>
      <c r="H39" s="133"/>
    </row>
    <row r="40" spans="2:8" ht="15.95" thickBot="1">
      <c r="B40" s="134"/>
      <c r="C40" s="81"/>
      <c r="D40" s="81"/>
      <c r="E40" s="107"/>
      <c r="F40" s="324" t="s">
        <v>83</v>
      </c>
      <c r="G40" s="325"/>
      <c r="H40" s="111">
        <f>SUM(H34:H39)</f>
        <v>0</v>
      </c>
    </row>
    <row r="41" spans="2:8" ht="15.95" customHeight="1" thickBot="1">
      <c r="B41" s="81"/>
      <c r="C41" s="81"/>
      <c r="D41" s="81"/>
      <c r="E41" s="107"/>
      <c r="F41" s="328"/>
      <c r="G41" s="329"/>
      <c r="H41" s="127">
        <f>+H40*19%</f>
        <v>0</v>
      </c>
    </row>
    <row r="42" spans="2:8" ht="15.95" thickBot="1">
      <c r="B42" s="81"/>
      <c r="C42" s="81"/>
      <c r="D42" s="81"/>
      <c r="E42" s="107"/>
      <c r="F42" s="322" t="s">
        <v>84</v>
      </c>
      <c r="G42" s="323"/>
      <c r="H42" s="111">
        <f>+H40+H41</f>
        <v>0</v>
      </c>
    </row>
    <row r="43" spans="2:8" ht="15.95" customHeight="1" thickBot="1">
      <c r="B43" s="81"/>
      <c r="C43" s="81"/>
      <c r="D43" s="81"/>
      <c r="E43" s="107"/>
      <c r="F43" s="81"/>
      <c r="G43" s="113"/>
      <c r="H43" s="113"/>
    </row>
    <row r="44" spans="2:8" ht="15.95" thickBot="1">
      <c r="B44" s="149" t="s">
        <v>85</v>
      </c>
      <c r="C44" s="114"/>
      <c r="D44" s="114"/>
      <c r="E44" s="114"/>
      <c r="F44" s="114"/>
      <c r="G44" s="114"/>
      <c r="H44" s="114"/>
    </row>
    <row r="45" spans="2:8" ht="34.35" customHeight="1" thickBot="1">
      <c r="B45" s="150" t="s">
        <v>55</v>
      </c>
      <c r="C45" s="151" t="s">
        <v>56</v>
      </c>
      <c r="D45" s="151" t="s">
        <v>57</v>
      </c>
      <c r="E45" s="151" t="s">
        <v>58</v>
      </c>
      <c r="F45" s="151" t="s">
        <v>75</v>
      </c>
      <c r="G45" s="151" t="s">
        <v>60</v>
      </c>
      <c r="H45" s="152" t="s">
        <v>61</v>
      </c>
    </row>
    <row r="46" spans="2:8" ht="15" customHeight="1">
      <c r="B46" s="135" t="s">
        <v>110</v>
      </c>
      <c r="C46" s="86" t="s">
        <v>111</v>
      </c>
      <c r="D46" s="86">
        <v>0</v>
      </c>
      <c r="E46" s="136"/>
      <c r="F46" s="86">
        <v>0</v>
      </c>
      <c r="G46" s="86"/>
      <c r="H46" s="127"/>
    </row>
    <row r="47" spans="2:8" ht="15" customHeight="1">
      <c r="B47" s="137"/>
      <c r="C47" s="138"/>
      <c r="D47" s="138"/>
      <c r="E47" s="139"/>
      <c r="F47" s="138"/>
      <c r="G47" s="138"/>
      <c r="H47" s="96"/>
    </row>
    <row r="48" spans="2:8" ht="15" customHeight="1" thickBot="1">
      <c r="B48" s="102"/>
      <c r="C48" s="122"/>
      <c r="D48" s="122"/>
      <c r="E48" s="124"/>
      <c r="F48" s="122"/>
      <c r="G48" s="122"/>
      <c r="H48" s="126"/>
    </row>
    <row r="49" spans="2:8" ht="15" customHeight="1" thickBot="1">
      <c r="B49" s="134"/>
      <c r="C49" s="81"/>
      <c r="D49" s="81"/>
      <c r="E49" s="107"/>
      <c r="F49" s="324" t="s">
        <v>86</v>
      </c>
      <c r="G49" s="325"/>
      <c r="H49" s="108">
        <f>SUM(H46:H48)</f>
        <v>0</v>
      </c>
    </row>
    <row r="50" spans="2:8" ht="15" customHeight="1" thickBot="1">
      <c r="B50" s="348" t="s">
        <v>112</v>
      </c>
      <c r="C50" s="349"/>
      <c r="D50" s="350"/>
      <c r="E50" s="107"/>
      <c r="F50" s="330"/>
      <c r="G50" s="331"/>
      <c r="H50" s="127"/>
    </row>
    <row r="51" spans="2:8" ht="15" customHeight="1" thickBot="1">
      <c r="B51" s="351"/>
      <c r="C51" s="352"/>
      <c r="D51" s="353"/>
      <c r="E51" s="107"/>
      <c r="F51" s="322" t="s">
        <v>87</v>
      </c>
      <c r="G51" s="323"/>
      <c r="H51" s="111">
        <f>+H49+H50</f>
        <v>0</v>
      </c>
    </row>
    <row r="52" spans="2:8" ht="15.95" customHeight="1">
      <c r="B52" s="351"/>
      <c r="C52" s="352"/>
      <c r="D52" s="353"/>
      <c r="E52" s="107"/>
      <c r="F52" s="81"/>
      <c r="G52" s="113"/>
      <c r="H52" s="113"/>
    </row>
    <row r="53" spans="2:8" ht="24" customHeight="1" thickBot="1">
      <c r="B53" s="354"/>
      <c r="C53" s="355"/>
      <c r="D53" s="356"/>
      <c r="E53" s="83"/>
      <c r="F53" s="83"/>
      <c r="G53" s="83"/>
      <c r="H53" s="83"/>
    </row>
    <row r="54" spans="2:8" ht="15" customHeight="1" thickBot="1">
      <c r="B54" s="327"/>
      <c r="C54" s="327"/>
      <c r="D54" s="327"/>
      <c r="E54" s="83"/>
      <c r="F54" s="322" t="s">
        <v>88</v>
      </c>
      <c r="G54" s="323"/>
      <c r="H54" s="140">
        <f>+H51+H42+H35+H26</f>
        <v>0</v>
      </c>
    </row>
    <row r="55" spans="2:8" ht="15" customHeight="1">
      <c r="B55" s="141"/>
      <c r="C55" s="141"/>
      <c r="D55" s="141"/>
      <c r="E55" s="83"/>
      <c r="F55" s="113" t="s">
        <v>42</v>
      </c>
      <c r="G55" s="113"/>
      <c r="H55" s="113">
        <f>+H54*0.19</f>
        <v>0</v>
      </c>
    </row>
    <row r="56" spans="2:8" ht="15" customHeight="1" thickBot="1">
      <c r="B56" s="141"/>
      <c r="C56" s="141"/>
      <c r="D56" s="141"/>
      <c r="E56" s="83"/>
      <c r="F56" s="332" t="s">
        <v>89</v>
      </c>
      <c r="G56" s="332"/>
      <c r="H56" s="113"/>
    </row>
    <row r="57" spans="2:8" ht="15" customHeight="1" thickBot="1">
      <c r="B57" s="141"/>
      <c r="C57" s="141"/>
      <c r="D57" s="141"/>
      <c r="E57" s="83"/>
      <c r="F57" s="322" t="s">
        <v>44</v>
      </c>
      <c r="G57" s="323"/>
      <c r="H57" s="140">
        <f>+H55+H54+H56</f>
        <v>0</v>
      </c>
    </row>
    <row r="58" spans="2:8">
      <c r="B58" s="83"/>
      <c r="C58" s="83"/>
      <c r="D58" s="83"/>
      <c r="E58" s="83"/>
      <c r="F58" s="83"/>
      <c r="G58" s="83"/>
      <c r="H58" s="83"/>
    </row>
  </sheetData>
  <mergeCells count="22">
    <mergeCell ref="F49:G49"/>
    <mergeCell ref="F29:G29"/>
    <mergeCell ref="F31:G31"/>
    <mergeCell ref="F40:G40"/>
    <mergeCell ref="F41:G41"/>
    <mergeCell ref="F42:G42"/>
    <mergeCell ref="B12:B17"/>
    <mergeCell ref="B2:H2"/>
    <mergeCell ref="C4:H4"/>
    <mergeCell ref="F57:G57"/>
    <mergeCell ref="F51:G51"/>
    <mergeCell ref="B54:D54"/>
    <mergeCell ref="F54:G54"/>
    <mergeCell ref="B50:D53"/>
    <mergeCell ref="F50:G50"/>
    <mergeCell ref="F56:G56"/>
    <mergeCell ref="F30:G30"/>
    <mergeCell ref="C6:H6"/>
    <mergeCell ref="C8:F8"/>
    <mergeCell ref="F20:G20"/>
    <mergeCell ref="F21:G21"/>
    <mergeCell ref="F22:G22"/>
  </mergeCells>
  <printOptions horizontalCentered="1"/>
  <pageMargins left="0.70866141732283472" right="0.70866141732283472" top="0.74803149606299213" bottom="0.74803149606299213" header="0.31496062992125984" footer="0.31496062992125984"/>
  <pageSetup scale="53" fitToHeight="0" orientation="portrait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B1:L55"/>
  <sheetViews>
    <sheetView showGridLines="0" view="pageBreakPreview" topLeftCell="A5" zoomScale="55" zoomScaleNormal="60" zoomScaleSheetLayoutView="55" workbookViewId="0">
      <selection activeCell="B4" sqref="B4"/>
    </sheetView>
  </sheetViews>
  <sheetFormatPr defaultColWidth="111.6640625" defaultRowHeight="15.6"/>
  <cols>
    <col min="1" max="1" width="5" style="79" customWidth="1"/>
    <col min="2" max="2" width="78.1640625" style="79" bestFit="1" customWidth="1"/>
    <col min="3" max="3" width="18.1640625" style="79" customWidth="1"/>
    <col min="4" max="4" width="20.83203125" style="79" customWidth="1"/>
    <col min="5" max="5" width="22.83203125" style="79" customWidth="1"/>
    <col min="6" max="6" width="25.83203125" style="79" customWidth="1"/>
    <col min="7" max="7" width="20.83203125" style="79" customWidth="1"/>
    <col min="8" max="8" width="28.33203125" style="79" customWidth="1"/>
    <col min="9" max="9" width="4.33203125" style="81" customWidth="1"/>
    <col min="10" max="10" width="13.6640625" style="79" customWidth="1"/>
    <col min="11" max="11" width="15.1640625" style="79" bestFit="1" customWidth="1"/>
    <col min="12" max="12" width="12.1640625" style="79" bestFit="1" customWidth="1"/>
    <col min="13" max="13" width="44.6640625" style="79" customWidth="1"/>
    <col min="14" max="23" width="20.83203125" style="79" customWidth="1"/>
    <col min="24" max="16384" width="111.6640625" style="79"/>
  </cols>
  <sheetData>
    <row r="1" spans="2:12" ht="15.95" thickBot="1">
      <c r="D1" s="80"/>
      <c r="E1" s="80"/>
      <c r="F1" s="80"/>
      <c r="G1" s="80"/>
      <c r="H1" s="80"/>
    </row>
    <row r="2" spans="2:12" ht="15.95" thickBot="1">
      <c r="B2" s="316" t="s">
        <v>0</v>
      </c>
      <c r="C2" s="317"/>
      <c r="D2" s="317"/>
      <c r="E2" s="317"/>
      <c r="F2" s="317"/>
      <c r="G2" s="317"/>
      <c r="H2" s="318"/>
      <c r="I2" s="173"/>
    </row>
    <row r="3" spans="2:12" ht="15.95" thickBot="1">
      <c r="B3" s="83"/>
      <c r="C3" s="83"/>
      <c r="D3" s="83"/>
      <c r="E3" s="83"/>
      <c r="F3" s="83"/>
      <c r="G3" s="83"/>
      <c r="H3" s="83"/>
    </row>
    <row r="4" spans="2:12" ht="63.6" customHeight="1" thickBot="1">
      <c r="B4" s="142" t="e" vm="4">
        <v>#VALUE!</v>
      </c>
      <c r="C4" s="319" t="s">
        <v>49</v>
      </c>
      <c r="D4" s="320"/>
      <c r="E4" s="320"/>
      <c r="F4" s="320"/>
      <c r="G4" s="320"/>
      <c r="H4" s="321"/>
    </row>
    <row r="5" spans="2:12" ht="15.95" thickBot="1">
      <c r="B5" s="83"/>
      <c r="C5" s="83"/>
      <c r="D5" s="83"/>
      <c r="E5" s="83"/>
      <c r="F5" s="83"/>
      <c r="G5" s="83"/>
      <c r="H5" s="83"/>
    </row>
    <row r="6" spans="2:12" ht="39" customHeight="1" thickBot="1">
      <c r="B6" s="143" t="s">
        <v>50</v>
      </c>
      <c r="C6" s="358" t="e">
        <f>+'CADENA DE VALOR '!C7:C13</f>
        <v>#VALUE!</v>
      </c>
      <c r="D6" s="358"/>
      <c r="E6" s="358"/>
      <c r="F6" s="358"/>
      <c r="G6" s="358"/>
      <c r="H6" s="359"/>
    </row>
    <row r="7" spans="2:12" ht="15.95" thickBot="1">
      <c r="B7" s="83"/>
      <c r="C7" s="83"/>
      <c r="D7" s="83"/>
      <c r="E7" s="83"/>
      <c r="F7" s="83"/>
      <c r="G7" s="83"/>
      <c r="H7" s="83"/>
    </row>
    <row r="8" spans="2:12" ht="46.15" customHeight="1" thickTop="1" thickBot="1">
      <c r="B8" s="144" t="s">
        <v>113</v>
      </c>
      <c r="C8" s="363" t="s">
        <v>114</v>
      </c>
      <c r="D8" s="364"/>
      <c r="E8" s="364"/>
      <c r="F8" s="365"/>
      <c r="G8" s="144" t="s">
        <v>53</v>
      </c>
      <c r="H8" s="172">
        <v>1</v>
      </c>
    </row>
    <row r="9" spans="2:12" s="84" customFormat="1" ht="16.5" thickTop="1" thickBot="1"/>
    <row r="10" spans="2:12" ht="15.95" thickBot="1">
      <c r="B10" s="143" t="s">
        <v>54</v>
      </c>
      <c r="C10" s="80"/>
      <c r="D10" s="80"/>
      <c r="E10" s="80"/>
      <c r="F10" s="80"/>
      <c r="G10" s="80"/>
      <c r="H10" s="80"/>
    </row>
    <row r="11" spans="2:12" ht="31.5" thickBot="1">
      <c r="B11" s="146" t="s">
        <v>55</v>
      </c>
      <c r="C11" s="147" t="s">
        <v>56</v>
      </c>
      <c r="D11" s="147" t="s">
        <v>57</v>
      </c>
      <c r="E11" s="147" t="s">
        <v>58</v>
      </c>
      <c r="F11" s="147" t="s">
        <v>59</v>
      </c>
      <c r="G11" s="147" t="s">
        <v>60</v>
      </c>
      <c r="H11" s="148" t="s">
        <v>61</v>
      </c>
    </row>
    <row r="12" spans="2:12" ht="18" customHeight="1">
      <c r="B12" s="85" t="s">
        <v>62</v>
      </c>
      <c r="C12" s="86" t="s">
        <v>63</v>
      </c>
      <c r="D12" s="86">
        <v>0</v>
      </c>
      <c r="E12" s="87">
        <v>0</v>
      </c>
      <c r="F12" s="88">
        <v>0</v>
      </c>
      <c r="G12" s="89">
        <v>3</v>
      </c>
      <c r="H12" s="90">
        <f>D12*E12*F12*G12</f>
        <v>0</v>
      </c>
      <c r="L12" s="81"/>
    </row>
    <row r="13" spans="2:12" ht="18" customHeight="1">
      <c r="B13" s="91" t="s">
        <v>64</v>
      </c>
      <c r="C13" s="92" t="s">
        <v>63</v>
      </c>
      <c r="D13" s="92">
        <v>0</v>
      </c>
      <c r="E13" s="93">
        <v>0</v>
      </c>
      <c r="F13" s="94">
        <v>0</v>
      </c>
      <c r="G13" s="95">
        <v>0</v>
      </c>
      <c r="H13" s="96">
        <f t="shared" ref="H13:H19" si="0">D13*E13*F13*G13</f>
        <v>0</v>
      </c>
      <c r="L13" s="81"/>
    </row>
    <row r="14" spans="2:12">
      <c r="B14" s="91" t="s">
        <v>115</v>
      </c>
      <c r="C14" s="92" t="s">
        <v>63</v>
      </c>
      <c r="D14" s="92">
        <v>0</v>
      </c>
      <c r="E14" s="93">
        <v>0</v>
      </c>
      <c r="F14" s="94">
        <v>0</v>
      </c>
      <c r="G14" s="95">
        <v>0</v>
      </c>
      <c r="H14" s="96">
        <f>D14*E14*F14*G14</f>
        <v>0</v>
      </c>
      <c r="L14" s="81"/>
    </row>
    <row r="15" spans="2:12">
      <c r="B15" s="91" t="s">
        <v>116</v>
      </c>
      <c r="C15" s="92" t="s">
        <v>63</v>
      </c>
      <c r="D15" s="92">
        <v>0</v>
      </c>
      <c r="E15" s="93">
        <v>0</v>
      </c>
      <c r="F15" s="94">
        <v>0</v>
      </c>
      <c r="G15" s="95">
        <v>0</v>
      </c>
      <c r="H15" s="96">
        <f t="shared" si="0"/>
        <v>0</v>
      </c>
      <c r="L15" s="81"/>
    </row>
    <row r="16" spans="2:12" ht="18" customHeight="1">
      <c r="B16" s="91" t="s">
        <v>66</v>
      </c>
      <c r="C16" s="92" t="s">
        <v>63</v>
      </c>
      <c r="D16" s="92">
        <v>0</v>
      </c>
      <c r="E16" s="93">
        <v>0</v>
      </c>
      <c r="F16" s="94">
        <v>0</v>
      </c>
      <c r="G16" s="95">
        <v>0</v>
      </c>
      <c r="H16" s="96">
        <f t="shared" si="0"/>
        <v>0</v>
      </c>
      <c r="L16" s="81"/>
    </row>
    <row r="17" spans="2:12" ht="18" customHeight="1">
      <c r="B17" s="91" t="s">
        <v>117</v>
      </c>
      <c r="C17" s="92" t="s">
        <v>63</v>
      </c>
      <c r="D17" s="92">
        <v>0</v>
      </c>
      <c r="E17" s="93">
        <v>0</v>
      </c>
      <c r="F17" s="94">
        <v>0</v>
      </c>
      <c r="G17" s="95">
        <v>0</v>
      </c>
      <c r="H17" s="96">
        <f t="shared" si="0"/>
        <v>0</v>
      </c>
      <c r="L17" s="81"/>
    </row>
    <row r="18" spans="2:12" ht="18" customHeight="1">
      <c r="B18" s="97" t="s">
        <v>103</v>
      </c>
      <c r="C18" s="92" t="s">
        <v>63</v>
      </c>
      <c r="D18" s="98">
        <v>0</v>
      </c>
      <c r="E18" s="93">
        <v>0</v>
      </c>
      <c r="F18" s="94">
        <v>0</v>
      </c>
      <c r="G18" s="95">
        <v>0</v>
      </c>
      <c r="H18" s="96">
        <f t="shared" si="0"/>
        <v>0</v>
      </c>
      <c r="L18" s="81"/>
    </row>
    <row r="19" spans="2:12" ht="18" customHeight="1">
      <c r="B19" s="101" t="s">
        <v>69</v>
      </c>
      <c r="C19" s="92" t="s">
        <v>63</v>
      </c>
      <c r="D19" s="98">
        <v>0</v>
      </c>
      <c r="E19" s="93">
        <v>0</v>
      </c>
      <c r="F19" s="94">
        <v>0</v>
      </c>
      <c r="G19" s="95">
        <v>0</v>
      </c>
      <c r="H19" s="96">
        <f t="shared" si="0"/>
        <v>0</v>
      </c>
      <c r="L19" s="81"/>
    </row>
    <row r="20" spans="2:12" ht="18" customHeight="1" thickBot="1">
      <c r="B20" s="102" t="s">
        <v>79</v>
      </c>
      <c r="C20" s="103"/>
      <c r="D20" s="103"/>
      <c r="E20" s="103"/>
      <c r="F20" s="103"/>
      <c r="G20" s="103"/>
      <c r="H20" s="105"/>
      <c r="L20" s="81"/>
    </row>
    <row r="21" spans="2:12" ht="15.95" thickBot="1">
      <c r="B21" s="106"/>
      <c r="C21" s="81"/>
      <c r="D21" s="81"/>
      <c r="E21" s="107"/>
      <c r="F21" s="333" t="s">
        <v>71</v>
      </c>
      <c r="G21" s="334"/>
      <c r="H21" s="108">
        <f>SUM(H12:H20)</f>
        <v>0</v>
      </c>
    </row>
    <row r="22" spans="2:12" ht="15.95" thickBot="1">
      <c r="B22" s="106"/>
      <c r="C22" s="81"/>
      <c r="D22" s="81"/>
      <c r="E22" s="107"/>
      <c r="F22" s="343" t="s">
        <v>72</v>
      </c>
      <c r="G22" s="344"/>
      <c r="H22" s="161">
        <f>'FACTOR MULTIPLICADOR'!E32</f>
        <v>1.9199666666666668</v>
      </c>
    </row>
    <row r="23" spans="2:12" ht="15.95" customHeight="1" thickBot="1">
      <c r="B23" s="110"/>
      <c r="C23" s="110"/>
      <c r="D23" s="110"/>
      <c r="E23" s="110"/>
      <c r="F23" s="322" t="s">
        <v>73</v>
      </c>
      <c r="G23" s="323"/>
      <c r="H23" s="111">
        <f>+H21*H22</f>
        <v>0</v>
      </c>
      <c r="K23" s="112"/>
      <c r="L23" s="81"/>
    </row>
    <row r="24" spans="2:12" ht="15.95" thickBot="1">
      <c r="B24" s="81"/>
      <c r="C24" s="81"/>
      <c r="D24" s="81"/>
      <c r="E24" s="107"/>
      <c r="F24" s="81"/>
      <c r="G24" s="113"/>
      <c r="H24" s="113"/>
    </row>
    <row r="25" spans="2:12" ht="15.95" thickBot="1">
      <c r="B25" s="149" t="s">
        <v>74</v>
      </c>
      <c r="C25" s="114"/>
      <c r="D25" s="114"/>
      <c r="E25" s="114"/>
      <c r="F25" s="114"/>
      <c r="G25" s="114"/>
      <c r="H25" s="114"/>
    </row>
    <row r="26" spans="2:12" ht="31.5" thickBot="1">
      <c r="B26" s="146" t="s">
        <v>55</v>
      </c>
      <c r="C26" s="147" t="s">
        <v>56</v>
      </c>
      <c r="D26" s="147" t="s">
        <v>57</v>
      </c>
      <c r="E26" s="147" t="s">
        <v>58</v>
      </c>
      <c r="F26" s="147" t="s">
        <v>75</v>
      </c>
      <c r="G26" s="147" t="s">
        <v>60</v>
      </c>
      <c r="H26" s="148" t="s">
        <v>61</v>
      </c>
    </row>
    <row r="27" spans="2:12">
      <c r="B27" s="135" t="s">
        <v>76</v>
      </c>
      <c r="C27" s="116" t="s">
        <v>77</v>
      </c>
      <c r="D27" s="116">
        <v>0</v>
      </c>
      <c r="E27" s="116"/>
      <c r="F27" s="86">
        <v>0</v>
      </c>
      <c r="G27" s="117">
        <v>0</v>
      </c>
      <c r="H27" s="90">
        <f>+F27*D27</f>
        <v>0</v>
      </c>
    </row>
    <row r="28" spans="2:12">
      <c r="B28" s="165" t="s">
        <v>78</v>
      </c>
      <c r="C28" s="119" t="s">
        <v>77</v>
      </c>
      <c r="D28" s="119">
        <v>0</v>
      </c>
      <c r="E28" s="119"/>
      <c r="F28" s="92">
        <v>0</v>
      </c>
      <c r="G28" s="120">
        <v>0</v>
      </c>
      <c r="H28" s="96">
        <f>+F28*D28</f>
        <v>0</v>
      </c>
    </row>
    <row r="29" spans="2:12" ht="15.95" thickBot="1">
      <c r="B29" s="130" t="s">
        <v>79</v>
      </c>
      <c r="C29" s="131"/>
      <c r="D29" s="131"/>
      <c r="E29" s="132"/>
      <c r="F29" s="131"/>
      <c r="G29" s="131"/>
      <c r="H29" s="133"/>
    </row>
    <row r="30" spans="2:12" ht="15.95" thickBot="1">
      <c r="B30" s="81"/>
      <c r="C30" s="81"/>
      <c r="D30" s="81"/>
      <c r="E30" s="107"/>
      <c r="F30" s="333" t="s">
        <v>80</v>
      </c>
      <c r="G30" s="334"/>
      <c r="H30" s="108">
        <f>SUM(H27:H29)</f>
        <v>0</v>
      </c>
    </row>
    <row r="31" spans="2:12" ht="15.95" thickBot="1">
      <c r="B31" s="81"/>
      <c r="C31" s="81"/>
      <c r="D31" s="81"/>
      <c r="E31" s="107"/>
      <c r="F31" s="328"/>
      <c r="G31" s="329"/>
      <c r="H31" s="127"/>
    </row>
    <row r="32" spans="2:12" ht="15.95" thickBot="1">
      <c r="B32" s="81"/>
      <c r="C32" s="81"/>
      <c r="D32" s="81"/>
      <c r="E32" s="107"/>
      <c r="F32" s="322" t="s">
        <v>81</v>
      </c>
      <c r="G32" s="323"/>
      <c r="H32" s="111">
        <f>+H30+H31</f>
        <v>0</v>
      </c>
    </row>
    <row r="33" spans="2:8" ht="15.95" thickBot="1">
      <c r="B33" s="149" t="s">
        <v>82</v>
      </c>
      <c r="C33" s="114"/>
      <c r="D33" s="114"/>
      <c r="E33" s="114"/>
      <c r="F33" s="114"/>
      <c r="G33" s="114"/>
      <c r="H33" s="114"/>
    </row>
    <row r="34" spans="2:8" ht="31.5" thickBot="1">
      <c r="B34" s="150" t="s">
        <v>55</v>
      </c>
      <c r="C34" s="151" t="s">
        <v>56</v>
      </c>
      <c r="D34" s="151" t="s">
        <v>57</v>
      </c>
      <c r="E34" s="151" t="s">
        <v>58</v>
      </c>
      <c r="F34" s="151" t="s">
        <v>75</v>
      </c>
      <c r="G34" s="151" t="s">
        <v>60</v>
      </c>
      <c r="H34" s="152" t="s">
        <v>61</v>
      </c>
    </row>
    <row r="35" spans="2:8">
      <c r="B35" s="135"/>
      <c r="C35" s="116"/>
      <c r="D35" s="116"/>
      <c r="E35" s="116"/>
      <c r="F35" s="86"/>
      <c r="G35" s="117"/>
      <c r="H35" s="90"/>
    </row>
    <row r="36" spans="2:8">
      <c r="B36" s="165"/>
      <c r="C36" s="119"/>
      <c r="D36" s="119"/>
      <c r="E36" s="119"/>
      <c r="F36" s="92"/>
      <c r="G36" s="120"/>
      <c r="H36" s="96"/>
    </row>
    <row r="37" spans="2:8" ht="15.95" customHeight="1" thickBot="1">
      <c r="B37" s="130"/>
      <c r="C37" s="131"/>
      <c r="D37" s="131"/>
      <c r="E37" s="132"/>
      <c r="F37" s="131"/>
      <c r="G37" s="131"/>
      <c r="H37" s="133"/>
    </row>
    <row r="38" spans="2:8" ht="15.95" thickBot="1">
      <c r="B38" s="134"/>
      <c r="C38" s="81"/>
      <c r="D38" s="81"/>
      <c r="E38" s="107"/>
      <c r="F38" s="324" t="s">
        <v>83</v>
      </c>
      <c r="G38" s="325"/>
      <c r="H38" s="111">
        <f>SUM(H37:H37)</f>
        <v>0</v>
      </c>
    </row>
    <row r="39" spans="2:8" ht="15.95" customHeight="1" thickBot="1">
      <c r="B39" s="81"/>
      <c r="C39" s="81"/>
      <c r="D39" s="81"/>
      <c r="E39" s="107"/>
      <c r="F39" s="328"/>
      <c r="G39" s="329"/>
      <c r="H39" s="127">
        <f>+H38*19%</f>
        <v>0</v>
      </c>
    </row>
    <row r="40" spans="2:8" ht="15.95" thickBot="1">
      <c r="B40" s="81"/>
      <c r="C40" s="81"/>
      <c r="D40" s="81"/>
      <c r="E40" s="107"/>
      <c r="F40" s="322" t="s">
        <v>84</v>
      </c>
      <c r="G40" s="323"/>
      <c r="H40" s="111">
        <f>+H38+H39</f>
        <v>0</v>
      </c>
    </row>
    <row r="41" spans="2:8" ht="34.35" customHeight="1" thickBot="1">
      <c r="B41" s="81"/>
      <c r="C41" s="81"/>
      <c r="D41" s="81"/>
      <c r="E41" s="107"/>
      <c r="F41" s="81"/>
      <c r="G41" s="113"/>
      <c r="H41" s="113"/>
    </row>
    <row r="42" spans="2:8" ht="15" customHeight="1" thickBot="1">
      <c r="B42" s="149" t="s">
        <v>85</v>
      </c>
      <c r="C42" s="114"/>
      <c r="D42" s="114"/>
      <c r="E42" s="114"/>
      <c r="F42" s="114"/>
      <c r="G42" s="114"/>
      <c r="H42" s="114"/>
    </row>
    <row r="43" spans="2:8" ht="15" customHeight="1" thickBot="1">
      <c r="B43" s="150" t="s">
        <v>55</v>
      </c>
      <c r="C43" s="151" t="s">
        <v>56</v>
      </c>
      <c r="D43" s="151" t="s">
        <v>57</v>
      </c>
      <c r="E43" s="151" t="s">
        <v>58</v>
      </c>
      <c r="F43" s="151" t="s">
        <v>75</v>
      </c>
      <c r="G43" s="151" t="s">
        <v>60</v>
      </c>
      <c r="H43" s="152" t="s">
        <v>61</v>
      </c>
    </row>
    <row r="44" spans="2:8" ht="15" customHeight="1">
      <c r="B44" s="135" t="s">
        <v>99</v>
      </c>
      <c r="C44" s="86" t="s">
        <v>111</v>
      </c>
      <c r="D44" s="86">
        <v>0</v>
      </c>
      <c r="E44" s="136"/>
      <c r="F44" s="86">
        <v>0</v>
      </c>
      <c r="G44" s="86"/>
      <c r="H44" s="127"/>
    </row>
    <row r="45" spans="2:8" ht="15" customHeight="1">
      <c r="B45" s="137"/>
      <c r="C45" s="138"/>
      <c r="D45" s="138"/>
      <c r="E45" s="139"/>
      <c r="F45" s="138"/>
      <c r="G45" s="138"/>
      <c r="H45" s="96"/>
    </row>
    <row r="46" spans="2:8" ht="15" customHeight="1" thickBot="1">
      <c r="B46" s="102"/>
      <c r="C46" s="122"/>
      <c r="D46" s="122"/>
      <c r="E46" s="124"/>
      <c r="F46" s="122"/>
      <c r="G46" s="122"/>
      <c r="H46" s="126"/>
    </row>
    <row r="47" spans="2:8" ht="15" customHeight="1" thickBot="1">
      <c r="B47" s="134"/>
      <c r="C47" s="81"/>
      <c r="D47" s="81"/>
      <c r="E47" s="107"/>
      <c r="F47" s="324" t="s">
        <v>86</v>
      </c>
      <c r="G47" s="325"/>
      <c r="H47" s="108">
        <f>SUM(H44:H46)</f>
        <v>0</v>
      </c>
    </row>
    <row r="48" spans="2:8" ht="15.95" customHeight="1" thickBot="1">
      <c r="B48" s="81"/>
      <c r="C48" s="81"/>
      <c r="D48" s="81"/>
      <c r="E48" s="107"/>
      <c r="F48" s="330"/>
      <c r="G48" s="331"/>
      <c r="H48" s="127"/>
    </row>
    <row r="49" spans="2:8" ht="15.95" thickBot="1">
      <c r="B49" s="81"/>
      <c r="C49" s="81"/>
      <c r="D49" s="81"/>
      <c r="E49" s="107"/>
      <c r="F49" s="322" t="s">
        <v>87</v>
      </c>
      <c r="G49" s="323"/>
      <c r="H49" s="111">
        <f>+H47+H48</f>
        <v>0</v>
      </c>
    </row>
    <row r="50" spans="2:8" ht="15" customHeight="1" thickBot="1">
      <c r="B50" s="326"/>
      <c r="C50" s="326"/>
      <c r="D50" s="326"/>
      <c r="E50" s="83"/>
      <c r="F50" s="83"/>
      <c r="G50" s="83"/>
      <c r="H50" s="83"/>
    </row>
    <row r="51" spans="2:8" ht="15" customHeight="1" thickBot="1">
      <c r="B51" s="327"/>
      <c r="C51" s="327"/>
      <c r="D51" s="327"/>
      <c r="E51" s="83"/>
      <c r="F51" s="322" t="s">
        <v>88</v>
      </c>
      <c r="G51" s="323"/>
      <c r="H51" s="140">
        <f>+H48+H39+H32+H23</f>
        <v>0</v>
      </c>
    </row>
    <row r="52" spans="2:8">
      <c r="B52" s="141"/>
      <c r="C52" s="141"/>
      <c r="D52" s="141"/>
      <c r="E52" s="83"/>
      <c r="F52" s="113" t="s">
        <v>42</v>
      </c>
      <c r="G52" s="113"/>
      <c r="H52" s="113">
        <f>+H51*0.19</f>
        <v>0</v>
      </c>
    </row>
    <row r="53" spans="2:8" ht="15" customHeight="1" thickBot="1">
      <c r="B53" s="141"/>
      <c r="C53" s="141"/>
      <c r="D53" s="141"/>
      <c r="E53" s="83"/>
      <c r="F53" s="332" t="s">
        <v>89</v>
      </c>
      <c r="G53" s="332"/>
      <c r="H53" s="113"/>
    </row>
    <row r="54" spans="2:8" ht="15.95" thickBot="1">
      <c r="B54" s="141"/>
      <c r="C54" s="141"/>
      <c r="D54" s="141"/>
      <c r="E54" s="83"/>
      <c r="F54" s="322" t="s">
        <v>44</v>
      </c>
      <c r="G54" s="323"/>
      <c r="H54" s="140">
        <f>+H52+H51+H53</f>
        <v>0</v>
      </c>
    </row>
    <row r="55" spans="2:8">
      <c r="B55" s="83"/>
      <c r="C55" s="83"/>
      <c r="D55" s="83"/>
      <c r="E55" s="83"/>
      <c r="F55" s="83"/>
      <c r="G55" s="83"/>
      <c r="H55" s="83"/>
    </row>
  </sheetData>
  <mergeCells count="21">
    <mergeCell ref="F22:G22"/>
    <mergeCell ref="C6:H6"/>
    <mergeCell ref="C8:F8"/>
    <mergeCell ref="F21:G21"/>
    <mergeCell ref="B2:H2"/>
    <mergeCell ref="C4:H4"/>
    <mergeCell ref="B50:D50"/>
    <mergeCell ref="B51:D51"/>
    <mergeCell ref="F51:G51"/>
    <mergeCell ref="F54:G54"/>
    <mergeCell ref="F23:G23"/>
    <mergeCell ref="F30:G30"/>
    <mergeCell ref="F31:G31"/>
    <mergeCell ref="F32:G32"/>
    <mergeCell ref="F38:G38"/>
    <mergeCell ref="F39:G39"/>
    <mergeCell ref="F40:G40"/>
    <mergeCell ref="F47:G47"/>
    <mergeCell ref="F48:G48"/>
    <mergeCell ref="F49:G49"/>
    <mergeCell ref="F53:G53"/>
  </mergeCells>
  <printOptions horizontalCentered="1"/>
  <pageMargins left="0.70866141732283472" right="0.70866141732283472" top="0.74803149606299213" bottom="0.74803149606299213" header="0.31496062992125984" footer="0.31496062992125984"/>
  <pageSetup scale="53" fitToHeight="0" orientation="portrait" r:id="rId1"/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B1:L54"/>
  <sheetViews>
    <sheetView showGridLines="0" view="pageBreakPreview" topLeftCell="A6" zoomScale="55" zoomScaleNormal="60" zoomScaleSheetLayoutView="55" workbookViewId="0">
      <selection activeCell="B4" sqref="B4"/>
    </sheetView>
  </sheetViews>
  <sheetFormatPr defaultColWidth="111.6640625" defaultRowHeight="15.6"/>
  <cols>
    <col min="1" max="1" width="5" style="79" customWidth="1"/>
    <col min="2" max="2" width="78.1640625" style="79" bestFit="1" customWidth="1"/>
    <col min="3" max="3" width="18.1640625" style="79" customWidth="1"/>
    <col min="4" max="4" width="20.83203125" style="79" customWidth="1"/>
    <col min="5" max="5" width="22.83203125" style="79" customWidth="1"/>
    <col min="6" max="6" width="25.83203125" style="79" customWidth="1"/>
    <col min="7" max="7" width="20.83203125" style="79" customWidth="1"/>
    <col min="8" max="8" width="28.33203125" style="79" customWidth="1"/>
    <col min="9" max="9" width="4.33203125" style="81" customWidth="1"/>
    <col min="10" max="10" width="13.6640625" style="79" customWidth="1"/>
    <col min="11" max="11" width="15.1640625" style="79" bestFit="1" customWidth="1"/>
    <col min="12" max="12" width="12.1640625" style="79" bestFit="1" customWidth="1"/>
    <col min="13" max="13" width="44.6640625" style="79" customWidth="1"/>
    <col min="14" max="23" width="20.83203125" style="79" customWidth="1"/>
    <col min="24" max="16384" width="111.6640625" style="79"/>
  </cols>
  <sheetData>
    <row r="1" spans="2:12" ht="15.95" thickBot="1">
      <c r="D1" s="80"/>
      <c r="E1" s="80"/>
      <c r="F1" s="80"/>
      <c r="G1" s="80"/>
      <c r="H1" s="80"/>
    </row>
    <row r="2" spans="2:12" ht="15.95" thickBot="1">
      <c r="B2" s="316" t="s">
        <v>0</v>
      </c>
      <c r="C2" s="317"/>
      <c r="D2" s="317"/>
      <c r="E2" s="317"/>
      <c r="F2" s="317"/>
      <c r="G2" s="317"/>
      <c r="H2" s="318"/>
      <c r="I2" s="82"/>
    </row>
    <row r="3" spans="2:12" ht="15.95" thickBot="1">
      <c r="B3" s="83"/>
      <c r="C3" s="83"/>
      <c r="D3" s="83"/>
      <c r="E3" s="83"/>
      <c r="F3" s="83"/>
      <c r="G3" s="83"/>
      <c r="H3" s="83"/>
    </row>
    <row r="4" spans="2:12" ht="61.9" customHeight="1" thickBot="1">
      <c r="B4" s="269" t="e" vm="4">
        <v>#VALUE!</v>
      </c>
      <c r="C4" s="319" t="s">
        <v>49</v>
      </c>
      <c r="D4" s="320"/>
      <c r="E4" s="320"/>
      <c r="F4" s="320"/>
      <c r="G4" s="320"/>
      <c r="H4" s="321"/>
    </row>
    <row r="5" spans="2:12" ht="15.95" thickBot="1">
      <c r="B5" s="83"/>
      <c r="C5" s="83"/>
      <c r="D5" s="83"/>
      <c r="E5" s="83"/>
      <c r="F5" s="83"/>
      <c r="G5" s="83"/>
      <c r="H5" s="83"/>
    </row>
    <row r="6" spans="2:12" ht="28.9" customHeight="1" thickBot="1">
      <c r="B6" s="143" t="s">
        <v>50</v>
      </c>
      <c r="C6" s="357" t="e">
        <f>+'CADENA DE VALOR '!C7:C13</f>
        <v>#VALUE!</v>
      </c>
      <c r="D6" s="358"/>
      <c r="E6" s="358"/>
      <c r="F6" s="358"/>
      <c r="G6" s="358"/>
      <c r="H6" s="359"/>
    </row>
    <row r="7" spans="2:12" ht="15.95" thickBot="1">
      <c r="B7" s="83"/>
      <c r="C7" s="83"/>
      <c r="D7" s="83"/>
      <c r="E7" s="83"/>
      <c r="F7" s="83"/>
      <c r="G7" s="83"/>
      <c r="H7" s="83"/>
    </row>
    <row r="8" spans="2:12" ht="55.15" customHeight="1" thickTop="1" thickBot="1">
      <c r="B8" s="144" t="s">
        <v>118</v>
      </c>
      <c r="C8" s="363" t="s">
        <v>119</v>
      </c>
      <c r="D8" s="364"/>
      <c r="E8" s="364"/>
      <c r="F8" s="365"/>
      <c r="G8" s="144" t="s">
        <v>53</v>
      </c>
      <c r="H8" s="172">
        <v>1</v>
      </c>
    </row>
    <row r="9" spans="2:12" s="84" customFormat="1" ht="16.5" thickTop="1" thickBot="1"/>
    <row r="10" spans="2:12" ht="15.95" thickBot="1">
      <c r="B10" s="143" t="s">
        <v>54</v>
      </c>
      <c r="C10" s="80"/>
      <c r="D10" s="80"/>
      <c r="E10" s="80"/>
      <c r="F10" s="80"/>
      <c r="G10" s="80"/>
      <c r="H10" s="80"/>
    </row>
    <row r="11" spans="2:12" ht="31.5" thickBot="1">
      <c r="B11" s="146" t="s">
        <v>55</v>
      </c>
      <c r="C11" s="147" t="s">
        <v>56</v>
      </c>
      <c r="D11" s="147" t="s">
        <v>57</v>
      </c>
      <c r="E11" s="147" t="s">
        <v>58</v>
      </c>
      <c r="F11" s="147" t="s">
        <v>59</v>
      </c>
      <c r="G11" s="147" t="s">
        <v>60</v>
      </c>
      <c r="H11" s="148" t="s">
        <v>61</v>
      </c>
    </row>
    <row r="12" spans="2:12" ht="18" customHeight="1">
      <c r="B12" s="85" t="s">
        <v>62</v>
      </c>
      <c r="C12" s="86" t="s">
        <v>63</v>
      </c>
      <c r="D12" s="86">
        <v>0</v>
      </c>
      <c r="E12" s="87">
        <v>0</v>
      </c>
      <c r="F12" s="88">
        <v>0</v>
      </c>
      <c r="G12" s="89">
        <v>3</v>
      </c>
      <c r="H12" s="90">
        <f>D12*E12*F12*G12</f>
        <v>0</v>
      </c>
      <c r="L12" s="81"/>
    </row>
    <row r="13" spans="2:12" ht="18" customHeight="1">
      <c r="B13" s="91" t="s">
        <v>64</v>
      </c>
      <c r="C13" s="92" t="s">
        <v>63</v>
      </c>
      <c r="D13" s="92">
        <v>0</v>
      </c>
      <c r="E13" s="93">
        <v>0</v>
      </c>
      <c r="F13" s="94">
        <v>0</v>
      </c>
      <c r="G13" s="95">
        <v>0</v>
      </c>
      <c r="H13" s="96">
        <f t="shared" ref="H13:H19" si="0">D13*E13*F13*G13</f>
        <v>0</v>
      </c>
      <c r="L13" s="81"/>
    </row>
    <row r="14" spans="2:12">
      <c r="B14" s="91" t="s">
        <v>115</v>
      </c>
      <c r="C14" s="92" t="s">
        <v>63</v>
      </c>
      <c r="D14" s="92">
        <v>0</v>
      </c>
      <c r="E14" s="93">
        <v>0</v>
      </c>
      <c r="F14" s="94">
        <v>0</v>
      </c>
      <c r="G14" s="95">
        <v>0</v>
      </c>
      <c r="H14" s="96">
        <f>D14*E14*F14*G14</f>
        <v>0</v>
      </c>
      <c r="L14" s="81"/>
    </row>
    <row r="15" spans="2:12">
      <c r="B15" s="91" t="s">
        <v>116</v>
      </c>
      <c r="C15" s="92" t="s">
        <v>63</v>
      </c>
      <c r="D15" s="92">
        <v>0</v>
      </c>
      <c r="E15" s="93">
        <v>0</v>
      </c>
      <c r="F15" s="94">
        <v>0</v>
      </c>
      <c r="G15" s="95">
        <v>0</v>
      </c>
      <c r="H15" s="96">
        <f t="shared" si="0"/>
        <v>0</v>
      </c>
      <c r="L15" s="81"/>
    </row>
    <row r="16" spans="2:12" ht="18" customHeight="1">
      <c r="B16" s="91" t="s">
        <v>66</v>
      </c>
      <c r="C16" s="92" t="s">
        <v>63</v>
      </c>
      <c r="D16" s="92">
        <v>0</v>
      </c>
      <c r="E16" s="93">
        <v>0</v>
      </c>
      <c r="F16" s="94">
        <v>0</v>
      </c>
      <c r="G16" s="95">
        <v>0</v>
      </c>
      <c r="H16" s="96">
        <f t="shared" si="0"/>
        <v>0</v>
      </c>
      <c r="L16" s="81"/>
    </row>
    <row r="17" spans="2:12" ht="18" customHeight="1">
      <c r="B17" s="91" t="s">
        <v>117</v>
      </c>
      <c r="C17" s="92" t="s">
        <v>63</v>
      </c>
      <c r="D17" s="92">
        <v>0</v>
      </c>
      <c r="E17" s="93">
        <v>0</v>
      </c>
      <c r="F17" s="94">
        <v>0</v>
      </c>
      <c r="G17" s="95">
        <v>0</v>
      </c>
      <c r="H17" s="96">
        <f t="shared" si="0"/>
        <v>0</v>
      </c>
      <c r="L17" s="81"/>
    </row>
    <row r="18" spans="2:12" ht="18" customHeight="1">
      <c r="B18" s="97" t="s">
        <v>103</v>
      </c>
      <c r="C18" s="92" t="s">
        <v>63</v>
      </c>
      <c r="D18" s="98">
        <v>0</v>
      </c>
      <c r="E18" s="93">
        <v>0</v>
      </c>
      <c r="F18" s="94">
        <v>0</v>
      </c>
      <c r="G18" s="95">
        <v>0</v>
      </c>
      <c r="H18" s="96">
        <f t="shared" si="0"/>
        <v>0</v>
      </c>
      <c r="L18" s="81"/>
    </row>
    <row r="19" spans="2:12">
      <c r="B19" s="101" t="s">
        <v>69</v>
      </c>
      <c r="C19" s="92" t="s">
        <v>63</v>
      </c>
      <c r="D19" s="98">
        <v>0</v>
      </c>
      <c r="E19" s="93">
        <v>0</v>
      </c>
      <c r="F19" s="94">
        <v>0</v>
      </c>
      <c r="G19" s="95">
        <v>0</v>
      </c>
      <c r="H19" s="96">
        <f t="shared" si="0"/>
        <v>0</v>
      </c>
      <c r="L19" s="81"/>
    </row>
    <row r="20" spans="2:12" ht="18" customHeight="1" thickBot="1">
      <c r="B20" s="102" t="s">
        <v>120</v>
      </c>
      <c r="C20" s="103"/>
      <c r="D20" s="103"/>
      <c r="E20" s="103"/>
      <c r="F20" s="103"/>
      <c r="G20" s="103"/>
      <c r="H20" s="105"/>
      <c r="L20" s="81"/>
    </row>
    <row r="21" spans="2:12" ht="15.95" customHeight="1" thickBot="1">
      <c r="B21" s="106"/>
      <c r="C21" s="81"/>
      <c r="D21" s="81"/>
      <c r="E21" s="107"/>
      <c r="F21" s="333" t="s">
        <v>71</v>
      </c>
      <c r="G21" s="334"/>
      <c r="H21" s="108">
        <f>SUM(H12:H20)</f>
        <v>0</v>
      </c>
      <c r="K21" s="112"/>
      <c r="L21" s="81"/>
    </row>
    <row r="22" spans="2:12" ht="15.95" thickBot="1">
      <c r="B22" s="106"/>
      <c r="C22" s="81"/>
      <c r="D22" s="81"/>
      <c r="E22" s="107"/>
      <c r="F22" s="343" t="s">
        <v>72</v>
      </c>
      <c r="G22" s="344"/>
      <c r="H22" s="161">
        <f>'FACTOR MULTIPLICADOR'!E32</f>
        <v>1.9199666666666668</v>
      </c>
    </row>
    <row r="23" spans="2:12" ht="15.95" thickBot="1">
      <c r="B23" s="110"/>
      <c r="C23" s="110"/>
      <c r="D23" s="110"/>
      <c r="E23" s="110"/>
      <c r="F23" s="322" t="s">
        <v>73</v>
      </c>
      <c r="G23" s="323"/>
      <c r="H23" s="111">
        <f>+H21*H22</f>
        <v>0</v>
      </c>
    </row>
    <row r="24" spans="2:12" ht="15.95" thickBot="1">
      <c r="B24" s="81"/>
      <c r="C24" s="81"/>
      <c r="D24" s="81"/>
      <c r="E24" s="107"/>
      <c r="F24" s="81"/>
      <c r="G24" s="113"/>
      <c r="H24" s="113"/>
    </row>
    <row r="25" spans="2:12" ht="15.95" thickBot="1">
      <c r="B25" s="149" t="s">
        <v>74</v>
      </c>
      <c r="C25" s="114"/>
      <c r="D25" s="114"/>
      <c r="E25" s="114"/>
      <c r="F25" s="114"/>
      <c r="G25" s="114"/>
      <c r="H25" s="114"/>
    </row>
    <row r="26" spans="2:12" ht="31.5" thickBot="1">
      <c r="B26" s="146" t="s">
        <v>55</v>
      </c>
      <c r="C26" s="147" t="s">
        <v>56</v>
      </c>
      <c r="D26" s="147" t="s">
        <v>57</v>
      </c>
      <c r="E26" s="147" t="s">
        <v>58</v>
      </c>
      <c r="F26" s="147" t="s">
        <v>75</v>
      </c>
      <c r="G26" s="147" t="s">
        <v>60</v>
      </c>
      <c r="H26" s="148" t="s">
        <v>61</v>
      </c>
    </row>
    <row r="27" spans="2:12">
      <c r="B27" s="135" t="s">
        <v>76</v>
      </c>
      <c r="C27" s="116" t="s">
        <v>77</v>
      </c>
      <c r="D27" s="117">
        <v>0</v>
      </c>
      <c r="E27" s="116"/>
      <c r="F27" s="86">
        <v>0</v>
      </c>
      <c r="G27" s="116">
        <v>0</v>
      </c>
      <c r="H27" s="90"/>
    </row>
    <row r="28" spans="2:12">
      <c r="B28" s="165" t="s">
        <v>78</v>
      </c>
      <c r="C28" s="119" t="s">
        <v>77</v>
      </c>
      <c r="D28" s="120">
        <v>0</v>
      </c>
      <c r="E28" s="119"/>
      <c r="F28" s="92">
        <v>0</v>
      </c>
      <c r="G28" s="119">
        <v>0</v>
      </c>
      <c r="H28" s="96"/>
    </row>
    <row r="29" spans="2:12" ht="15.95" thickBot="1">
      <c r="B29" s="121" t="s">
        <v>79</v>
      </c>
      <c r="C29" s="122"/>
      <c r="D29" s="123"/>
      <c r="E29" s="124"/>
      <c r="F29" s="122"/>
      <c r="G29" s="103"/>
      <c r="H29" s="126"/>
    </row>
    <row r="30" spans="2:12" ht="15.95" thickBot="1">
      <c r="B30" s="81"/>
      <c r="C30" s="81"/>
      <c r="D30" s="81"/>
      <c r="E30" s="107"/>
      <c r="F30" s="333" t="s">
        <v>80</v>
      </c>
      <c r="G30" s="334"/>
      <c r="H30" s="108">
        <f>SUM(H27:H29)</f>
        <v>0</v>
      </c>
    </row>
    <row r="31" spans="2:12" ht="15.95" thickBot="1">
      <c r="B31" s="81"/>
      <c r="C31" s="81"/>
      <c r="D31" s="81"/>
      <c r="E31" s="107"/>
      <c r="F31" s="328"/>
      <c r="G31" s="329"/>
      <c r="H31" s="127"/>
    </row>
    <row r="32" spans="2:12" ht="15.95" thickBot="1">
      <c r="B32" s="81"/>
      <c r="C32" s="81"/>
      <c r="D32" s="81"/>
      <c r="E32" s="107"/>
      <c r="F32" s="322" t="s">
        <v>81</v>
      </c>
      <c r="G32" s="323"/>
      <c r="H32" s="111">
        <f>+H30+H31</f>
        <v>0</v>
      </c>
    </row>
    <row r="33" spans="2:8" ht="15.95" thickBot="1">
      <c r="B33" s="149" t="s">
        <v>82</v>
      </c>
      <c r="C33" s="114"/>
      <c r="D33" s="114"/>
      <c r="E33" s="114"/>
      <c r="F33" s="114"/>
      <c r="G33" s="114"/>
      <c r="H33" s="114"/>
    </row>
    <row r="34" spans="2:8" ht="31.5" thickBot="1">
      <c r="B34" s="150" t="s">
        <v>55</v>
      </c>
      <c r="C34" s="151" t="s">
        <v>56</v>
      </c>
      <c r="D34" s="151" t="s">
        <v>57</v>
      </c>
      <c r="E34" s="151" t="s">
        <v>58</v>
      </c>
      <c r="F34" s="151" t="s">
        <v>75</v>
      </c>
      <c r="G34" s="151" t="s">
        <v>60</v>
      </c>
      <c r="H34" s="152" t="s">
        <v>61</v>
      </c>
    </row>
    <row r="35" spans="2:8">
      <c r="B35" s="128"/>
      <c r="C35" s="129"/>
      <c r="D35" s="116"/>
      <c r="E35" s="129"/>
      <c r="F35" s="129"/>
      <c r="G35" s="129"/>
      <c r="H35" s="90"/>
    </row>
    <row r="36" spans="2:8" ht="15.95" customHeight="1" thickBot="1">
      <c r="B36" s="130"/>
      <c r="C36" s="131"/>
      <c r="D36" s="131"/>
      <c r="E36" s="132"/>
      <c r="F36" s="131"/>
      <c r="G36" s="131"/>
      <c r="H36" s="133"/>
    </row>
    <row r="37" spans="2:8" ht="15.95" thickBot="1">
      <c r="B37" s="134"/>
      <c r="C37" s="81"/>
      <c r="D37" s="81"/>
      <c r="E37" s="107"/>
      <c r="F37" s="324" t="s">
        <v>83</v>
      </c>
      <c r="G37" s="325"/>
      <c r="H37" s="111">
        <f>SUM(H35:H36)</f>
        <v>0</v>
      </c>
    </row>
    <row r="38" spans="2:8" ht="15.95" customHeight="1" thickBot="1">
      <c r="B38" s="81"/>
      <c r="C38" s="81"/>
      <c r="D38" s="81"/>
      <c r="E38" s="107"/>
      <c r="F38" s="328"/>
      <c r="G38" s="329"/>
      <c r="H38" s="127">
        <f>+H37*19%</f>
        <v>0</v>
      </c>
    </row>
    <row r="39" spans="2:8" ht="15.95" thickBot="1">
      <c r="B39" s="81"/>
      <c r="C39" s="81"/>
      <c r="D39" s="81"/>
      <c r="E39" s="107"/>
      <c r="F39" s="322" t="s">
        <v>84</v>
      </c>
      <c r="G39" s="323"/>
      <c r="H39" s="111">
        <f>+H37+H38</f>
        <v>0</v>
      </c>
    </row>
    <row r="40" spans="2:8" ht="34.35" customHeight="1" thickBot="1">
      <c r="B40" s="81"/>
      <c r="C40" s="81"/>
      <c r="D40" s="81"/>
      <c r="E40" s="107"/>
      <c r="F40" s="81"/>
      <c r="G40" s="113"/>
      <c r="H40" s="113"/>
    </row>
    <row r="41" spans="2:8" ht="15" customHeight="1" thickBot="1">
      <c r="B41" s="149" t="s">
        <v>85</v>
      </c>
      <c r="C41" s="114"/>
      <c r="D41" s="114"/>
      <c r="E41" s="114"/>
      <c r="F41" s="114"/>
      <c r="G41" s="114"/>
      <c r="H41" s="114"/>
    </row>
    <row r="42" spans="2:8" ht="15" customHeight="1" thickBot="1">
      <c r="B42" s="150" t="s">
        <v>55</v>
      </c>
      <c r="C42" s="151" t="s">
        <v>56</v>
      </c>
      <c r="D42" s="151" t="s">
        <v>57</v>
      </c>
      <c r="E42" s="151" t="s">
        <v>58</v>
      </c>
      <c r="F42" s="151" t="s">
        <v>75</v>
      </c>
      <c r="G42" s="151" t="s">
        <v>60</v>
      </c>
      <c r="H42" s="152" t="s">
        <v>61</v>
      </c>
    </row>
    <row r="43" spans="2:8" ht="15" customHeight="1">
      <c r="B43" s="135" t="s">
        <v>121</v>
      </c>
      <c r="C43" s="86" t="s">
        <v>111</v>
      </c>
      <c r="D43" s="86">
        <v>0</v>
      </c>
      <c r="E43" s="136"/>
      <c r="F43" s="86"/>
      <c r="G43" s="86"/>
      <c r="H43" s="127"/>
    </row>
    <row r="44" spans="2:8" ht="15" customHeight="1">
      <c r="B44" s="137"/>
      <c r="C44" s="138"/>
      <c r="D44" s="138"/>
      <c r="E44" s="139"/>
      <c r="F44" s="138"/>
      <c r="G44" s="138"/>
      <c r="H44" s="96"/>
    </row>
    <row r="45" spans="2:8" ht="15" customHeight="1" thickBot="1">
      <c r="B45" s="102"/>
      <c r="C45" s="122"/>
      <c r="D45" s="122"/>
      <c r="E45" s="124"/>
      <c r="F45" s="122"/>
      <c r="G45" s="122"/>
      <c r="H45" s="126"/>
    </row>
    <row r="46" spans="2:8" ht="15" customHeight="1" thickBot="1">
      <c r="B46" s="134"/>
      <c r="C46" s="81"/>
      <c r="D46" s="81"/>
      <c r="E46" s="107"/>
      <c r="F46" s="324" t="s">
        <v>86</v>
      </c>
      <c r="G46" s="325"/>
      <c r="H46" s="108">
        <f>SUM(H43:H45)</f>
        <v>0</v>
      </c>
    </row>
    <row r="47" spans="2:8" ht="15.95" customHeight="1" thickBot="1">
      <c r="B47" s="81"/>
      <c r="C47" s="81"/>
      <c r="D47" s="81"/>
      <c r="E47" s="107"/>
      <c r="F47" s="330"/>
      <c r="G47" s="331"/>
      <c r="H47" s="127"/>
    </row>
    <row r="48" spans="2:8" ht="15.95" thickBot="1">
      <c r="B48" s="81"/>
      <c r="C48" s="81"/>
      <c r="D48" s="81"/>
      <c r="E48" s="107"/>
      <c r="F48" s="322" t="s">
        <v>87</v>
      </c>
      <c r="G48" s="323"/>
      <c r="H48" s="111">
        <f>+H46+H47</f>
        <v>0</v>
      </c>
    </row>
    <row r="49" spans="2:8" ht="15.95" thickBot="1">
      <c r="B49" s="81"/>
      <c r="C49" s="81"/>
      <c r="D49" s="81"/>
      <c r="E49" s="107"/>
      <c r="F49" s="81"/>
      <c r="G49" s="113"/>
      <c r="H49" s="113"/>
    </row>
    <row r="50" spans="2:8" ht="15" customHeight="1" thickBot="1">
      <c r="B50" s="327"/>
      <c r="C50" s="327"/>
      <c r="D50" s="327"/>
      <c r="E50" s="83"/>
      <c r="F50" s="322" t="s">
        <v>88</v>
      </c>
      <c r="G50" s="323"/>
      <c r="H50" s="140">
        <f>+H47+H39+H32+H23</f>
        <v>0</v>
      </c>
    </row>
    <row r="51" spans="2:8">
      <c r="B51" s="141"/>
      <c r="C51" s="141"/>
      <c r="D51" s="141"/>
      <c r="E51" s="83"/>
      <c r="F51" s="113" t="s">
        <v>42</v>
      </c>
      <c r="G51" s="113"/>
      <c r="H51" s="113">
        <f>+H50*0.19</f>
        <v>0</v>
      </c>
    </row>
    <row r="52" spans="2:8" ht="15" customHeight="1" thickBot="1">
      <c r="B52" s="141"/>
      <c r="C52" s="141"/>
      <c r="D52" s="141"/>
      <c r="E52" s="83"/>
      <c r="F52" s="332" t="s">
        <v>89</v>
      </c>
      <c r="G52" s="332"/>
      <c r="H52" s="113"/>
    </row>
    <row r="53" spans="2:8" ht="15.95" thickBot="1">
      <c r="B53" s="141"/>
      <c r="C53" s="141"/>
      <c r="D53" s="141"/>
      <c r="E53" s="83"/>
      <c r="F53" s="324" t="s">
        <v>44</v>
      </c>
      <c r="G53" s="325"/>
      <c r="H53" s="140">
        <f>+H51+H50+H52</f>
        <v>0</v>
      </c>
    </row>
    <row r="54" spans="2:8">
      <c r="B54" s="83"/>
      <c r="C54" s="83"/>
      <c r="D54" s="83"/>
      <c r="E54" s="83"/>
      <c r="F54" s="83"/>
      <c r="G54" s="83"/>
      <c r="H54" s="83"/>
    </row>
  </sheetData>
  <mergeCells count="20">
    <mergeCell ref="F30:G30"/>
    <mergeCell ref="B2:H2"/>
    <mergeCell ref="C4:H4"/>
    <mergeCell ref="C6:H6"/>
    <mergeCell ref="F31:G31"/>
    <mergeCell ref="C8:F8"/>
    <mergeCell ref="F21:G21"/>
    <mergeCell ref="F22:G22"/>
    <mergeCell ref="F23:G23"/>
    <mergeCell ref="F53:G53"/>
    <mergeCell ref="F48:G48"/>
    <mergeCell ref="B50:D50"/>
    <mergeCell ref="F50:G50"/>
    <mergeCell ref="F32:G32"/>
    <mergeCell ref="F37:G37"/>
    <mergeCell ref="F38:G38"/>
    <mergeCell ref="F39:G39"/>
    <mergeCell ref="F46:G46"/>
    <mergeCell ref="F47:G47"/>
    <mergeCell ref="F52:G52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scale="53" fitToHeight="0" orientation="portrait" r:id="rId1"/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B1:L53"/>
  <sheetViews>
    <sheetView showGridLines="0" view="pageBreakPreview" topLeftCell="A6" zoomScale="55" zoomScaleNormal="60" zoomScaleSheetLayoutView="55" workbookViewId="0">
      <selection activeCell="C8" sqref="C8:F8"/>
    </sheetView>
  </sheetViews>
  <sheetFormatPr defaultColWidth="111.6640625" defaultRowHeight="15.6"/>
  <cols>
    <col min="1" max="1" width="5" style="79" customWidth="1"/>
    <col min="2" max="2" width="78.1640625" style="79" bestFit="1" customWidth="1"/>
    <col min="3" max="3" width="18.1640625" style="79" customWidth="1"/>
    <col min="4" max="4" width="20.83203125" style="79" customWidth="1"/>
    <col min="5" max="5" width="22.83203125" style="79" customWidth="1"/>
    <col min="6" max="6" width="25.83203125" style="79" customWidth="1"/>
    <col min="7" max="7" width="20.83203125" style="79" customWidth="1"/>
    <col min="8" max="8" width="28.33203125" style="79" customWidth="1"/>
    <col min="9" max="9" width="4.33203125" style="81" customWidth="1"/>
    <col min="10" max="10" width="13.6640625" style="79" customWidth="1"/>
    <col min="11" max="11" width="15.1640625" style="79" bestFit="1" customWidth="1"/>
    <col min="12" max="12" width="12.1640625" style="79" bestFit="1" customWidth="1"/>
    <col min="13" max="13" width="44.6640625" style="79" customWidth="1"/>
    <col min="14" max="23" width="20.83203125" style="79" customWidth="1"/>
    <col min="24" max="16384" width="111.6640625" style="79"/>
  </cols>
  <sheetData>
    <row r="1" spans="2:12">
      <c r="D1" s="80"/>
      <c r="E1" s="80"/>
      <c r="F1" s="80"/>
      <c r="G1" s="80"/>
      <c r="H1" s="80"/>
    </row>
    <row r="2" spans="2:12">
      <c r="B2" s="366" t="s">
        <v>0</v>
      </c>
      <c r="C2" s="367"/>
      <c r="D2" s="367"/>
      <c r="E2" s="367"/>
      <c r="F2" s="367"/>
      <c r="G2" s="367"/>
      <c r="H2" s="368"/>
      <c r="I2" s="174"/>
    </row>
    <row r="3" spans="2:12" ht="15.95" thickBot="1">
      <c r="B3" s="83"/>
      <c r="C3" s="83"/>
      <c r="D3" s="83"/>
      <c r="E3" s="83"/>
      <c r="F3" s="83"/>
      <c r="G3" s="83"/>
      <c r="H3" s="83"/>
    </row>
    <row r="4" spans="2:12" ht="64.900000000000006" customHeight="1" thickBot="1">
      <c r="B4" s="142" t="e" vm="5">
        <v>#VALUE!</v>
      </c>
      <c r="C4" s="319" t="s">
        <v>49</v>
      </c>
      <c r="D4" s="320"/>
      <c r="E4" s="320"/>
      <c r="F4" s="320"/>
      <c r="G4" s="320"/>
      <c r="H4" s="321"/>
    </row>
    <row r="5" spans="2:12" ht="15.95" thickBot="1">
      <c r="B5" s="83"/>
      <c r="C5" s="83"/>
      <c r="D5" s="83"/>
      <c r="E5" s="83"/>
      <c r="F5" s="83"/>
      <c r="G5" s="83"/>
      <c r="H5" s="83"/>
    </row>
    <row r="6" spans="2:12" ht="31.9" customHeight="1" thickBot="1">
      <c r="B6" s="143" t="s">
        <v>50</v>
      </c>
      <c r="C6" s="357" t="e">
        <f>+'CADENA DE VALOR '!C7:C13</f>
        <v>#VALUE!</v>
      </c>
      <c r="D6" s="358"/>
      <c r="E6" s="358"/>
      <c r="F6" s="358"/>
      <c r="G6" s="358"/>
      <c r="H6" s="359"/>
    </row>
    <row r="7" spans="2:12" ht="15.95" thickBot="1">
      <c r="B7" s="83"/>
      <c r="C7" s="83"/>
      <c r="D7" s="83"/>
      <c r="E7" s="83"/>
      <c r="F7" s="83"/>
      <c r="G7" s="83"/>
      <c r="H7" s="83"/>
    </row>
    <row r="8" spans="2:12" ht="48" customHeight="1" thickTop="1" thickBot="1">
      <c r="B8" s="144" t="s">
        <v>122</v>
      </c>
      <c r="C8" s="360" t="s">
        <v>123</v>
      </c>
      <c r="D8" s="361"/>
      <c r="E8" s="361"/>
      <c r="F8" s="362"/>
      <c r="G8" s="144" t="s">
        <v>53</v>
      </c>
      <c r="H8" s="172">
        <v>1</v>
      </c>
    </row>
    <row r="9" spans="2:12" s="84" customFormat="1" ht="16.5" thickTop="1" thickBot="1"/>
    <row r="10" spans="2:12" ht="15.95" thickBot="1">
      <c r="B10" s="143" t="s">
        <v>54</v>
      </c>
      <c r="C10" s="80"/>
      <c r="D10" s="80"/>
      <c r="E10" s="80"/>
      <c r="F10" s="80"/>
      <c r="G10" s="80"/>
      <c r="H10" s="80"/>
    </row>
    <row r="11" spans="2:12" ht="31.5" thickBot="1">
      <c r="B11" s="150" t="s">
        <v>55</v>
      </c>
      <c r="C11" s="151" t="s">
        <v>56</v>
      </c>
      <c r="D11" s="151" t="s">
        <v>57</v>
      </c>
      <c r="E11" s="151" t="s">
        <v>58</v>
      </c>
      <c r="F11" s="151" t="s">
        <v>59</v>
      </c>
      <c r="G11" s="151" t="s">
        <v>60</v>
      </c>
      <c r="H11" s="152" t="s">
        <v>61</v>
      </c>
    </row>
    <row r="12" spans="2:12" ht="18" customHeight="1">
      <c r="B12" s="175" t="s">
        <v>124</v>
      </c>
      <c r="C12" s="154" t="s">
        <v>63</v>
      </c>
      <c r="D12" s="138">
        <v>0</v>
      </c>
      <c r="E12" s="176">
        <v>0</v>
      </c>
      <c r="F12" s="177">
        <v>0</v>
      </c>
      <c r="G12" s="178">
        <v>0</v>
      </c>
      <c r="H12" s="179">
        <f t="shared" ref="H12" si="0">D12*E12*F12*G12</f>
        <v>0</v>
      </c>
      <c r="L12" s="81"/>
    </row>
    <row r="13" spans="2:12" ht="30" customHeight="1">
      <c r="B13" s="101" t="s">
        <v>125</v>
      </c>
      <c r="C13" s="138" t="s">
        <v>63</v>
      </c>
      <c r="D13" s="92">
        <v>0</v>
      </c>
      <c r="E13" s="93">
        <v>0</v>
      </c>
      <c r="F13" s="94">
        <v>0</v>
      </c>
      <c r="G13" s="95">
        <v>0</v>
      </c>
      <c r="H13" s="92">
        <v>0</v>
      </c>
      <c r="L13" s="81"/>
    </row>
    <row r="14" spans="2:12" ht="18" customHeight="1" thickBot="1">
      <c r="B14" s="102" t="s">
        <v>120</v>
      </c>
      <c r="C14" s="103" t="s">
        <v>63</v>
      </c>
      <c r="D14" s="103"/>
      <c r="E14" s="103"/>
      <c r="F14" s="103"/>
      <c r="G14" s="103"/>
      <c r="H14" s="105"/>
      <c r="L14" s="81"/>
    </row>
    <row r="15" spans="2:12" ht="15.95" thickBot="1">
      <c r="B15" s="106"/>
      <c r="C15" s="81"/>
      <c r="D15" s="81"/>
      <c r="E15" s="107"/>
      <c r="F15" s="333" t="s">
        <v>71</v>
      </c>
      <c r="G15" s="334"/>
      <c r="H15" s="108">
        <f>SUM(H12:H14)</f>
        <v>0</v>
      </c>
    </row>
    <row r="16" spans="2:12" ht="15.95" thickBot="1">
      <c r="B16" s="106"/>
      <c r="C16" s="81"/>
      <c r="D16" s="81"/>
      <c r="E16" s="107"/>
      <c r="F16" s="343" t="s">
        <v>72</v>
      </c>
      <c r="G16" s="344"/>
      <c r="H16" s="161">
        <f>'FACTOR MULTIPLICADOR'!E32</f>
        <v>1.9199666666666668</v>
      </c>
    </row>
    <row r="17" spans="2:12" ht="15.95" customHeight="1" thickBot="1">
      <c r="B17" s="110"/>
      <c r="C17" s="110"/>
      <c r="D17" s="110"/>
      <c r="E17" s="110"/>
      <c r="F17" s="322" t="s">
        <v>73</v>
      </c>
      <c r="G17" s="323"/>
      <c r="H17" s="111">
        <f>+H15*H16</f>
        <v>0</v>
      </c>
      <c r="K17" s="112"/>
      <c r="L17" s="81"/>
    </row>
    <row r="18" spans="2:12" ht="15.95" thickBot="1">
      <c r="B18" s="81"/>
      <c r="C18" s="81"/>
      <c r="D18" s="81"/>
      <c r="E18" s="107"/>
      <c r="F18" s="81"/>
      <c r="G18" s="113"/>
      <c r="H18" s="113"/>
    </row>
    <row r="19" spans="2:12" ht="15.95" thickBot="1">
      <c r="B19" s="149" t="s">
        <v>74</v>
      </c>
      <c r="C19" s="114"/>
      <c r="D19" s="114"/>
      <c r="E19" s="114"/>
      <c r="F19" s="114"/>
      <c r="G19" s="114"/>
      <c r="H19" s="114"/>
    </row>
    <row r="20" spans="2:12" ht="31.5" thickBot="1">
      <c r="B20" s="146" t="s">
        <v>55</v>
      </c>
      <c r="C20" s="147" t="s">
        <v>56</v>
      </c>
      <c r="D20" s="147" t="s">
        <v>57</v>
      </c>
      <c r="E20" s="147" t="s">
        <v>58</v>
      </c>
      <c r="F20" s="147" t="s">
        <v>75</v>
      </c>
      <c r="G20" s="147" t="s">
        <v>60</v>
      </c>
      <c r="H20" s="148" t="s">
        <v>61</v>
      </c>
    </row>
    <row r="21" spans="2:12">
      <c r="B21" s="135" t="s">
        <v>76</v>
      </c>
      <c r="C21" s="116" t="s">
        <v>77</v>
      </c>
      <c r="D21" s="117">
        <v>0</v>
      </c>
      <c r="E21" s="116"/>
      <c r="F21" s="86">
        <v>0</v>
      </c>
      <c r="G21" s="116">
        <v>0</v>
      </c>
      <c r="H21" s="90">
        <f>+F21*D21</f>
        <v>0</v>
      </c>
    </row>
    <row r="22" spans="2:12">
      <c r="B22" s="165" t="s">
        <v>78</v>
      </c>
      <c r="C22" s="119" t="s">
        <v>77</v>
      </c>
      <c r="D22" s="120">
        <v>0</v>
      </c>
      <c r="E22" s="119"/>
      <c r="F22" s="92">
        <v>0</v>
      </c>
      <c r="G22" s="119">
        <v>0</v>
      </c>
      <c r="H22" s="96">
        <f>+F22*D22</f>
        <v>0</v>
      </c>
    </row>
    <row r="23" spans="2:12">
      <c r="B23" s="121" t="s">
        <v>120</v>
      </c>
      <c r="C23" s="122"/>
      <c r="D23" s="123"/>
      <c r="E23" s="124"/>
      <c r="F23" s="122"/>
      <c r="G23" s="103"/>
      <c r="H23" s="126"/>
    </row>
    <row r="24" spans="2:12" ht="15.95" thickBot="1">
      <c r="B24" s="81"/>
      <c r="C24" s="81"/>
      <c r="D24" s="81"/>
      <c r="E24" s="107"/>
      <c r="F24" s="333" t="s">
        <v>80</v>
      </c>
      <c r="G24" s="334"/>
      <c r="H24" s="108">
        <f>SUM(H21:H23)</f>
        <v>0</v>
      </c>
    </row>
    <row r="25" spans="2:12" ht="15.95" thickBot="1">
      <c r="B25" s="81"/>
      <c r="C25" s="81"/>
      <c r="D25" s="81"/>
      <c r="E25" s="107"/>
      <c r="F25" s="328"/>
      <c r="G25" s="329"/>
      <c r="H25" s="127"/>
    </row>
    <row r="26" spans="2:12" ht="15.95" thickBot="1">
      <c r="B26" s="81"/>
      <c r="C26" s="81"/>
      <c r="D26" s="81"/>
      <c r="E26" s="107"/>
      <c r="F26" s="322" t="s">
        <v>81</v>
      </c>
      <c r="G26" s="323"/>
      <c r="H26" s="111">
        <f>+H24+H25</f>
        <v>0</v>
      </c>
    </row>
    <row r="27" spans="2:12" ht="15.95" thickBot="1">
      <c r="B27" s="149" t="s">
        <v>82</v>
      </c>
      <c r="C27" s="114"/>
      <c r="D27" s="114"/>
      <c r="E27" s="114"/>
      <c r="F27" s="114"/>
      <c r="G27" s="114"/>
      <c r="H27" s="114"/>
    </row>
    <row r="28" spans="2:12" ht="31.5" thickBot="1">
      <c r="B28" s="150" t="s">
        <v>55</v>
      </c>
      <c r="C28" s="151" t="s">
        <v>56</v>
      </c>
      <c r="D28" s="151" t="s">
        <v>57</v>
      </c>
      <c r="E28" s="151" t="s">
        <v>58</v>
      </c>
      <c r="F28" s="151" t="s">
        <v>75</v>
      </c>
      <c r="G28" s="151" t="s">
        <v>60</v>
      </c>
      <c r="H28" s="152" t="s">
        <v>61</v>
      </c>
    </row>
    <row r="29" spans="2:12">
      <c r="B29" s="135" t="s">
        <v>126</v>
      </c>
      <c r="C29" s="116"/>
      <c r="D29" s="116"/>
      <c r="E29" s="116"/>
      <c r="F29" s="116"/>
      <c r="G29" s="116"/>
      <c r="H29" s="90"/>
    </row>
    <row r="30" spans="2:12">
      <c r="B30" s="171" t="s">
        <v>127</v>
      </c>
      <c r="C30" s="169"/>
      <c r="D30" s="169"/>
      <c r="E30" s="169"/>
      <c r="F30" s="169"/>
      <c r="G30" s="169"/>
      <c r="H30" s="158"/>
    </row>
    <row r="31" spans="2:12">
      <c r="B31" s="171" t="s">
        <v>128</v>
      </c>
      <c r="C31" s="169"/>
      <c r="D31" s="169"/>
      <c r="E31" s="169"/>
      <c r="F31" s="169"/>
      <c r="G31" s="169"/>
      <c r="H31" s="158"/>
    </row>
    <row r="32" spans="2:12" ht="30.95">
      <c r="B32" s="171" t="s">
        <v>129</v>
      </c>
      <c r="C32" s="169"/>
      <c r="D32" s="169"/>
      <c r="E32" s="169"/>
      <c r="F32" s="169"/>
      <c r="G32" s="169"/>
      <c r="H32" s="158"/>
    </row>
    <row r="33" spans="2:8">
      <c r="B33" s="171" t="s">
        <v>130</v>
      </c>
      <c r="C33" s="169"/>
      <c r="D33" s="169"/>
      <c r="E33" s="169"/>
      <c r="F33" s="169"/>
      <c r="G33" s="169"/>
      <c r="H33" s="158"/>
    </row>
    <row r="34" spans="2:8" ht="15.95" thickBot="1">
      <c r="B34" s="130" t="s">
        <v>120</v>
      </c>
      <c r="C34" s="131"/>
      <c r="D34" s="131"/>
      <c r="E34" s="132"/>
      <c r="F34" s="131"/>
      <c r="G34" s="131"/>
      <c r="H34" s="133"/>
    </row>
    <row r="35" spans="2:8" ht="47.1" thickBot="1">
      <c r="B35" s="180" t="s">
        <v>131</v>
      </c>
      <c r="C35" s="81"/>
      <c r="D35" s="81"/>
      <c r="E35" s="107"/>
      <c r="F35" s="324" t="s">
        <v>83</v>
      </c>
      <c r="G35" s="325"/>
      <c r="H35" s="111">
        <f>SUM(H29:H34)</f>
        <v>0</v>
      </c>
    </row>
    <row r="36" spans="2:8" ht="15.95" customHeight="1" thickBot="1">
      <c r="B36" s="134"/>
      <c r="C36" s="81"/>
      <c r="D36" s="81"/>
      <c r="E36" s="107"/>
      <c r="F36" s="328"/>
      <c r="G36" s="329"/>
      <c r="H36" s="127"/>
    </row>
    <row r="37" spans="2:8" ht="15.95" thickBot="1">
      <c r="B37" s="81"/>
      <c r="C37" s="81"/>
      <c r="D37" s="81"/>
      <c r="E37" s="107"/>
      <c r="F37" s="322" t="s">
        <v>84</v>
      </c>
      <c r="G37" s="323"/>
      <c r="H37" s="111">
        <f>+H35+H36</f>
        <v>0</v>
      </c>
    </row>
    <row r="38" spans="2:8" ht="15.95" customHeight="1" thickBot="1">
      <c r="B38" s="81"/>
      <c r="C38" s="81"/>
      <c r="D38" s="81"/>
      <c r="E38" s="107"/>
      <c r="F38" s="81"/>
      <c r="G38" s="113"/>
      <c r="H38" s="113"/>
    </row>
    <row r="39" spans="2:8" ht="15.95" thickBot="1">
      <c r="B39" s="149" t="s">
        <v>85</v>
      </c>
      <c r="C39" s="114"/>
      <c r="D39" s="114"/>
      <c r="E39" s="114"/>
      <c r="F39" s="114"/>
      <c r="G39" s="114"/>
      <c r="H39" s="114"/>
    </row>
    <row r="40" spans="2:8" ht="34.35" customHeight="1" thickBot="1">
      <c r="B40" s="150" t="s">
        <v>55</v>
      </c>
      <c r="C40" s="151" t="s">
        <v>56</v>
      </c>
      <c r="D40" s="151" t="s">
        <v>57</v>
      </c>
      <c r="E40" s="151" t="s">
        <v>58</v>
      </c>
      <c r="F40" s="151" t="s">
        <v>75</v>
      </c>
      <c r="G40" s="151" t="s">
        <v>60</v>
      </c>
      <c r="H40" s="152" t="s">
        <v>61</v>
      </c>
    </row>
    <row r="41" spans="2:8" ht="15" customHeight="1">
      <c r="B41" s="135" t="s">
        <v>99</v>
      </c>
      <c r="C41" s="86" t="s">
        <v>111</v>
      </c>
      <c r="D41" s="86">
        <v>0</v>
      </c>
      <c r="E41" s="136"/>
      <c r="F41" s="86"/>
      <c r="G41" s="86"/>
      <c r="H41" s="127"/>
    </row>
    <row r="42" spans="2:8" ht="15" customHeight="1">
      <c r="B42" s="137"/>
      <c r="C42" s="138"/>
      <c r="D42" s="138"/>
      <c r="E42" s="139"/>
      <c r="F42" s="138"/>
      <c r="G42" s="138"/>
      <c r="H42" s="96"/>
    </row>
    <row r="43" spans="2:8" ht="15" customHeight="1" thickBot="1">
      <c r="B43" s="102"/>
      <c r="C43" s="122"/>
      <c r="D43" s="122"/>
      <c r="E43" s="124"/>
      <c r="F43" s="122"/>
      <c r="G43" s="122"/>
      <c r="H43" s="126"/>
    </row>
    <row r="44" spans="2:8" ht="15" customHeight="1" thickBot="1">
      <c r="B44" s="134"/>
      <c r="C44" s="81"/>
      <c r="D44" s="81"/>
      <c r="E44" s="107"/>
      <c r="F44" s="324" t="s">
        <v>86</v>
      </c>
      <c r="G44" s="325"/>
      <c r="H44" s="108">
        <f>SUM(H41:H43)</f>
        <v>0</v>
      </c>
    </row>
    <row r="45" spans="2:8" ht="15" customHeight="1" thickBot="1">
      <c r="B45" s="81"/>
      <c r="C45" s="81"/>
      <c r="D45" s="81"/>
      <c r="E45" s="107"/>
      <c r="F45" s="330"/>
      <c r="G45" s="331"/>
      <c r="H45" s="127"/>
    </row>
    <row r="46" spans="2:8" ht="15" customHeight="1" thickBot="1">
      <c r="B46" s="81"/>
      <c r="C46" s="81"/>
      <c r="D46" s="81"/>
      <c r="E46" s="107"/>
      <c r="F46" s="322" t="s">
        <v>87</v>
      </c>
      <c r="G46" s="323"/>
      <c r="H46" s="111">
        <f>+H44+H45</f>
        <v>0</v>
      </c>
    </row>
    <row r="47" spans="2:8" ht="15.95" customHeight="1">
      <c r="B47" s="81"/>
      <c r="C47" s="81"/>
      <c r="D47" s="81"/>
      <c r="E47" s="107"/>
      <c r="F47" s="81"/>
      <c r="G47" s="113"/>
      <c r="H47" s="113"/>
    </row>
    <row r="48" spans="2:8" ht="15" customHeight="1" thickBot="1">
      <c r="B48" s="326"/>
      <c r="C48" s="326"/>
      <c r="D48" s="326"/>
      <c r="E48" s="83"/>
      <c r="F48" s="83"/>
      <c r="G48" s="83"/>
      <c r="H48" s="83"/>
    </row>
    <row r="49" spans="2:8" ht="15" customHeight="1" thickBot="1">
      <c r="B49" s="327"/>
      <c r="C49" s="327"/>
      <c r="D49" s="327"/>
      <c r="E49" s="83"/>
      <c r="F49" s="322" t="s">
        <v>88</v>
      </c>
      <c r="G49" s="323"/>
      <c r="H49" s="140">
        <f>+H46+H37+H30+H21</f>
        <v>0</v>
      </c>
    </row>
    <row r="50" spans="2:8" ht="15" customHeight="1">
      <c r="B50" s="141"/>
      <c r="C50" s="141"/>
      <c r="D50" s="141"/>
      <c r="E50" s="83"/>
      <c r="F50" s="113" t="s">
        <v>42</v>
      </c>
      <c r="G50" s="113"/>
      <c r="H50" s="113">
        <f>+H49*0.19</f>
        <v>0</v>
      </c>
    </row>
    <row r="51" spans="2:8" ht="15" customHeight="1" thickBot="1">
      <c r="B51" s="141"/>
      <c r="C51" s="141"/>
      <c r="D51" s="141"/>
      <c r="E51" s="83"/>
      <c r="F51" s="332" t="s">
        <v>89</v>
      </c>
      <c r="G51" s="332"/>
      <c r="H51" s="113"/>
    </row>
    <row r="52" spans="2:8" ht="15" customHeight="1" thickBot="1">
      <c r="B52" s="141"/>
      <c r="C52" s="141"/>
      <c r="D52" s="141"/>
      <c r="E52" s="83"/>
      <c r="F52" s="322" t="s">
        <v>44</v>
      </c>
      <c r="G52" s="323"/>
      <c r="H52" s="140">
        <f>+H50+H49+H51</f>
        <v>0</v>
      </c>
    </row>
    <row r="53" spans="2:8">
      <c r="B53" s="83"/>
      <c r="C53" s="83"/>
      <c r="D53" s="83"/>
      <c r="E53" s="83"/>
      <c r="F53" s="83"/>
      <c r="G53" s="83"/>
      <c r="H53" s="83"/>
    </row>
  </sheetData>
  <mergeCells count="21">
    <mergeCell ref="F26:G26"/>
    <mergeCell ref="F35:G35"/>
    <mergeCell ref="F36:G36"/>
    <mergeCell ref="F37:G37"/>
    <mergeCell ref="F44:G44"/>
    <mergeCell ref="B2:H2"/>
    <mergeCell ref="F52:G52"/>
    <mergeCell ref="F46:G46"/>
    <mergeCell ref="B48:D48"/>
    <mergeCell ref="B49:D49"/>
    <mergeCell ref="F49:G49"/>
    <mergeCell ref="F51:G51"/>
    <mergeCell ref="C4:H4"/>
    <mergeCell ref="F45:G45"/>
    <mergeCell ref="F25:G25"/>
    <mergeCell ref="C6:H6"/>
    <mergeCell ref="C8:F8"/>
    <mergeCell ref="F15:G15"/>
    <mergeCell ref="F16:G16"/>
    <mergeCell ref="F17:G17"/>
    <mergeCell ref="F24:G24"/>
  </mergeCells>
  <printOptions horizontalCentered="1"/>
  <pageMargins left="0.70866141732283472" right="0.70866141732283472" top="0.74803149606299213" bottom="0.74803149606299213" header="0.31496062992125984" footer="0.31496062992125984"/>
  <pageSetup scale="53" fitToHeight="0" orientation="portrait" r:id="rId1"/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AB45"/>
  <sheetViews>
    <sheetView showGridLines="0" tabSelected="1" view="pageBreakPreview" topLeftCell="A4" zoomScale="93" zoomScaleNormal="80" zoomScaleSheetLayoutView="93" workbookViewId="0">
      <selection activeCell="D4" sqref="D4:I4"/>
    </sheetView>
  </sheetViews>
  <sheetFormatPr defaultColWidth="11.5" defaultRowHeight="12.95"/>
  <cols>
    <col min="1" max="1" width="11.5" style="183"/>
    <col min="2" max="2" width="6.5" style="181" bestFit="1" customWidth="1"/>
    <col min="3" max="3" width="37.5" style="181" customWidth="1"/>
    <col min="4" max="4" width="13.5" style="208" customWidth="1"/>
    <col min="5" max="5" width="19.33203125" style="208" customWidth="1"/>
    <col min="6" max="6" width="9.83203125" style="208" customWidth="1"/>
    <col min="7" max="7" width="10.33203125" style="208" customWidth="1"/>
    <col min="8" max="8" width="15.1640625" style="208" customWidth="1"/>
    <col min="9" max="9" width="19.6640625" style="181" bestFit="1" customWidth="1"/>
    <col min="10" max="10" width="11.5" style="182"/>
    <col min="11" max="11" width="15.83203125" style="182" customWidth="1"/>
    <col min="12" max="12" width="8.1640625" style="182" customWidth="1"/>
    <col min="13" max="13" width="11.5" style="182"/>
    <col min="14" max="14" width="15.83203125" style="182" customWidth="1"/>
    <col min="15" max="15" width="7.83203125" style="182" customWidth="1"/>
    <col min="16" max="16" width="11.5" style="182"/>
    <col min="17" max="17" width="16.83203125" style="182" customWidth="1"/>
    <col min="18" max="18" width="6.5" style="182" customWidth="1"/>
    <col min="19" max="19" width="11.5" style="182"/>
    <col min="20" max="20" width="15.83203125" style="182" customWidth="1"/>
    <col min="21" max="21" width="6.83203125" style="182" customWidth="1"/>
    <col min="22" max="22" width="11.5" style="182"/>
    <col min="23" max="23" width="15.83203125" style="182" customWidth="1"/>
    <col min="24" max="24" width="6.83203125" style="182" customWidth="1"/>
    <col min="25" max="25" width="11.5" style="182"/>
    <col min="26" max="26" width="15.83203125" style="182" customWidth="1"/>
    <col min="27" max="27" width="18.83203125" style="183" customWidth="1"/>
    <col min="28" max="16384" width="11.5" style="183"/>
  </cols>
  <sheetData>
    <row r="1" spans="2:27" ht="13.5" thickBot="1">
      <c r="B1" s="379"/>
      <c r="C1" s="379"/>
      <c r="D1" s="379"/>
      <c r="E1" s="379"/>
      <c r="F1" s="379"/>
      <c r="G1" s="379"/>
      <c r="H1" s="379"/>
    </row>
    <row r="2" spans="2:27" ht="15.95" thickBot="1">
      <c r="B2" s="316" t="e" vm="6">
        <f>'PRESUPUESTO GENERAL'!B2:E2</f>
        <v>#VALUE!</v>
      </c>
      <c r="C2" s="317"/>
      <c r="D2" s="317"/>
      <c r="E2" s="317"/>
      <c r="F2" s="317"/>
      <c r="G2" s="317"/>
      <c r="H2" s="317"/>
      <c r="I2" s="318"/>
    </row>
    <row r="3" spans="2:27" ht="13.5" thickBot="1">
      <c r="B3" s="184"/>
      <c r="C3" s="184"/>
      <c r="D3" s="184"/>
      <c r="E3" s="184"/>
      <c r="F3" s="184"/>
      <c r="G3" s="184"/>
      <c r="H3" s="184"/>
    </row>
    <row r="4" spans="2:27" ht="45.6" customHeight="1" thickBot="1">
      <c r="B4" s="380"/>
      <c r="C4" s="382"/>
      <c r="D4" s="380" t="s">
        <v>132</v>
      </c>
      <c r="E4" s="381"/>
      <c r="F4" s="381"/>
      <c r="G4" s="381"/>
      <c r="H4" s="381"/>
      <c r="I4" s="382"/>
    </row>
    <row r="5" spans="2:27" ht="13.5" thickBot="1">
      <c r="B5" s="183"/>
      <c r="C5" s="183"/>
      <c r="D5" s="183"/>
      <c r="E5" s="183"/>
      <c r="F5" s="183"/>
      <c r="G5" s="183"/>
      <c r="H5" s="183"/>
      <c r="I5" s="183"/>
    </row>
    <row r="6" spans="2:27" ht="35.450000000000003" customHeight="1" thickBot="1">
      <c r="B6" s="220" t="s">
        <v>133</v>
      </c>
      <c r="C6" s="221" t="s">
        <v>34</v>
      </c>
      <c r="D6" s="221" t="s">
        <v>134</v>
      </c>
      <c r="E6" s="221" t="s">
        <v>135</v>
      </c>
      <c r="F6" s="221" t="s">
        <v>53</v>
      </c>
      <c r="G6" s="221" t="s">
        <v>136</v>
      </c>
      <c r="H6" s="221" t="s">
        <v>137</v>
      </c>
      <c r="I6" s="222" t="s">
        <v>36</v>
      </c>
    </row>
    <row r="7" spans="2:27" ht="24" customHeight="1">
      <c r="B7" s="223" t="s">
        <v>138</v>
      </c>
      <c r="C7" s="224" t="s">
        <v>139</v>
      </c>
      <c r="D7" s="225"/>
      <c r="E7" s="225"/>
      <c r="F7" s="225"/>
      <c r="G7" s="225"/>
      <c r="H7" s="225"/>
      <c r="I7" s="225"/>
      <c r="J7" s="372"/>
      <c r="K7" s="372"/>
      <c r="M7" s="372"/>
      <c r="N7" s="372"/>
      <c r="P7" s="372"/>
      <c r="Q7" s="372"/>
      <c r="S7" s="372"/>
      <c r="T7" s="372"/>
      <c r="V7" s="372"/>
      <c r="W7" s="372"/>
      <c r="Y7" s="372"/>
      <c r="Z7" s="372"/>
    </row>
    <row r="8" spans="2:27">
      <c r="B8" s="226" t="s">
        <v>140</v>
      </c>
      <c r="C8" s="231" t="s">
        <v>141</v>
      </c>
      <c r="D8" s="185">
        <v>0</v>
      </c>
      <c r="E8" s="186">
        <v>0</v>
      </c>
      <c r="F8" s="185" t="s">
        <v>77</v>
      </c>
      <c r="G8" s="185">
        <v>0</v>
      </c>
      <c r="H8" s="187">
        <v>0</v>
      </c>
      <c r="I8" s="188">
        <f>+D8*E8*G8*H8</f>
        <v>0</v>
      </c>
      <c r="J8" s="372"/>
      <c r="K8" s="372"/>
      <c r="M8" s="372"/>
      <c r="N8" s="372"/>
      <c r="P8" s="372"/>
      <c r="Q8" s="372"/>
      <c r="S8" s="372"/>
      <c r="T8" s="372"/>
      <c r="V8" s="372"/>
      <c r="W8" s="372"/>
      <c r="Y8" s="372"/>
      <c r="Z8" s="372"/>
    </row>
    <row r="9" spans="2:27">
      <c r="B9" s="226" t="s">
        <v>142</v>
      </c>
      <c r="C9" s="231" t="s">
        <v>64</v>
      </c>
      <c r="D9" s="185">
        <v>0</v>
      </c>
      <c r="E9" s="186">
        <v>0</v>
      </c>
      <c r="F9" s="185" t="s">
        <v>77</v>
      </c>
      <c r="G9" s="185">
        <v>0</v>
      </c>
      <c r="H9" s="187">
        <v>0</v>
      </c>
      <c r="I9" s="188">
        <f t="shared" ref="I9:I14" si="0">+D9*E9*G9*H9</f>
        <v>0</v>
      </c>
      <c r="J9" s="372"/>
      <c r="K9" s="372"/>
      <c r="L9" s="189"/>
      <c r="M9" s="372"/>
      <c r="N9" s="372"/>
      <c r="O9" s="189"/>
      <c r="P9" s="372"/>
      <c r="Q9" s="372"/>
      <c r="R9" s="189"/>
      <c r="S9" s="372"/>
      <c r="T9" s="372"/>
      <c r="U9" s="189"/>
      <c r="V9" s="372"/>
      <c r="W9" s="372"/>
      <c r="Y9" s="372"/>
      <c r="Z9" s="372"/>
    </row>
    <row r="10" spans="2:27" ht="26.1">
      <c r="B10" s="226" t="s">
        <v>143</v>
      </c>
      <c r="C10" s="231" t="s">
        <v>116</v>
      </c>
      <c r="D10" s="185">
        <v>0</v>
      </c>
      <c r="E10" s="186">
        <v>0</v>
      </c>
      <c r="F10" s="185" t="s">
        <v>77</v>
      </c>
      <c r="G10" s="185">
        <v>0</v>
      </c>
      <c r="H10" s="187">
        <v>0</v>
      </c>
      <c r="I10" s="188">
        <v>0</v>
      </c>
      <c r="J10" s="190"/>
      <c r="K10" s="190"/>
      <c r="L10" s="189"/>
      <c r="M10" s="190"/>
      <c r="N10" s="190"/>
      <c r="O10" s="189"/>
      <c r="P10" s="190"/>
      <c r="Q10" s="190"/>
      <c r="R10" s="189"/>
      <c r="S10" s="190"/>
      <c r="T10" s="190"/>
      <c r="U10" s="189"/>
      <c r="V10" s="190"/>
      <c r="W10" s="190"/>
      <c r="Y10" s="190"/>
      <c r="Z10" s="190"/>
    </row>
    <row r="11" spans="2:27" ht="26.1">
      <c r="B11" s="226" t="s">
        <v>144</v>
      </c>
      <c r="C11" s="231" t="s">
        <v>66</v>
      </c>
      <c r="D11" s="185">
        <v>0</v>
      </c>
      <c r="E11" s="186">
        <v>0</v>
      </c>
      <c r="F11" s="185" t="s">
        <v>77</v>
      </c>
      <c r="G11" s="185">
        <v>0</v>
      </c>
      <c r="H11" s="187">
        <v>0</v>
      </c>
      <c r="I11" s="188">
        <v>0</v>
      </c>
      <c r="J11" s="190"/>
      <c r="K11" s="190"/>
      <c r="L11" s="189"/>
      <c r="M11" s="190"/>
      <c r="N11" s="190"/>
      <c r="O11" s="189"/>
      <c r="P11" s="190"/>
      <c r="Q11" s="190"/>
      <c r="R11" s="189"/>
      <c r="S11" s="190"/>
      <c r="T11" s="190"/>
      <c r="U11" s="189"/>
      <c r="V11" s="190"/>
      <c r="W11" s="190"/>
      <c r="Y11" s="190"/>
      <c r="Z11" s="190"/>
    </row>
    <row r="12" spans="2:27">
      <c r="B12" s="226" t="s">
        <v>145</v>
      </c>
      <c r="C12" s="231" t="s">
        <v>146</v>
      </c>
      <c r="D12" s="185">
        <v>0</v>
      </c>
      <c r="E12" s="186">
        <v>0</v>
      </c>
      <c r="F12" s="185" t="s">
        <v>77</v>
      </c>
      <c r="G12" s="185">
        <v>0</v>
      </c>
      <c r="H12" s="187">
        <v>0</v>
      </c>
      <c r="I12" s="188">
        <v>0</v>
      </c>
      <c r="J12" s="190"/>
      <c r="K12" s="190"/>
      <c r="L12" s="189"/>
      <c r="M12" s="190"/>
      <c r="N12" s="190"/>
      <c r="O12" s="189"/>
      <c r="P12" s="190"/>
      <c r="Q12" s="190"/>
      <c r="R12" s="189"/>
      <c r="S12" s="190"/>
      <c r="T12" s="190"/>
      <c r="U12" s="189"/>
      <c r="V12" s="190"/>
      <c r="W12" s="190"/>
      <c r="Y12" s="190"/>
      <c r="Z12" s="190"/>
    </row>
    <row r="13" spans="2:27">
      <c r="B13" s="226" t="s">
        <v>147</v>
      </c>
      <c r="C13" s="231" t="s">
        <v>148</v>
      </c>
      <c r="D13" s="185"/>
      <c r="E13" s="186"/>
      <c r="F13" s="185"/>
      <c r="G13" s="185"/>
      <c r="H13" s="187"/>
      <c r="I13" s="188">
        <v>0</v>
      </c>
      <c r="J13" s="190"/>
      <c r="K13" s="190"/>
      <c r="L13" s="189"/>
      <c r="M13" s="190"/>
      <c r="N13" s="190"/>
      <c r="O13" s="189"/>
      <c r="P13" s="190"/>
      <c r="Q13" s="190"/>
      <c r="R13" s="189"/>
      <c r="S13" s="190"/>
      <c r="T13" s="190"/>
      <c r="U13" s="189"/>
      <c r="V13" s="190"/>
      <c r="W13" s="190"/>
      <c r="Y13" s="190"/>
      <c r="Z13" s="190"/>
    </row>
    <row r="14" spans="2:27" ht="12.6" customHeight="1">
      <c r="B14" s="226" t="s">
        <v>149</v>
      </c>
      <c r="C14" s="231" t="s">
        <v>79</v>
      </c>
      <c r="D14" s="185">
        <v>0</v>
      </c>
      <c r="E14" s="186">
        <v>0</v>
      </c>
      <c r="F14" s="185" t="s">
        <v>77</v>
      </c>
      <c r="G14" s="185">
        <v>0</v>
      </c>
      <c r="H14" s="187">
        <v>0</v>
      </c>
      <c r="I14" s="188">
        <f t="shared" si="0"/>
        <v>0</v>
      </c>
    </row>
    <row r="15" spans="2:27">
      <c r="B15" s="226"/>
      <c r="C15" s="232" t="s">
        <v>150</v>
      </c>
      <c r="D15" s="185"/>
      <c r="E15" s="185"/>
      <c r="F15" s="185"/>
      <c r="G15" s="185"/>
      <c r="H15" s="191"/>
      <c r="I15" s="192">
        <f>'FACTOR MULTIPLICADOR'!E32</f>
        <v>1.9199666666666668</v>
      </c>
    </row>
    <row r="16" spans="2:27">
      <c r="B16" s="193"/>
      <c r="C16" s="369" t="s">
        <v>151</v>
      </c>
      <c r="D16" s="370"/>
      <c r="E16" s="370"/>
      <c r="F16" s="370"/>
      <c r="G16" s="370"/>
      <c r="H16" s="371"/>
      <c r="I16" s="194">
        <f>SUM(I8:I14)*I15</f>
        <v>0</v>
      </c>
      <c r="AA16" s="195"/>
    </row>
    <row r="17" spans="2:28" ht="15" customHeight="1">
      <c r="B17" s="227" t="s">
        <v>152</v>
      </c>
      <c r="C17" s="230" t="s">
        <v>153</v>
      </c>
      <c r="D17" s="196"/>
      <c r="E17" s="196"/>
      <c r="F17" s="196"/>
      <c r="G17" s="196"/>
      <c r="H17" s="196"/>
      <c r="I17" s="196"/>
      <c r="AA17" s="195"/>
    </row>
    <row r="18" spans="2:28" ht="15" customHeight="1">
      <c r="B18" s="228" t="s">
        <v>154</v>
      </c>
      <c r="C18" s="233" t="s">
        <v>155</v>
      </c>
      <c r="D18" s="197"/>
      <c r="E18" s="197"/>
      <c r="F18" s="197"/>
      <c r="G18" s="197"/>
      <c r="H18" s="197"/>
      <c r="I18" s="197"/>
      <c r="AA18" s="195"/>
    </row>
    <row r="19" spans="2:28">
      <c r="B19" s="226" t="s">
        <v>156</v>
      </c>
      <c r="C19" s="232" t="s">
        <v>76</v>
      </c>
      <c r="D19" s="185">
        <v>0</v>
      </c>
      <c r="E19" s="186">
        <v>0</v>
      </c>
      <c r="F19" s="185" t="s">
        <v>77</v>
      </c>
      <c r="G19" s="185">
        <v>0</v>
      </c>
      <c r="H19" s="187">
        <v>0</v>
      </c>
      <c r="I19" s="188">
        <f>+D19*E19*G19*H19</f>
        <v>0</v>
      </c>
      <c r="AA19" s="195"/>
    </row>
    <row r="20" spans="2:28">
      <c r="B20" s="226" t="s">
        <v>157</v>
      </c>
      <c r="C20" s="232" t="s">
        <v>78</v>
      </c>
      <c r="D20" s="185">
        <v>0</v>
      </c>
      <c r="E20" s="186">
        <v>0</v>
      </c>
      <c r="F20" s="185" t="s">
        <v>77</v>
      </c>
      <c r="G20" s="185">
        <v>0</v>
      </c>
      <c r="H20" s="187">
        <v>0</v>
      </c>
      <c r="I20" s="188">
        <f>+D20*E20*G20*H20</f>
        <v>0</v>
      </c>
      <c r="AA20" s="195"/>
    </row>
    <row r="21" spans="2:28" ht="15" customHeight="1">
      <c r="B21" s="228"/>
      <c r="C21" s="233" t="s">
        <v>41</v>
      </c>
      <c r="D21" s="197"/>
      <c r="E21" s="197"/>
      <c r="F21" s="197"/>
      <c r="G21" s="197"/>
      <c r="H21" s="197"/>
      <c r="I21" s="198">
        <f>SUM(I18:I20)</f>
        <v>0</v>
      </c>
      <c r="AA21" s="195"/>
    </row>
    <row r="22" spans="2:28" ht="30" customHeight="1">
      <c r="B22" s="228" t="s">
        <v>158</v>
      </c>
      <c r="C22" s="234" t="s">
        <v>159</v>
      </c>
      <c r="D22" s="185"/>
      <c r="E22" s="186"/>
      <c r="F22" s="185"/>
      <c r="G22" s="185"/>
      <c r="H22" s="187"/>
      <c r="I22" s="188"/>
      <c r="AA22" s="195"/>
    </row>
    <row r="23" spans="2:28">
      <c r="B23" s="229" t="s">
        <v>156</v>
      </c>
      <c r="C23" s="235" t="s">
        <v>160</v>
      </c>
      <c r="D23" s="185">
        <v>0</v>
      </c>
      <c r="E23" s="186">
        <v>0</v>
      </c>
      <c r="F23" s="185"/>
      <c r="G23" s="185">
        <v>0</v>
      </c>
      <c r="H23" s="187">
        <v>0</v>
      </c>
      <c r="I23" s="188">
        <f>+E23*G23</f>
        <v>0</v>
      </c>
      <c r="AA23" s="195"/>
    </row>
    <row r="24" spans="2:28" ht="15" customHeight="1">
      <c r="B24" s="228"/>
      <c r="C24" s="233" t="s">
        <v>41</v>
      </c>
      <c r="D24" s="197"/>
      <c r="E24" s="197"/>
      <c r="F24" s="197"/>
      <c r="G24" s="197"/>
      <c r="H24" s="197"/>
      <c r="I24" s="198">
        <f>SUM(I22:I22)</f>
        <v>0</v>
      </c>
      <c r="AA24" s="195"/>
    </row>
    <row r="25" spans="2:28">
      <c r="B25" s="373" t="s">
        <v>161</v>
      </c>
      <c r="C25" s="374"/>
      <c r="D25" s="374"/>
      <c r="E25" s="374"/>
      <c r="F25" s="374"/>
      <c r="G25" s="374"/>
      <c r="H25" s="375"/>
      <c r="I25" s="194">
        <f>+I24+I21</f>
        <v>0</v>
      </c>
      <c r="AA25" s="195"/>
    </row>
    <row r="26" spans="2:28" ht="15" customHeight="1">
      <c r="B26" s="373" t="s">
        <v>162</v>
      </c>
      <c r="C26" s="374"/>
      <c r="D26" s="374"/>
      <c r="E26" s="374"/>
      <c r="F26" s="374"/>
      <c r="G26" s="374"/>
      <c r="H26" s="375"/>
      <c r="I26" s="194">
        <f>+I25+I16</f>
        <v>0</v>
      </c>
      <c r="AA26" s="195"/>
    </row>
    <row r="27" spans="2:28" ht="15" customHeight="1">
      <c r="B27" s="373" t="s">
        <v>42</v>
      </c>
      <c r="C27" s="374"/>
      <c r="D27" s="374"/>
      <c r="E27" s="374"/>
      <c r="F27" s="374"/>
      <c r="G27" s="374"/>
      <c r="H27" s="375"/>
      <c r="I27" s="194">
        <f>I26*19/100</f>
        <v>0</v>
      </c>
      <c r="AA27" s="195"/>
    </row>
    <row r="28" spans="2:28" ht="15" customHeight="1">
      <c r="B28" s="373" t="s">
        <v>89</v>
      </c>
      <c r="C28" s="374"/>
      <c r="D28" s="374"/>
      <c r="E28" s="374"/>
      <c r="F28" s="374"/>
      <c r="G28" s="374"/>
      <c r="H28" s="375"/>
      <c r="I28" s="199"/>
      <c r="AA28" s="195"/>
    </row>
    <row r="29" spans="2:28" s="204" customFormat="1" ht="15" customHeight="1">
      <c r="B29" s="376" t="s">
        <v>163</v>
      </c>
      <c r="C29" s="377"/>
      <c r="D29" s="377"/>
      <c r="E29" s="377"/>
      <c r="F29" s="377"/>
      <c r="G29" s="377"/>
      <c r="H29" s="378"/>
      <c r="I29" s="200">
        <f>I26+I27+I28</f>
        <v>0</v>
      </c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2"/>
      <c r="AB29" s="203"/>
    </row>
    <row r="30" spans="2:28" ht="24.95" customHeight="1">
      <c r="B30" s="205"/>
      <c r="C30" s="205"/>
      <c r="D30" s="205"/>
      <c r="E30" s="205"/>
      <c r="F30" s="205"/>
      <c r="G30" s="205"/>
      <c r="H30" s="205"/>
      <c r="I30" s="205"/>
      <c r="AA30" s="195"/>
    </row>
    <row r="31" spans="2:28" ht="49.7" customHeight="1">
      <c r="B31" s="205"/>
      <c r="C31" s="205"/>
      <c r="D31" s="205"/>
      <c r="E31" s="205"/>
      <c r="F31" s="205"/>
      <c r="G31" s="205"/>
      <c r="H31" s="205"/>
      <c r="I31" s="205"/>
      <c r="AA31" s="195"/>
    </row>
    <row r="32" spans="2:28" ht="35.1" customHeight="1">
      <c r="B32" s="206"/>
      <c r="C32" s="207"/>
      <c r="G32" s="209"/>
      <c r="H32" s="210"/>
      <c r="AA32" s="195"/>
    </row>
    <row r="33" spans="2:27" s="204" customFormat="1" ht="15" customHeight="1">
      <c r="B33" s="211"/>
      <c r="C33" s="211"/>
      <c r="D33" s="212"/>
      <c r="E33" s="212"/>
      <c r="F33" s="212"/>
      <c r="G33" s="212"/>
      <c r="H33" s="213"/>
      <c r="I33" s="214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2"/>
    </row>
    <row r="34" spans="2:27" ht="15" customHeight="1">
      <c r="B34" s="211"/>
      <c r="C34" s="211"/>
      <c r="D34" s="212"/>
      <c r="E34" s="212"/>
      <c r="F34" s="212"/>
      <c r="G34" s="212"/>
      <c r="H34" s="213"/>
      <c r="K34" s="201"/>
      <c r="N34" s="201"/>
      <c r="Q34" s="201"/>
      <c r="T34" s="201"/>
      <c r="W34" s="201"/>
      <c r="Z34" s="201"/>
      <c r="AA34" s="202"/>
    </row>
    <row r="35" spans="2:27" ht="15" customHeight="1">
      <c r="B35" s="211"/>
      <c r="C35" s="214"/>
      <c r="D35" s="212"/>
      <c r="E35" s="212"/>
      <c r="F35" s="212"/>
      <c r="G35" s="215"/>
      <c r="H35" s="213"/>
    </row>
    <row r="36" spans="2:27" ht="15" customHeight="1">
      <c r="B36" s="211"/>
      <c r="C36" s="214"/>
      <c r="D36" s="212"/>
      <c r="E36" s="212"/>
      <c r="F36" s="212"/>
      <c r="G36" s="212"/>
      <c r="H36" s="213"/>
    </row>
    <row r="41" spans="2:27">
      <c r="H41" s="209"/>
    </row>
    <row r="42" spans="2:27">
      <c r="H42" s="210"/>
    </row>
    <row r="43" spans="2:27">
      <c r="B43" s="216"/>
      <c r="C43" s="216"/>
      <c r="D43" s="216"/>
      <c r="K43" s="217"/>
    </row>
    <row r="44" spans="2:27">
      <c r="B44" s="218"/>
      <c r="C44" s="218"/>
      <c r="D44" s="218"/>
    </row>
    <row r="45" spans="2:27">
      <c r="K45" s="219"/>
    </row>
  </sheetData>
  <mergeCells count="16">
    <mergeCell ref="B1:H1"/>
    <mergeCell ref="B2:I2"/>
    <mergeCell ref="J7:K9"/>
    <mergeCell ref="D4:I4"/>
    <mergeCell ref="B4:C4"/>
    <mergeCell ref="B25:H25"/>
    <mergeCell ref="B26:H26"/>
    <mergeCell ref="B27:H27"/>
    <mergeCell ref="B28:H28"/>
    <mergeCell ref="B29:H29"/>
    <mergeCell ref="C16:H16"/>
    <mergeCell ref="S7:T9"/>
    <mergeCell ref="V7:W9"/>
    <mergeCell ref="Y7:Z9"/>
    <mergeCell ref="M7:N9"/>
    <mergeCell ref="P7:Q9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scale="87" fitToHeight="0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d1_O xmlns="76557403-3dce-4492-801c-fc0c8f826196" xsi:nil="true"/>
    <TaxCatchAll xmlns="c3734ab5-30f7-42b9-9aab-3516cf53f75f" xsi:nil="true"/>
    <lcf76f155ced4ddcb4097134ff3c332f xmlns="76557403-3dce-4492-801c-fc0c8f82619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12C6191518E044BAE2D9F1EC26D19D8" ma:contentTypeVersion="20" ma:contentTypeDescription="Crear nuevo documento." ma:contentTypeScope="" ma:versionID="37df9db601e6b1208393aafcffe9bd30">
  <xsd:schema xmlns:xsd="http://www.w3.org/2001/XMLSchema" xmlns:xs="http://www.w3.org/2001/XMLSchema" xmlns:p="http://schemas.microsoft.com/office/2006/metadata/properties" xmlns:ns2="76557403-3dce-4492-801c-fc0c8f826196" xmlns:ns3="c3734ab5-30f7-42b9-9aab-3516cf53f75f" targetNamespace="http://schemas.microsoft.com/office/2006/metadata/properties" ma:root="true" ma:fieldsID="bbdfe67605d143fcdf7efcff3ecabade" ns2:_="" ns3:_="">
    <xsd:import namespace="76557403-3dce-4492-801c-fc0c8f826196"/>
    <xsd:import namespace="c3734ab5-30f7-42b9-9aab-3516cf53f75f"/>
    <xsd:element name="properties">
      <xsd:complexType>
        <xsd:sequence>
          <xsd:element name="documentManagement">
            <xsd:complexType>
              <xsd:all>
                <xsd:element ref="ns2:A_x00d1_O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57403-3dce-4492-801c-fc0c8f826196" elementFormDefault="qualified">
    <xsd:import namespace="http://schemas.microsoft.com/office/2006/documentManagement/types"/>
    <xsd:import namespace="http://schemas.microsoft.com/office/infopath/2007/PartnerControls"/>
    <xsd:element name="A_x00d1_O" ma:index="8" nillable="true" ma:displayName="AÑO" ma:format="Dropdown" ma:internalName="A_x00d1_O">
      <xsd:simpleType>
        <xsd:restriction base="dms:Choice">
          <xsd:enumeration value="Opción 1"/>
          <xsd:enumeration value="Opción 2"/>
          <xsd:enumeration value="Opción 3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fbc45cb4-c21a-49bb-988e-5b402dd8a9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34ab5-30f7-42b9-9aab-3516cf53f75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5850f6b-5e9a-4399-a263-cab15da8bf0f}" ma:internalName="TaxCatchAll" ma:showField="CatchAllData" ma:web="c3734ab5-30f7-42b9-9aab-3516cf53f7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A39110-38E5-4B4F-B8FE-CCF5823D0680}"/>
</file>

<file path=customXml/itemProps2.xml><?xml version="1.0" encoding="utf-8"?>
<ds:datastoreItem xmlns:ds="http://schemas.openxmlformats.org/officeDocument/2006/customXml" ds:itemID="{64065213-CA44-41AF-9E42-A48298971EF9}"/>
</file>

<file path=customXml/itemProps3.xml><?xml version="1.0" encoding="utf-8"?>
<ds:datastoreItem xmlns:ds="http://schemas.openxmlformats.org/officeDocument/2006/customXml" ds:itemID="{BBF233F7-7784-43D5-A0C8-6F9389A380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GeoIngenieria</dc:creator>
  <cp:keywords/>
  <dc:description/>
  <cp:lastModifiedBy>Laura Daniela Baquero Beltran</cp:lastModifiedBy>
  <cp:revision/>
  <dcterms:created xsi:type="dcterms:W3CDTF">2001-07-06T03:45:42Z</dcterms:created>
  <dcterms:modified xsi:type="dcterms:W3CDTF">2025-03-31T17:12:55Z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0x010100A12C6191518E044BAE2D9F1EC26D19D8</vt:lpwstr>
  </property>
</Properties>
</file>