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vquintana\Downloads\"/>
    </mc:Choice>
  </mc:AlternateContent>
  <xr:revisionPtr revIDLastSave="0" documentId="8_{62273B71-0F1F-4F4F-99AB-979CB37F8CF1}" xr6:coauthVersionLast="47" xr6:coauthVersionMax="47" xr10:uidLastSave="{00000000-0000-0000-0000-000000000000}"/>
  <bookViews>
    <workbookView xWindow="-120" yWindow="-120" windowWidth="20730" windowHeight="1104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Anual'!$A$10:$AU$84</definedName>
    <definedName name="_xlnm.Print_Area" localSheetId="0">'Programación Anual'!$A$1:$AU$88</definedName>
    <definedName name="_xlnm.Print_Titles" localSheetId="0">'Programación Anual'!$10:$12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5" i="25" l="1"/>
  <c r="AQ34" i="25"/>
  <c r="AQ67" i="25" a="1"/>
  <c r="AQ67" i="25" s="1"/>
  <c r="AQ76" i="25"/>
  <c r="AQ74" i="25"/>
  <c r="AQ80" i="25"/>
  <c r="AQ81" i="25"/>
  <c r="AQ82" i="25"/>
  <c r="AQ84" i="25"/>
  <c r="AN89" i="25"/>
  <c r="AL89" i="25"/>
  <c r="AK89" i="25"/>
  <c r="AI89" i="25"/>
  <c r="AH89" i="25"/>
  <c r="AF89" i="25"/>
  <c r="AE89" i="25"/>
  <c r="AB89" i="25"/>
  <c r="AC89" i="25"/>
  <c r="Z89" i="25"/>
  <c r="Y89" i="25"/>
  <c r="W89" i="25"/>
  <c r="S89" i="25"/>
  <c r="T89" i="25"/>
  <c r="AR84" i="25"/>
  <c r="G89" i="25"/>
  <c r="AR78" i="25"/>
  <c r="AR72" i="25"/>
  <c r="AQ78" i="25"/>
  <c r="AQ72" i="25"/>
  <c r="AR35" i="25"/>
  <c r="AQ35" i="25"/>
  <c r="AR29" i="25"/>
  <c r="AQ29" i="25"/>
  <c r="J89" i="25"/>
  <c r="V89" i="25"/>
  <c r="AR34" i="25"/>
  <c r="AR19" i="25"/>
  <c r="AQ19" i="25"/>
  <c r="AR15" i="25"/>
  <c r="AQ15" i="25"/>
  <c r="AR32" i="25"/>
  <c r="AQ25" i="25" l="1"/>
  <c r="AR25" i="25"/>
  <c r="AQ66" i="25"/>
  <c r="AQ20" i="25"/>
  <c r="AV15" i="25"/>
  <c r="AR66" i="25"/>
  <c r="AQ32" i="25" l="1"/>
  <c r="Q89" i="25"/>
  <c r="P89" i="25"/>
  <c r="N89" i="25"/>
  <c r="M89" i="25"/>
  <c r="K89" i="25"/>
  <c r="H89" i="25"/>
  <c r="AR81" i="25" l="1"/>
  <c r="AR80" i="25"/>
  <c r="AR75" i="25"/>
  <c r="AR74" i="25"/>
  <c r="AR62" i="25"/>
  <c r="AQ62" i="25"/>
  <c r="AR30" i="25"/>
  <c r="AQ30" i="25"/>
  <c r="AR28" i="25"/>
  <c r="AR17" i="25"/>
  <c r="AQ17" i="25"/>
  <c r="AQ75" i="25"/>
  <c r="AR77" i="25" l="1"/>
  <c r="AQ77" i="25"/>
  <c r="AR82" i="25" l="1"/>
  <c r="AR79" i="25"/>
  <c r="AQ79" i="25"/>
  <c r="AR54" i="25"/>
  <c r="AQ54" i="25"/>
  <c r="AR53" i="25"/>
  <c r="AQ53" i="25"/>
  <c r="AR46" i="25"/>
  <c r="AQ46" i="25"/>
  <c r="AR45" i="25"/>
  <c r="AQ45" i="25"/>
  <c r="AR44" i="25"/>
  <c r="AQ44" i="25"/>
  <c r="AR43" i="25"/>
  <c r="AQ43" i="25"/>
  <c r="AR42" i="25"/>
  <c r="AQ42" i="25"/>
  <c r="AR58" i="25" l="1"/>
  <c r="AQ58" i="25"/>
  <c r="AQ28" i="25"/>
  <c r="AQ64" i="25"/>
  <c r="AR64" i="25"/>
  <c r="AR26" i="25"/>
  <c r="AQ26" i="25"/>
  <c r="AQ31" i="25"/>
  <c r="AR24" i="25"/>
  <c r="AQ24" i="25"/>
  <c r="AQ23" i="25"/>
  <c r="AR23" i="25"/>
  <c r="AR56" i="25"/>
  <c r="AQ56" i="25"/>
  <c r="AR52" i="25"/>
  <c r="AQ52" i="25"/>
  <c r="AR50" i="25"/>
  <c r="AQ50" i="25"/>
  <c r="AR48" i="25"/>
  <c r="AQ48" i="25"/>
  <c r="AR27" i="25"/>
  <c r="AQ27" i="25"/>
  <c r="AR31" i="25"/>
  <c r="AR76" i="25"/>
  <c r="AR71" i="25"/>
  <c r="AQ71" i="25"/>
  <c r="AR70" i="25"/>
  <c r="AQ70" i="25"/>
  <c r="AR51" i="25"/>
  <c r="AQ51" i="25"/>
  <c r="AR47" i="25"/>
  <c r="AQ47" i="25"/>
  <c r="AR22" i="25"/>
  <c r="AQ22" i="25"/>
  <c r="AQ21" i="25"/>
  <c r="AQ18" i="25"/>
  <c r="AR21" i="25"/>
  <c r="AR18" i="25"/>
  <c r="AR63" i="25"/>
  <c r="AQ63" i="25"/>
  <c r="AR61" i="25"/>
  <c r="AQ61" i="25"/>
  <c r="AR60" i="25"/>
  <c r="AQ60" i="25"/>
  <c r="AR59" i="25"/>
  <c r="AQ59" i="25"/>
  <c r="AR57" i="25"/>
  <c r="AQ57" i="25"/>
  <c r="AR55" i="25"/>
  <c r="AQ55" i="25"/>
  <c r="AR49" i="25"/>
  <c r="AQ49" i="25"/>
  <c r="AR41" i="25"/>
  <c r="AQ41" i="25"/>
  <c r="AR40" i="25"/>
  <c r="AQ40" i="25"/>
  <c r="AR39" i="25"/>
  <c r="AQ39" i="25"/>
  <c r="AR38" i="25"/>
  <c r="AQ38" i="25"/>
  <c r="AR73" i="25"/>
  <c r="AQ73" i="25"/>
  <c r="AR69" i="25"/>
  <c r="AQ69" i="25"/>
  <c r="D10" i="26"/>
  <c r="E3" i="26"/>
  <c r="C8" i="26"/>
  <c r="D3" i="26"/>
  <c r="D4" i="26"/>
  <c r="D5" i="26"/>
  <c r="D6" i="26"/>
  <c r="D7" i="26"/>
  <c r="D8" i="26"/>
  <c r="D9" i="26"/>
  <c r="D11" i="26"/>
  <c r="C7" i="26"/>
  <c r="C6" i="26"/>
  <c r="C5" i="26"/>
  <c r="C4" i="26"/>
  <c r="C3" i="26"/>
  <c r="B6" i="26"/>
  <c r="B5" i="26"/>
  <c r="B4" i="26"/>
  <c r="B3" i="2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<sst xmlns="http://schemas.openxmlformats.org/spreadsheetml/2006/main" count="1804" uniqueCount="242">
  <si>
    <t xml:space="preserve">FORMATO PLAN ANUAL DE AUDITORÍAS 
VIGENCIA 2024
PROCESO:  EVALUACIÓN INDEPENDIENTE Y ASESORÍA </t>
  </si>
  <si>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</si>
  <si>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</si>
  <si>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</si>
  <si>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</si>
  <si>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</si>
  <si>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</si>
  <si>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</si>
  <si>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</si>
  <si>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</si>
  <si>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</si>
  <si>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</si>
  <si>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</si>
  <si>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</si>
  <si>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</si>
  <si>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</si>
  <si>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</si>
  <si>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</si>
  <si>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</si>
  <si>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</si>
  <si>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</si>
  <si>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</si>
  <si>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</si>
  <si>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</si>
  <si>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</si>
  <si>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</si>
  <si>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</si>
  <si>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</si>
  <si>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</si>
  <si>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</si>
  <si>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</si>
  <si>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</si>
  <si>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</si>
  <si>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</si>
  <si>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</si>
  <si>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</si>
  <si>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</si>
  <si>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</si>
  <si>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</si>
  <si>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 xml:space="preserve">Ley 87 de 1993, Articulo 12, literal f.
Decreto 3571 de 2011, Articulo 8, literal 7.
Decreto 338 de 2019 y 
Artículo 2.2.21.7.3. (sic) Numeración corregida por el art. 1°, Decreto Nacional 1605 de 2019. </t>
  </si>
  <si>
    <t>JEFE OCI
EQUIPO OCI</t>
  </si>
  <si>
    <t>2. ROL ENFOQUE HACIA LA PREVENCIÓN</t>
  </si>
  <si>
    <t xml:space="preserve">Fomentar la Cultura del Autocontrol  </t>
  </si>
  <si>
    <t>Ley 87 de 1993, Articulo 12, literal h.
Decreto 3571 de 2011, Articulo 8, numeral  2.
Decreto 648 de 2017.  Artículo 17.</t>
  </si>
  <si>
    <t>N/A</t>
  </si>
  <si>
    <t>Para el periodo objeto de este informe, se realizó una (1) actividad correspondiente al fomento de cultura de autocontrol; las profesionales encargadas remitieron al Correo de Control Interno, estrategia para el fomento de la cultura de autocontrol, para que esta sea socializada con el grupo de comunicaciones.</t>
  </si>
  <si>
    <t>EQUIPO OCI</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</si>
  <si>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</si>
  <si>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</si>
  <si>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</si>
  <si>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Se remitio correo a TH, solicitando se allegara el reporte que desde este Grupo se debio realizar en la plataforma dispuesta por el DAFP, para que el MVCT, indicará los cargos de nivel decisorio ocupado por mujeres.</t>
  </si>
  <si>
    <t>TEMATICA SIG</t>
  </si>
  <si>
    <t>Actualización de la caracterización del proceso y los procedimientos del proceso de Evaluación Independiente y Asesoría.</t>
  </si>
  <si>
    <t>EVALUACIÓN INDEPENDIENTE Y ASESORÍA</t>
  </si>
  <si>
    <t>Manual diseño, rediseño, actualización de procesos</t>
  </si>
  <si>
    <t>TEMATICA SIG
APOYO EQUIPO OCI</t>
  </si>
  <si>
    <t>Seguimiento cumplimento Sentencia T-302-2017 –Ministerio de Vivienda, Ciudad y Territorio.</t>
  </si>
  <si>
    <t>PROCESOS JUDICIALES Y ACCIONES CONSTITUCIONALES</t>
  </si>
  <si>
    <t>Auto 408-2023 y Auto 311-2024 al interior de la Sentencia T-302-2017</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</si>
  <si>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</si>
  <si>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</si>
  <si>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t>
  </si>
  <si>
    <t xml:space="preserve">GESTIÓN ESTRATEGICA DE TALENTO HUMANO </t>
  </si>
  <si>
    <t>GESTIÓN DE CONTRATACIÓN GESTIÓN FINANCIERA.</t>
  </si>
  <si>
    <t>CGR - Articulo 41. Resolución Reglamentaria Ejecutiva 0032 Anual</t>
  </si>
  <si>
    <r>
      <rPr>
        <sz val="7"/>
        <color theme="1"/>
        <rFont val="Times New Roman"/>
        <family val="1"/>
      </rPr>
      <t xml:space="preserve"> </t>
    </r>
    <r>
      <rPr>
        <sz val="12"/>
        <color theme="1"/>
        <rFont val="Arial"/>
        <family val="2"/>
      </rPr>
      <t>La OCI durante marzo realizó actividades preventivas asegurando que el MVCT cumpliera oportunamente con el reporte de Personal y Costos de 2023 ante la CGR, el cual se llevó a cabo el 21 de Febrero de 2024 y se realizó la validación a través del aplicativo CHIP Contable.</t>
    </r>
  </si>
  <si>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</si>
  <si>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</si>
  <si>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</si>
  <si>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</si>
  <si>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</si>
  <si>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</si>
  <si>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</si>
  <si>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</si>
  <si>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</si>
  <si>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</si>
  <si>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</si>
  <si>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 Implementación Mapas de Aseguramiento </t>
  </si>
  <si>
    <t xml:space="preserve">SEGUIMIENTO Y MEJORA CONTINUA </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</si>
  <si>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</si>
  <si>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</si>
  <si>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</si>
  <si>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Verificación de la implementación del Sistema de Gestión de Seguridad de la Información, y al Modelo de Seguridad y Privacidad de la Información - MSPI</t>
  </si>
  <si>
    <t>Ntc Iso 27001
Lineamientos MINTIC</t>
  </si>
  <si>
    <t>N</t>
  </si>
  <si>
    <t xml:space="preserve">TEMÁTICA SIG </t>
  </si>
  <si>
    <t xml:space="preserve">Verificación  – seguimiento a la Política de Gobierno Digital.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</si>
  <si>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</si>
  <si>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</si>
  <si>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</si>
  <si>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TEMATICA JURIDICA
APOYO EQUIPO OCI</t>
  </si>
  <si>
    <t xml:space="preserve">Reporte al Sistema de Alertas Tempranas SACI </t>
  </si>
  <si>
    <t>Artículo 62 del Decreto 403 de 2020</t>
  </si>
  <si>
    <t xml:space="preserve">TEMATICA MISIONAL </t>
  </si>
  <si>
    <t xml:space="preserve">Asesorías y Acompañamientos  </t>
  </si>
  <si>
    <t>Ley 87 de 1993, Articulo 12, literal f.
Decreto 3571 de 2011, Articulo 8, literal  6.
Decreto 338 de 2019 y 
Artículo 2.2.21.7.3. (sic) Numeración corregida por el art. 1°, Decreto Nacional 1605 de 2019</t>
  </si>
  <si>
    <t>3. ROL DE EVALUACIÓN DE GESTIÓN DEL RIESGO</t>
  </si>
  <si>
    <t xml:space="preserve">Evaluación a la efectividad de los controles establecidos en las matrices de los Mapas de Riesgos integrados de corrupción, gestión y Seguridad digital - (Tercera  Línea de Defensa). </t>
  </si>
  <si>
    <t>Ley 87 de 1993, Articulo 12, literal c.
Decreto 3571 de 2011, Articulo 8, numeral  5.
Metodología Integrada de Administración del Riesgo 2.0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</si>
  <si>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</si>
  <si>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</si>
  <si>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</si>
  <si>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</si>
  <si>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</si>
  <si>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</si>
  <si>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</si>
  <si>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Articulo 2.8.4.8.2.
Decreto 3571 de 2011, Articulo 8, literal 11. Directiva Presidencial No 8 de 2022. 
Decreto 444 del 2023              </t>
  </si>
  <si>
    <t>Informe con corte al cuarto trimestre de la vigencia 2023  que compara la causación de los gastos de funcionamiento, que por disposiciones normativas deben ser objeto de austeridad en el gasto, comparadas con  igual periodo del año 2022. Informes de Ley: https://minvivienda.gov.co/ministerio/planeacion-gestion-y-control/sistema-de-control-interno/rol-de-evaluacion-y-seguimiento/informes-de-ley</t>
  </si>
  <si>
    <t xml:space="preserve">CHIP- Reporte Control Interno Contable MVCT  </t>
  </si>
  <si>
    <t>GESTIÓN FINANCIERA.</t>
  </si>
  <si>
    <t>Ley 87 de 1993, Articulo 12, literal g.
Decreto 648 de 2018, Artículo 2.2.21.2.4, literal e. 
Decreto 3571 de 2011, Articulo 8, literal 4. Resolución 193 de 2016</t>
  </si>
  <si>
    <t xml:space="preserve">CHIP - Reporte Control Interno Contable FONVIVIENDA </t>
  </si>
  <si>
    <t>Evaluación a las Políticas de Seguridad del SIIF Nación.</t>
  </si>
  <si>
    <t xml:space="preserve">Ley 87 de 1993, Articulo 12, literal e.
Decreto 3571 de 2011, Articulo 8, literal 4.
Decreto 2674 de 2012 ,Decreto 1068 de 2015
</t>
  </si>
  <si>
    <t>Verificación de la Información Litigiosa del Estado Ekogui, MVCT (Reporte).</t>
  </si>
  <si>
    <t>CONCEPTOS JURIDICOS
PROCESOS JUDICIALES Y ACCIONES CONSTITUCIONALES</t>
  </si>
  <si>
    <t>Ley 87 de 1993, Decreto 1069 de 2015, Decreto 3571 de 2011,  Circular 03 del 12 de julio de 2021.</t>
  </si>
  <si>
    <t>Mediante Memorandos  2024EE0016638 Y   2024EE0016641 del 18-03-2024 Se remitió a la Dirección de Gestión de Información de la ANDJE la Certificación Información Litigiosa Segundo semestre 2022 del MVCT y FONVIVIENDA</t>
  </si>
  <si>
    <t>TEMATICA JURÍDICA</t>
  </si>
  <si>
    <t>SIRECI - Reporte de seguimiento Gestión Contractual  MVCT.</t>
  </si>
  <si>
    <t>GESTION DE CONTRATACION</t>
  </si>
  <si>
    <t>Ley 87 de 1993, DECRETO 1083 DE 2015, DECRETO 648 DE 2017, Resolución 0064 de 2023 CGR, Decreto 3571 de 2011.</t>
  </si>
  <si>
    <t xml:space="preserve">SIRECI - Reporte de seguimiento Gestión Contractual FONVIVIENDA. </t>
  </si>
  <si>
    <t>SIRECI - Reporte Información de los procesos penales por delitos contra la administración pública o que afecten los intereses patrimoniales del estado MVCT.</t>
  </si>
  <si>
    <t>SIRECI - Reporte Información de los procesos penales por delitos contra la administración pública o que afecten los intereses patrimoniales del estado FONVIVIENDA</t>
  </si>
  <si>
    <t xml:space="preserve">SIRECI - Reporte de seguimiento al plan de mejoramiento de la CGR  MVCT. </t>
  </si>
  <si>
    <t>Ley 87 de 1993, Articulo 12, literal g.
Decreto 3571 de 2011, Articulo 8, literal 4.
Resolución Orgánica 042 de 2020, CGR
Circular 015 2020, CGR</t>
  </si>
  <si>
    <t>TEMÁTICA MISIONAL</t>
  </si>
  <si>
    <t xml:space="preserve">SIRECI - Reporte de seguimiento al plan de mejoramiento de la CGR FONVIVIENDA </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</si>
  <si>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</si>
  <si>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</si>
  <si>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</si>
  <si>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SIRECI - Reporte al Registro Nacional de Obras Civiles Inconclusas de las Entidades Estatales -FONVIVIENDA </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</si>
  <si>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</si>
  <si>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</si>
  <si>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</si>
  <si>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</si>
  <si>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TEMÁTICA JURÍDICA</t>
  </si>
  <si>
    <t>SIRECI - Reporte Información de la acción de repetición de las entidades públicas - FONVIVIENDA</t>
  </si>
  <si>
    <t>SIRECI - Reporte Rendición de la Cuenta Fiscal MVCT.</t>
  </si>
  <si>
    <t>Ley 87 de 1993, Articulo 12, literal g.
Resolución Orgánica 0042 de 2020, CGR
Resolución Orgánica 0063 de 2023, CGR
Decreto 3571 de 2011, Articulo 8, numeral 8.</t>
  </si>
  <si>
    <t>Se realizó y publicó un reporte de SIRECI correspondiente a la Cuenta o Informe Anual Consolidado de la vigencia fiscal 2023, del MVCT el cual se encuentra publicado en https://minvivienda.gov.co/ministerio/planeacion-gestion-y-control/sistema-de-control-interno/rol-de-evaluacion-y-seguimiento/informes-de-ley?f%5B0%5D=categoria_de_contenido%3A1726&amp;f%5B1%5D=categoria_de_contenido%3A1729</t>
  </si>
  <si>
    <t>SIRECI - Reporte Rendición de la Cuenta Fiscal FONVIVIENDA.</t>
  </si>
  <si>
    <t>Se realizó y publicó un reporte de SIRECI correspondiente a la Cuenta o Informe Anual Consolidado de la vigencia fiscal 2023, de FNV el cual se encuentra publicado en https://minvivienda.gov.co/ministerio/planeacion-gestion-y-control/sistema-de-control-interno/rol-de-evaluacion-y-seguimiento/informes-de-ley?f%5B0%5D=categoria_de_contenido%3A1726&amp;f%5B1%5D=categoria_de_contenido%3A1729</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</si>
  <si>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</si>
  <si>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</si>
  <si>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Se realizó la Evaluación a la Gestión Institucional (Evaluación de Gestión por Dependencias), a los  19 procesos de MVCT, correspondientes a la vigencia 2023,los cuales se en cuentran publicados en el link: https://www.minvivienda.gov.co/ministerio/planeacion-gestion-y-control/sistema-de-control-interno/rol-de-evaluacion-y-seguimiento/informes-de-ley</t>
  </si>
  <si>
    <t>Diligenciamiento Formulario Único de Reporte y Avance de Gestión – FURAG (OCI, Certificado de Cumplimiento).
(Cuando se requiera)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</si>
  <si>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</si>
  <si>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</si>
  <si>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Ley 1474 de 2011, Artículos 9° y 76 
Decreto 3571 de 2011, Articulo 8, literal 1 y 10. 
Decreto 2106 de 2019, artículo 156.
Circular Externa 100-006 de 2019 del DAFP.</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</si>
  <si>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</si>
  <si>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</si>
  <si>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</si>
  <si>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La Oficina de Control Interno gestionó, consolidó y remitió a la Dirección Nacional de Derechos de Autor del MIninterior, la presentación del informe Software Legal del MVCT  el 15-03-2024, el cual se encuentra en  https://minvivienda.gov.co/ministerio/planeacion-gestion-y-control/sistema-de-control-interno/rol-de-evaluacion-y-seguimiento/informes-de-ley?f%5B0%5D=categoria_de_contenido%3A1721&amp;f%5B1%5D=categoria_de_contenido%3A1726&amp;f%5B2%5D=categoria_de_contenido%3A1729</t>
  </si>
  <si>
    <t xml:space="preserve">Informe de Seguimiento al Programa de Transparencia y Etica Publica (Antiguo PAAC) </t>
  </si>
  <si>
    <t xml:space="preserve"> Ley 87 de 1993, Articulo 12, literal c.
Decreto 3571 de 2011, Articulo 8, numeral 4.
Ley 1474 de 2011, Artículo 73.
Decreto 2641 de 2012, articulo 5.
Decreto 1081 de 2015, artículo Título 4, artículo 2.1.4.6.
Decreto 124 de 2016, artículo 1.</t>
  </si>
  <si>
    <t>Se realizó el Informe de Seguimiento al Plan Anticorrupción y Atenciónal Ciudadano, con corte al 31  de diciembre de 2023.(cuatrimestral),el cual se encuentra publicado en el link: https://minvivienda.gov.co/ministerio/planeaciongestion-y-control/sistema-de-control-interno/rol-deevaluacion-y-seguimiento/informes-deley</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</si>
  <si>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</si>
  <si>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</si>
  <si>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</si>
  <si>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</si>
  <si>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</si>
  <si>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</si>
  <si>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</si>
  <si>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Se realizó el envió de  el correo electronico el día 4 de abril 2024, Se realizó la mesa de trabajo entre el OAP, Se hizo la verificación del tramite planeado para automatizar, Se hizo el comunicado a OAP para los fines pertinentes y seguir con el adelanto del tramite que el MVCT propuso automatizar en 2024, publicar certificado generado por el SUIT en la WEB</t>
  </si>
  <si>
    <t>4.2. AUDITORÍAS</t>
  </si>
  <si>
    <t xml:space="preserve">Proceso - Gestión a la Politica de Vivienda </t>
  </si>
  <si>
    <t>GESTIÓN A LA POLITICA DE VIVIENDA</t>
  </si>
  <si>
    <t xml:space="preserve">Proceso - Gestión Financiera con Enfoque en Sistema de Control Interno Contable </t>
  </si>
  <si>
    <t xml:space="preserve">GESTIÓN FINANCIERA </t>
  </si>
  <si>
    <t>4.3. SEGUIMIENTOS</t>
  </si>
  <si>
    <t>Informe de evaluación al cumplimiento del Plan Anual de Auditoria.</t>
  </si>
  <si>
    <t>Ley 87 de 1993, Articulo 12, literal e.
Decreto 3571 de 2011, Articulo 8, literal 3.
circular 2019IE0002869 del 05 de marzo de 2019</t>
  </si>
  <si>
    <t>TECNICO OCI
APOYO EQUIPO OCI</t>
  </si>
  <si>
    <t>Evaluación - Arqueo caja menor, MVCT.</t>
  </si>
  <si>
    <t>GESTION FINANCIERA</t>
  </si>
  <si>
    <t>Ley 87 de 1993, Articulo 12, literal e.
Decreto 3571 de 2011, Articulo 8, literal 4. Decreto 1068 de 2015
Metodología interna</t>
  </si>
  <si>
    <t>El 15 de abril del 2024, se remitió el correo de solicitud de la resolución de constitución de la Caja Menor del MVCT correspondiente a la vigencia 2024 a la SSA. , El 22 de abril se desarrollo de anera presencial en la sede calle 17, oficina del GRF el arqueo a la caja menor N° 124 del MVCT a partir de las 10:30am con el cuentadante de la SSA, El 24 de abril se remitió a través de correo electrónico para revisión de SG y la SSA el informe y memorando de Arqueo de caja Menor del MVCT y FONVIVIENDA con corte al 30 de abril del 2024, el cual ya contaba con la revisión y aprobación del jefe de la OCI, de igual manera el informe fue socializado a los procesos y publicado en la página web del MVCT el 30 de abril del 2024. https://minviviendagovco.sharepoint.com/sites/GestinOCI2023/Gestin%20OCI%202024/Forms/AllItems.aspx?csf=1&amp;web=1&amp;e=wdZn7T&amp;cid=a69d7bc7%2D746a%2D46ed%2D9611%2D04c8a5c6695a&amp;RootFolder=%2Fsites%2FGestinOCI2023%2FGestin%20OCI%202024%2F4%2E%20ROL%20DE%20EVALUACI%C3%93N%20Y%20SEGUIMIENTO%2F02%2E%20INFORMES%20DE%20SEGUIMIENTO%2F6%2E%20ARQUEO%20CAJA%20MENOR&amp;FolderCTID=0x012000B38478F8658F3C48B49D42695EF6E58B</t>
  </si>
  <si>
    <t>Evaluación - Arqueo caja menor  Fonvivienda.</t>
  </si>
  <si>
    <t>El 15 de abril del 2024, se remitió el correo de solicitud de la resolución de constitución de la Caja Menor del MVCT correspondiente a la vigencia 2024 a la SSA. , El 22 de abril se desarrollo de anera presencial en la sede calle 17, oficina del GRF el arqueo a la caja menor N° 124 del MVCT a partir de las 10:30am con el cuentadante de la SSA, dejando la salvedad que para la vigencia hasta la fecha, no se constituyó caja menor para FONVIVIENDA., El 24 de abril se remitió a través de correo electrónico para revisión de SG y la SSA el informe y memorando de Arqueo de caja Menor del MVCT y FONVIVIENDA con corte al 30 de abril del 2024, el cual ya contaba con la revisión y aprobación del jefe de la OCI, de igual manera el informe fue socializado a los procesos y publicado en la página web del MVCT el 30 de abril del 2024. https://minviviendagovco.sharepoint.com/sites/GestinOCI2023/Gestin%20OCI%202024/Forms/AllItems.aspx?csf=1&amp;web=1&amp;e=wdZn7T&amp;cid=a69d7bc7%2D746a%2D46ed%2D9611%2D04c8a5c6695a&amp;RootFolder=%2Fsites%2FGestinOCI2023%2FGestin%20OCI%202024%2F4%2E%20ROL%20DE%20EVALUACI%C3%93N%20Y%20SEGUIMIENTO%2F02%2E%20INFORMES%20DE%20SEGUIMIENTO%2F6%2E%20ARQUEO%20CAJA%20MENOR&amp;FolderCTID=0x012000B38478F8658F3C48B49D42695EF6E58B</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</si>
  <si>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</si>
  <si>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</si>
  <si>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</si>
  <si>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Ley 87 de 1993, Articulo 12, literal e.
Decreto 3571 de 2011, Articulo 8, literal 4; Decreto 111 de 1996;Ley 2342 de 2023, Decreto 2295 de 2023, Ley 2276 de 2022; Decreto 2590 de 2022</t>
  </si>
  <si>
    <t>Evaluación a la ejecución de los proyectos misionales VASB</t>
  </si>
  <si>
    <t>GESTIÓN A LA POLÍTICA DE AGUA POTABLE Y SANEAMIENTO BÁSICO</t>
  </si>
  <si>
    <t xml:space="preserve"> Ley 87 de 1993, Articulo 12, literal e.
Decreto 3571 de 2011, Articulo 8, literal 4.</t>
  </si>
  <si>
    <t xml:space="preserve">NA </t>
  </si>
  <si>
    <t>NA</t>
  </si>
  <si>
    <t xml:space="preserve">Evaluación a la ejecución de los Programas misionales de Vivienda </t>
  </si>
  <si>
    <t>GESTIÓN A LA POLÍTICA DE VIVIENDA</t>
  </si>
  <si>
    <t>Se realizó el informe de Evaluación a la ejecución de los Programas misionales de Vivienda, el cual se encuentra publicado en el siguiente https://www.minvivienda.gov.co/ministerio/planeacion-gestion-y-control/sistema-de-control-interno/rol-de-evaluacion-y-seguimiento/seguimiento-proyectos</t>
  </si>
  <si>
    <t>Evaluación de la eficacia de las acciones - Planes de Mejoramiento del SIG.</t>
  </si>
  <si>
    <t>Ley 87 de 1993, Articulo 12, literal c.
Decreto 3571 de 2011, Articulo 8, literal 4.
procedimiento CI-P-07 “Seguimiento y/o evaluación a planes de mejoramiento por proceso"</t>
  </si>
  <si>
    <t xml:space="preserve">Se realiza la evaluación del PM a los 4 procesos que se encontraban abiertos  y son socializados  y publicados en el siguiente link </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</si>
  <si>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</si>
  <si>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</si>
  <si>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</si>
  <si>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</si>
  <si>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</si>
  <si>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</si>
  <si>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</si>
  <si>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Se envió Correo electrónico con el Informe Seguimiento Ejecucion contractual para revisio de la jefeSe envió Correo electrónico de , socialización del Informe Seguimiento ejecucion contractual  MVCTSe público el informe de  Seguimiento en la pagina web https://minviviendagovco.sharepoint.com/sites/GestinOCI2023/Gestin%20OCI%202024/Forms/AllItems.aspx?csf=1&amp;web=1&amp;e=nBRhfh&amp;cid=2e8a9181%2D7cb2%2D4e5e%2D827f%2De7e8fcbaf09f&amp;RootFolder=%2Fsites%2FGestinOCI2023%2FGestin%20OCI%202024%2F4%2E%20ROL%20DE%20EVALUACI%C3%93N%20Y%20SEGUIMIENTO%2F02%2E%20INFORMES%20DE%20SEGUIMIENTO%2F2%2E%20SEGUIMIENTO%20A%20LA%20GESTION%20CONTRACTUAL&amp;FolderCTID=0x012000B38478F8658F3C48B49D42695EF6E58B</t>
  </si>
  <si>
    <t xml:space="preserve">TEMATICA JURIDICA </t>
  </si>
  <si>
    <t>Seguimiento Plan de Mejoramiento (CGR) MVCT</t>
  </si>
  <si>
    <t xml:space="preserve">Ley 87 de 1993, Articulo 12, literal g.
Decreto 3571 de 2011, Articulo 8, literal 4.
Resolución Orgánica 042 de 2020, CGR
Circular 015 2020, CGR </t>
  </si>
  <si>
    <t>Se realiza el seguimiento y publicación del PM suscrito con la CGR a corte 31 de marzo 2024 https://outlook.office.com/mail/safelink.html?url=https://minvivienda.gov.co/ministerio/planeacion-gestion-y-control/sistema-de-control-interno/rol-de-evaluacion-y-seguimiento/seguimientos&amp;corid=168f18bf-4896-be28-5ee2-ca133bf742e0</t>
  </si>
  <si>
    <t xml:space="preserve">Seguimiento Plan de Mejoramiento (CGR) FONVIVIENDA </t>
  </si>
  <si>
    <t>Verificación de los Controles, Organización y Aplicación del Regimen Disciplinario en los Procesos Disciplinarios del MVCT.</t>
  </si>
  <si>
    <t>PROCESOS DISCIPLINARIOS</t>
  </si>
  <si>
    <t xml:space="preserve"> Ley 87 de 1993, Articulo 12, literal c.</t>
  </si>
  <si>
    <t>TEMATICA JURIDICA</t>
  </si>
  <si>
    <t>ROL RELACIÓN ENTES EXTERNOS DE CONTROL</t>
  </si>
  <si>
    <t>Atención a Requerimiento CGR.
Respuesta a comunicación de observaciones.</t>
  </si>
  <si>
    <t>Ley 87 de 1993, Articulo 12, literal c.
Decreto 3571 de 2011, Articulo 8, literal  9.</t>
  </si>
  <si>
    <t>TEMATICA MISIONAL
TEMATICA FINANCIERA
TEMATICA JURIDICA</t>
  </si>
  <si>
    <r>
      <rPr>
        <sz val="12"/>
        <rFont val="Arial"/>
        <family val="2"/>
      </rPr>
      <t>Yolman Julian Sáenz Santamaria</t>
    </r>
    <r>
      <rPr>
        <b/>
        <sz val="12"/>
        <rFont val="Arial"/>
        <family val="2"/>
      </rPr>
      <t xml:space="preserve">
JEFE OFICINA CONTROL INTERNO (E)</t>
    </r>
  </si>
  <si>
    <t xml:space="preserve">30/01/2024
Elaboró - Viviana Cifuentes, Nathalia Pineda (Contratistas OCI)
Revisó - Martha Garay (Asesora OCI)
Aprobó - Yolman Julian Sáenz Santamaria - Jefe OCI  (E) </t>
  </si>
  <si>
    <t>N.</t>
  </si>
  <si>
    <t>MAYO</t>
  </si>
  <si>
    <t>ESTADO</t>
  </si>
  <si>
    <t>JUNIO</t>
  </si>
  <si>
    <t>JULIO</t>
  </si>
  <si>
    <t>EN PROCESO</t>
  </si>
  <si>
    <t>SIN INICIAR</t>
  </si>
  <si>
    <t>Verificación al Reporte de la Matriz de Fenecimiento para FONVIVIENDA</t>
  </si>
  <si>
    <t>SIRECI - Reporte de seguimiento Gestión Contractual  FONVIVIENDA.</t>
  </si>
  <si>
    <t>EN RECOPILACIÓN DE INFORMACIÓN DE LAS DEPENDENCIAS</t>
  </si>
  <si>
    <t>CUMPLIDO</t>
  </si>
  <si>
    <t>SIRECI - Reporte al Registro Nacional de Obras Civiles Inconclusas de las Entidades Estatales  FONVIVIENDA</t>
  </si>
  <si>
    <t>SIRECI - Reporte Información de la acción de repetición de las entidades públicas FONVIVIENDA</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</si>
  <si>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</si>
  <si>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</si>
  <si>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</si>
  <si>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</si>
  <si>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</si>
  <si>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</si>
  <si>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</si>
  <si>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Se realiza el informe comparativo del 1 trimestre 2024, se socializa el correo a las partes interesadas y se publica en la página web del MVCT.
https://www.minvivienda.gov.co/ministerio/planeacion-gestion-y-control/sistema-de-control-interno/rol-de-evaluacion-y-seguimiento/informes-de-ley</t>
  </si>
  <si>
    <t>Se realizó el Informe de Seguimiento al Plan Anticorrupción y Atenciónal Ciudadano, con corte a 30 de abril 2024 (cuatrimestral),el cual se encuentra publicado en el link: https://minvivienda.gov.co/ministerio/planeaciongestion-y-control/sistema-de-control-interno/rol-deevaluacion-y-seguimiento/informes-deley</t>
  </si>
  <si>
    <t>Se realizó visita en campo y el  informe de seguimiento se encuentra publicado en el siguiente link: https://www.minvivienda.gov.co/sites/default/files/documentos/informe_seguimiento_proyecto_agua_potable_lebrija_vf.pdf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</si>
</sst>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1"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sz val="11"/>
      <color theme="1"/>
      <name val="Verdana"/>
      <family val="2"/>
    </font>
    <font>
      <sz val="11"/>
      <color theme="1"/>
      <name val="Calibri"/>
      <family val="2"/>
      <scheme val="minor"/>
    </font>
    <font>
      <b/>
      <sz val="11"/>
      <color theme="1"/>
      <name val="Arial"/>
      <family val="2"/>
    </font>
    <font>
      <b/>
      <sz val="11"/>
      <name val="Arial"/>
      <family val="2"/>
    </font>
    <font>
      <sz val="7"/>
      <color theme="1"/>
      <name val="Times New Roman"/>
      <family val="1"/>
    </font>
    <font>
      <sz val="11"/>
      <color theme="1"/>
      <name val="Verdana"/>
      <family val="1"/>
    </font>
    <font>
      <sz val="11"/>
      <name val="Arial"/>
      <family val="2"/>
    </font>
    <font>
      <u/>
      <sz val="12"/>
      <color rgb="FFFF0000"/>
      <name val="Arial"/>
      <family val="2"/>
    </font>
    <font>
      <b/>
      <sz val="12"/>
      <color rgb="FFFF0000"/>
      <name val="Arial"/>
      <family val="2"/>
    </font>
    <font>
      <b/>
      <sz val="12"/>
      <color theme="1"/>
      <name val="Arial"/>
      <family val="2"/>
    </font>
    <font>
      <u/>
      <sz val="12"/>
      <color theme="1"/>
      <name val="Arial"/>
      <family val="2"/>
    </font>
    <font>
      <sz val="11"/>
      <name val="Verdana"/>
      <family val="2"/>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47"/>
      </patternFill>
    </fill>
    <fill>
      <patternFill patternType="solid">
        <fgColor theme="0"/>
        <bgColor indexed="11"/>
      </patternFill>
    </fill>
    <fill>
      <patternFill patternType="solid">
        <fgColor rgb="FFFFFFFF"/>
        <bgColor rgb="FF000000"/>
      </patternFill>
    </fill>
    <fill>
      <patternFill patternType="solid">
        <fgColor theme="0" tint="-0.34998626667073579"/>
        <bgColor indexed="64"/>
      </patternFill>
    </fill>
    <fill>
      <patternFill patternType="solid">
        <fgColor theme="0"/>
        <bgColor rgb="FF000000"/>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xf numFmtId="9" fontId="20" fillId="0" borderId="0" applyFont="0" applyFill="0" applyBorder="0" applyAlignment="0" applyProtection="0"/>
  </cellStyleXfs>
  <cellXfs count="126">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11" fillId="5" borderId="2" xfId="0" applyFont="1" applyFill="1" applyBorder="1" applyAlignment="1">
      <alignment horizontal="center"/>
    </xf>
    <xf numFmtId="0" fontId="0" fillId="5" borderId="2" xfId="0" applyFill="1" applyBorder="1" applyAlignment="1">
      <alignment horizontal="left"/>
    </xf>
    <xf numFmtId="0" fontId="6" fillId="2" borderId="2" xfId="1" applyFont="1" applyFill="1" applyBorder="1" applyAlignment="1">
      <alignment horizontal="center" vertical="center"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2" fillId="0" borderId="2" xfId="0" applyFont="1" applyBorder="1"/>
    <xf numFmtId="0" fontId="12"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justify" vertical="center" wrapText="1"/>
    </xf>
    <xf numFmtId="0" fontId="12" fillId="2" borderId="2" xfId="0" applyFont="1" applyFill="1" applyBorder="1" applyAlignment="1">
      <alignment horizontal="center" vertical="center" textRotation="90"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textRotation="90" wrapText="1"/>
    </xf>
    <xf numFmtId="0" fontId="12" fillId="2" borderId="2" xfId="0" applyFont="1" applyFill="1" applyBorder="1"/>
    <xf numFmtId="0" fontId="12" fillId="2" borderId="2" xfId="0" applyFont="1" applyFill="1" applyBorder="1" applyAlignment="1">
      <alignment vertical="center" textRotation="90"/>
    </xf>
    <xf numFmtId="0" fontId="12" fillId="2" borderId="2" xfId="0" applyFont="1" applyFill="1" applyBorder="1" applyAlignment="1">
      <alignment horizontal="center"/>
    </xf>
    <xf numFmtId="0" fontId="12" fillId="2" borderId="2" xfId="0" applyFont="1" applyFill="1" applyBorder="1" applyAlignment="1">
      <alignment horizontal="left" vertical="top"/>
    </xf>
    <xf numFmtId="0" fontId="4" fillId="2" borderId="2" xfId="0" applyFont="1" applyFill="1" applyBorder="1"/>
    <xf numFmtId="0" fontId="16"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16"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 fontId="4"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12" borderId="2" xfId="0" applyFont="1" applyFill="1" applyBorder="1" applyAlignment="1">
      <alignment horizontal="justify" vertical="center" wrapText="1"/>
    </xf>
    <xf numFmtId="0" fontId="3" fillId="13" borderId="2" xfId="0" applyFont="1" applyFill="1" applyBorder="1" applyAlignment="1">
      <alignment horizontal="justify" vertical="center" wrapText="1"/>
    </xf>
    <xf numFmtId="0" fontId="18"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3" fillId="2" borderId="2" xfId="0" applyFont="1" applyFill="1" applyBorder="1" applyAlignment="1">
      <alignment vertical="center" wrapText="1"/>
    </xf>
    <xf numFmtId="0" fontId="4" fillId="2" borderId="2" xfId="0" applyFont="1" applyFill="1" applyBorder="1" applyAlignment="1">
      <alignment horizontal="center"/>
    </xf>
    <xf numFmtId="0" fontId="17"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2" fillId="2" borderId="5" xfId="0" applyFont="1" applyFill="1" applyBorder="1"/>
    <xf numFmtId="0" fontId="19" fillId="0" borderId="0" xfId="0" applyFont="1" applyAlignment="1">
      <alignment horizontal="justify" vertical="center"/>
    </xf>
    <xf numFmtId="0" fontId="4" fillId="0" borderId="2" xfId="0" applyFont="1" applyBorder="1" applyAlignment="1">
      <alignment vertical="center" wrapText="1"/>
    </xf>
    <xf numFmtId="0" fontId="4" fillId="14" borderId="6" xfId="0" applyFont="1" applyFill="1" applyBorder="1" applyAlignment="1">
      <alignment horizontal="justify" vertical="center" wrapText="1"/>
    </xf>
    <xf numFmtId="0" fontId="22" fillId="0" borderId="0" xfId="0" applyFont="1"/>
    <xf numFmtId="0" fontId="21" fillId="0" borderId="0" xfId="0" applyFont="1" applyAlignment="1">
      <alignment horizontal="justify" vertical="center"/>
    </xf>
    <xf numFmtId="0" fontId="4" fillId="14" borderId="2" xfId="0" applyFont="1" applyFill="1" applyBorder="1" applyAlignment="1">
      <alignment horizontal="justify" vertical="center" wrapText="1"/>
    </xf>
    <xf numFmtId="0" fontId="24" fillId="0" borderId="0" xfId="0" applyFont="1" applyAlignment="1">
      <alignment horizontal="justify" vertical="center"/>
    </xf>
    <xf numFmtId="0" fontId="4" fillId="14" borderId="10"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10" xfId="0" applyFont="1" applyFill="1" applyBorder="1" applyAlignment="1">
      <alignment horizontal="justify" vertical="center" wrapText="1"/>
    </xf>
    <xf numFmtId="0" fontId="25" fillId="0" borderId="11" xfId="0" applyFont="1" applyBorder="1" applyAlignment="1">
      <alignment horizontal="left" vertical="center" wrapText="1"/>
    </xf>
    <xf numFmtId="16" fontId="14" fillId="2" borderId="2" xfId="0" applyNumberFormat="1" applyFont="1" applyFill="1" applyBorder="1" applyAlignment="1">
      <alignment horizontal="center" vertical="center" wrapText="1"/>
    </xf>
    <xf numFmtId="0" fontId="26" fillId="2" borderId="2" xfId="1"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27" fillId="2" borderId="2" xfId="0" applyFont="1" applyFill="1" applyBorder="1" applyAlignment="1">
      <alignment horizontal="justify" vertical="center" wrapText="1"/>
    </xf>
    <xf numFmtId="0" fontId="27"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1" fillId="5" borderId="10" xfId="0" applyFont="1" applyFill="1" applyBorder="1" applyAlignment="1">
      <alignment horizontal="center"/>
    </xf>
    <xf numFmtId="0" fontId="11" fillId="0" borderId="2" xfId="0" applyFont="1" applyBorder="1"/>
    <xf numFmtId="0" fontId="22" fillId="2" borderId="2" xfId="0" applyFont="1" applyFill="1" applyBorder="1" applyAlignment="1">
      <alignment horizontal="justify" vertical="center" wrapText="1"/>
    </xf>
    <xf numFmtId="0" fontId="11" fillId="5" borderId="0" xfId="0" applyFont="1" applyFill="1" applyAlignment="1">
      <alignment horizontal="center"/>
    </xf>
    <xf numFmtId="0" fontId="3" fillId="2" borderId="0" xfId="0" applyFont="1" applyFill="1" applyAlignment="1">
      <alignment horizontal="justify" vertical="center" wrapText="1"/>
    </xf>
    <xf numFmtId="0" fontId="3" fillId="12" borderId="0" xfId="0" applyFont="1" applyFill="1" applyAlignment="1">
      <alignment horizontal="justify" vertical="center" wrapText="1"/>
    </xf>
    <xf numFmtId="0" fontId="27" fillId="2" borderId="0" xfId="0" applyFont="1" applyFill="1" applyAlignment="1">
      <alignment horizontal="justify" vertical="center" wrapText="1"/>
    </xf>
    <xf numFmtId="0" fontId="4" fillId="15" borderId="2" xfId="0" applyFont="1" applyFill="1" applyBorder="1" applyAlignment="1">
      <alignment horizontal="center" vertical="center" wrapText="1"/>
    </xf>
    <xf numFmtId="0" fontId="19" fillId="0" borderId="0" xfId="0" applyFont="1" applyAlignment="1">
      <alignment horizontal="justify" vertical="top"/>
    </xf>
    <xf numFmtId="0" fontId="24" fillId="0" borderId="2" xfId="0" applyFont="1" applyBorder="1" applyAlignment="1">
      <alignment horizontal="justify" vertical="top"/>
    </xf>
    <xf numFmtId="0" fontId="12" fillId="0" borderId="2" xfId="0" applyFont="1" applyBorder="1" applyAlignment="1">
      <alignment horizontal="center" vertical="center" wrapText="1"/>
    </xf>
    <xf numFmtId="0" fontId="28" fillId="2" borderId="2" xfId="0" applyFont="1" applyFill="1" applyBorder="1" applyAlignment="1">
      <alignment horizontal="justify" vertical="center" wrapText="1"/>
    </xf>
    <xf numFmtId="0" fontId="12" fillId="0" borderId="2" xfId="0" applyFont="1" applyBorder="1" applyAlignment="1">
      <alignment horizontal="left" vertical="center" wrapText="1"/>
    </xf>
    <xf numFmtId="0" fontId="12"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4" fillId="16" borderId="9" xfId="0" applyFont="1" applyFill="1" applyBorder="1" applyAlignment="1">
      <alignment horizontal="justify" vertical="center" wrapText="1"/>
    </xf>
    <xf numFmtId="0" fontId="14" fillId="4"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2" borderId="2" xfId="0" applyFont="1" applyFill="1" applyBorder="1" applyAlignment="1">
      <alignment horizontal="justify" vertical="top" wrapText="1"/>
    </xf>
    <xf numFmtId="0" fontId="29" fillId="2" borderId="2" xfId="1" applyFont="1" applyFill="1" applyBorder="1" applyAlignment="1">
      <alignment horizontal="center" vertical="center" wrapText="1"/>
    </xf>
    <xf numFmtId="16" fontId="12" fillId="2" borderId="2" xfId="0" applyNumberFormat="1" applyFont="1" applyFill="1" applyBorder="1" applyAlignment="1">
      <alignment horizontal="center" vertical="center" wrapText="1"/>
    </xf>
    <xf numFmtId="0" fontId="14" fillId="2" borderId="2" xfId="0" applyFont="1" applyFill="1" applyBorder="1" applyAlignment="1">
      <alignment horizontal="left" vertical="center" textRotation="90" wrapText="1"/>
    </xf>
    <xf numFmtId="0" fontId="14" fillId="2" borderId="2" xfId="0" applyFont="1" applyFill="1" applyBorder="1" applyAlignment="1">
      <alignment horizontal="center" vertical="center" textRotation="90" wrapText="1"/>
    </xf>
    <xf numFmtId="0" fontId="14" fillId="2" borderId="2" xfId="0" applyFont="1" applyFill="1" applyBorder="1"/>
    <xf numFmtId="0" fontId="30" fillId="0" borderId="2" xfId="0" applyFont="1" applyBorder="1" applyAlignment="1">
      <alignment horizontal="justify" vertical="center" wrapText="1"/>
    </xf>
    <xf numFmtId="9" fontId="4" fillId="2" borderId="2" xfId="4" applyFont="1" applyFill="1" applyBorder="1" applyAlignment="1">
      <alignment vertical="center" wrapText="1"/>
    </xf>
    <xf numFmtId="13" fontId="3" fillId="2" borderId="7" xfId="4" applyNumberFormat="1" applyFont="1" applyFill="1" applyBorder="1" applyAlignment="1">
      <alignment horizontal="center" vertical="center" wrapText="1"/>
    </xf>
    <xf numFmtId="9" fontId="3" fillId="2" borderId="8" xfId="4" applyFont="1" applyFill="1" applyBorder="1" applyAlignment="1">
      <alignment horizontal="center" vertical="center" wrapText="1"/>
    </xf>
    <xf numFmtId="0" fontId="15" fillId="5" borderId="2"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0" borderId="2" xfId="0" applyFont="1" applyFill="1" applyBorder="1" applyAlignment="1">
      <alignment horizontal="center" vertical="center" textRotation="90" wrapText="1"/>
    </xf>
    <xf numFmtId="2" fontId="3" fillId="0" borderId="2" xfId="3" applyFont="1" applyBorder="1" applyAlignment="1">
      <alignment horizontal="center" vertical="center" wrapText="1"/>
    </xf>
    <xf numFmtId="0" fontId="4" fillId="9" borderId="2" xfId="0" applyFont="1" applyFill="1" applyBorder="1" applyAlignment="1">
      <alignment horizontal="left" vertical="top" wrapText="1"/>
    </xf>
    <xf numFmtId="0" fontId="3" fillId="9"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5" fillId="8" borderId="2" xfId="0" applyFont="1" applyFill="1" applyBorder="1" applyAlignment="1">
      <alignment horizontal="center" vertical="center" textRotation="90" wrapText="1"/>
    </xf>
    <xf numFmtId="0" fontId="15" fillId="6" borderId="2" xfId="0" applyFont="1" applyFill="1" applyBorder="1" applyAlignment="1">
      <alignment horizontal="center" vertical="center" textRotation="90" wrapText="1"/>
    </xf>
    <xf numFmtId="0" fontId="3" fillId="7" borderId="2" xfId="0" applyFont="1" applyFill="1" applyBorder="1" applyAlignment="1">
      <alignment horizontal="left" vertical="center" wrapText="1"/>
    </xf>
    <xf numFmtId="0" fontId="15" fillId="2" borderId="2" xfId="0" applyFont="1" applyFill="1" applyBorder="1" applyAlignment="1">
      <alignment horizontal="center" vertical="center" textRotation="90" wrapText="1"/>
    </xf>
    <xf numFmtId="0" fontId="15" fillId="9" borderId="2" xfId="0" applyFont="1" applyFill="1" applyBorder="1" applyAlignment="1">
      <alignment horizontal="center" vertical="center" wrapText="1"/>
    </xf>
  </cellXfs>
  <cellStyles count="5">
    <cellStyle name="Hipervínculo" xfId="1" builtinId="8"/>
    <cellStyle name="Millares 2" xfId="2" xr:uid="{00000000-0005-0000-0000-000001000000}"/>
    <cellStyle name="Normal" xfId="0" builtinId="0"/>
    <cellStyle name="Normal 2"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492126</xdr:colOff>
      <xdr:row>0</xdr:row>
      <xdr:rowOff>47626</xdr:rowOff>
    </xdr:from>
    <xdr:to>
      <xdr:col>0</xdr:col>
      <xdr:colOff>3381376</xdr:colOff>
      <xdr:row>2</xdr:row>
      <xdr:rowOff>127831</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6" y="47626"/>
          <a:ext cx="2889250" cy="46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93"/>
  <sheetViews>
    <sheetView tabSelected="1" view="pageBreakPreview" zoomScale="60" zoomScaleNormal="60" zoomScalePageLayoutView="80" workbookViewId="0">
      <pane ySplit="14" topLeftCell="A81" activePane="bottomLeft" state="frozen"/>
      <selection pane="bottomLeft" activeCell="AQ85" sqref="AQ85"/>
    </sheetView>
  </sheetViews>
  <sheetFormatPr baseColWidth="10" defaultColWidth="9.140625" defaultRowHeight="15" x14ac:dyDescent="0.2"/>
  <cols>
    <col min="1" max="1" width="59.42578125" style="33" customWidth="1"/>
    <col min="2" max="3" width="18.42578125" style="34" customWidth="1"/>
    <col min="4" max="4" width="26.5703125" style="34" customWidth="1"/>
    <col min="5" max="5" width="25.28515625" style="34" customWidth="1"/>
    <col min="6" max="6" width="43.42578125" style="35" customWidth="1"/>
    <col min="7" max="7" width="4.28515625" style="29" customWidth="1"/>
    <col min="8" max="8" width="8.5703125" style="29" customWidth="1"/>
    <col min="9" max="9" width="16.85546875" style="29" customWidth="1"/>
    <col min="10" max="10" width="6.28515625" style="29" customWidth="1"/>
    <col min="11" max="11" width="5.85546875" style="29" customWidth="1"/>
    <col min="12" max="12" width="18" style="36" customWidth="1"/>
    <col min="13" max="13" width="6.28515625" style="29" customWidth="1"/>
    <col min="14" max="14" width="5.85546875" style="29" customWidth="1"/>
    <col min="15" max="15" width="22.28515625" style="36" customWidth="1"/>
    <col min="16" max="17" width="5.85546875" style="29" customWidth="1"/>
    <col min="18" max="18" width="48.28515625" style="36" customWidth="1"/>
    <col min="19" max="19" width="14" style="29" customWidth="1"/>
    <col min="20" max="20" width="5.85546875" style="29" customWidth="1"/>
    <col min="21" max="21" width="44.7109375" style="36" customWidth="1"/>
    <col min="22" max="23" width="5.85546875" style="29" customWidth="1"/>
    <col min="24" max="24" width="25.5703125" style="36" customWidth="1"/>
    <col min="25" max="26" width="5.85546875" style="37" customWidth="1"/>
    <col min="27" max="27" width="41.28515625" style="38" customWidth="1"/>
    <col min="28" max="28" width="6.140625" style="39" customWidth="1"/>
    <col min="29" max="29" width="6.85546875" style="39" customWidth="1"/>
    <col min="30" max="30" width="14" style="40" customWidth="1"/>
    <col min="31" max="32" width="5.85546875" style="39" customWidth="1"/>
    <col min="33" max="33" width="15.5703125" style="40" customWidth="1"/>
    <col min="34" max="35" width="5.85546875" style="39" customWidth="1"/>
    <col min="36" max="36" width="15.5703125" style="40" customWidth="1"/>
    <col min="37" max="37" width="5.85546875" style="39" customWidth="1"/>
    <col min="38" max="38" width="20.5703125" style="39" customWidth="1"/>
    <col min="39" max="39" width="15.42578125" style="40" customWidth="1"/>
    <col min="40" max="41" width="5.85546875" style="39" customWidth="1"/>
    <col min="42" max="42" width="5.42578125" style="40" customWidth="1"/>
    <col min="43" max="43" width="18" style="39" customWidth="1"/>
    <col min="44" max="44" width="13.42578125" style="39" customWidth="1"/>
    <col min="45" max="45" width="23.42578125" style="39" customWidth="1"/>
    <col min="46" max="46" width="60.85546875" style="39" customWidth="1"/>
    <col min="47" max="47" width="28.42578125" style="41" customWidth="1"/>
    <col min="48" max="48" width="10.7109375" style="39" customWidth="1"/>
    <col min="49" max="56" width="29.42578125" style="39" customWidth="1"/>
    <col min="57" max="256" width="11.42578125" style="39" customWidth="1"/>
    <col min="257" max="16384" width="9.140625" style="39"/>
  </cols>
  <sheetData>
    <row r="1" spans="1:48" s="32" customFormat="1" x14ac:dyDescent="0.2">
      <c r="A1" s="118"/>
      <c r="B1" s="115" t="s">
        <v>0</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21" t="s">
        <v>1</v>
      </c>
    </row>
    <row r="2" spans="1:48" s="32" customFormat="1" x14ac:dyDescent="0.2">
      <c r="A2" s="118"/>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21" t="s">
        <v>2</v>
      </c>
    </row>
    <row r="3" spans="1:48" s="32" customFormat="1" x14ac:dyDescent="0.2">
      <c r="A3" s="118"/>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22" t="s">
        <v>3</v>
      </c>
    </row>
    <row r="5" spans="1:48" s="42" customFormat="1" x14ac:dyDescent="0.25">
      <c r="A5" s="116" t="s">
        <v>4</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row>
    <row r="6" spans="1:48" s="42" customFormat="1" x14ac:dyDescent="0.25">
      <c r="A6" s="116" t="s">
        <v>5</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row>
    <row r="7" spans="1:48" s="42" customFormat="1" x14ac:dyDescent="0.25">
      <c r="A7" s="116" t="s">
        <v>6</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row>
    <row r="8" spans="1:48" s="42" customFormat="1" x14ac:dyDescent="0.25">
      <c r="A8" s="116" t="s">
        <v>7</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row>
    <row r="9" spans="1:48" x14ac:dyDescent="0.2">
      <c r="A9" s="119"/>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row>
    <row r="10" spans="1:48" ht="15.75" x14ac:dyDescent="0.2">
      <c r="A10" s="117" t="s">
        <v>8</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43"/>
    </row>
    <row r="11" spans="1:48" x14ac:dyDescent="0.2">
      <c r="A11" s="112" t="s">
        <v>9</v>
      </c>
      <c r="B11" s="125" t="s">
        <v>10</v>
      </c>
      <c r="C11" s="125"/>
      <c r="D11" s="125"/>
      <c r="E11" s="125"/>
      <c r="F11" s="113" t="s">
        <v>11</v>
      </c>
      <c r="G11" s="112" t="s">
        <v>12</v>
      </c>
      <c r="H11" s="112"/>
      <c r="I11" s="112"/>
      <c r="J11" s="112" t="s">
        <v>13</v>
      </c>
      <c r="K11" s="112"/>
      <c r="L11" s="112"/>
      <c r="M11" s="112" t="s">
        <v>14</v>
      </c>
      <c r="N11" s="112"/>
      <c r="O11" s="112"/>
      <c r="P11" s="112" t="s">
        <v>15</v>
      </c>
      <c r="Q11" s="112"/>
      <c r="R11" s="112"/>
      <c r="S11" s="112" t="s">
        <v>16</v>
      </c>
      <c r="T11" s="112"/>
      <c r="U11" s="112"/>
      <c r="V11" s="112" t="s">
        <v>17</v>
      </c>
      <c r="W11" s="112"/>
      <c r="X11" s="112"/>
      <c r="Y11" s="112" t="s">
        <v>18</v>
      </c>
      <c r="Z11" s="112"/>
      <c r="AA11" s="112"/>
      <c r="AB11" s="112" t="s">
        <v>19</v>
      </c>
      <c r="AC11" s="112"/>
      <c r="AD11" s="112"/>
      <c r="AE11" s="112" t="s">
        <v>20</v>
      </c>
      <c r="AF11" s="112"/>
      <c r="AG11" s="112"/>
      <c r="AH11" s="112" t="s">
        <v>21</v>
      </c>
      <c r="AI11" s="112"/>
      <c r="AJ11" s="112"/>
      <c r="AK11" s="112" t="s">
        <v>22</v>
      </c>
      <c r="AL11" s="112"/>
      <c r="AM11" s="112"/>
      <c r="AN11" s="112" t="s">
        <v>23</v>
      </c>
      <c r="AO11" s="112"/>
      <c r="AP11" s="112"/>
      <c r="AQ11" s="124" t="s">
        <v>24</v>
      </c>
      <c r="AR11" s="124" t="s">
        <v>25</v>
      </c>
      <c r="AS11" s="112" t="s">
        <v>26</v>
      </c>
      <c r="AT11" s="112" t="s">
        <v>27</v>
      </c>
      <c r="AU11" s="112" t="s">
        <v>28</v>
      </c>
      <c r="AV11" s="43"/>
    </row>
    <row r="12" spans="1:48" s="29" customFormat="1" x14ac:dyDescent="0.25">
      <c r="A12" s="112"/>
      <c r="B12" s="111" t="s">
        <v>29</v>
      </c>
      <c r="C12" s="121" t="s">
        <v>30</v>
      </c>
      <c r="D12" s="122" t="s">
        <v>31</v>
      </c>
      <c r="E12" s="114" t="s">
        <v>32</v>
      </c>
      <c r="F12" s="113"/>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24"/>
      <c r="AR12" s="124"/>
      <c r="AS12" s="112"/>
      <c r="AT12" s="112"/>
      <c r="AU12" s="112"/>
      <c r="AV12" s="10"/>
    </row>
    <row r="13" spans="1:48" s="47" customFormat="1" ht="63.75" customHeight="1" x14ac:dyDescent="0.25">
      <c r="A13" s="112"/>
      <c r="B13" s="111"/>
      <c r="C13" s="121"/>
      <c r="D13" s="122"/>
      <c r="E13" s="114"/>
      <c r="F13" s="113"/>
      <c r="G13" s="44" t="s">
        <v>33</v>
      </c>
      <c r="H13" s="44" t="s">
        <v>34</v>
      </c>
      <c r="I13" s="45" t="s">
        <v>35</v>
      </c>
      <c r="J13" s="44" t="s">
        <v>33</v>
      </c>
      <c r="K13" s="44" t="s">
        <v>34</v>
      </c>
      <c r="L13" s="45" t="s">
        <v>35</v>
      </c>
      <c r="M13" s="44" t="s">
        <v>33</v>
      </c>
      <c r="N13" s="44" t="s">
        <v>34</v>
      </c>
      <c r="O13" s="45" t="s">
        <v>35</v>
      </c>
      <c r="P13" s="44" t="s">
        <v>33</v>
      </c>
      <c r="Q13" s="44" t="s">
        <v>34</v>
      </c>
      <c r="R13" s="45" t="s">
        <v>35</v>
      </c>
      <c r="S13" s="44" t="s">
        <v>33</v>
      </c>
      <c r="T13" s="44" t="s">
        <v>34</v>
      </c>
      <c r="U13" s="45" t="s">
        <v>35</v>
      </c>
      <c r="V13" s="44" t="s">
        <v>33</v>
      </c>
      <c r="W13" s="44" t="s">
        <v>34</v>
      </c>
      <c r="X13" s="45" t="s">
        <v>35</v>
      </c>
      <c r="Y13" s="44" t="s">
        <v>33</v>
      </c>
      <c r="Z13" s="44" t="s">
        <v>34</v>
      </c>
      <c r="AA13" s="45" t="s">
        <v>35</v>
      </c>
      <c r="AB13" s="44" t="s">
        <v>33</v>
      </c>
      <c r="AC13" s="44" t="s">
        <v>34</v>
      </c>
      <c r="AD13" s="45" t="s">
        <v>35</v>
      </c>
      <c r="AE13" s="44" t="s">
        <v>33</v>
      </c>
      <c r="AF13" s="44" t="s">
        <v>34</v>
      </c>
      <c r="AG13" s="45" t="s">
        <v>35</v>
      </c>
      <c r="AH13" s="44" t="s">
        <v>33</v>
      </c>
      <c r="AI13" s="44" t="s">
        <v>34</v>
      </c>
      <c r="AJ13" s="45" t="s">
        <v>35</v>
      </c>
      <c r="AK13" s="44" t="s">
        <v>33</v>
      </c>
      <c r="AL13" s="44" t="s">
        <v>34</v>
      </c>
      <c r="AM13" s="45" t="s">
        <v>35</v>
      </c>
      <c r="AN13" s="44" t="s">
        <v>33</v>
      </c>
      <c r="AO13" s="44" t="s">
        <v>34</v>
      </c>
      <c r="AP13" s="45" t="s">
        <v>35</v>
      </c>
      <c r="AQ13" s="124"/>
      <c r="AR13" s="124"/>
      <c r="AS13" s="112"/>
      <c r="AT13" s="112"/>
      <c r="AU13" s="112"/>
      <c r="AV13" s="46"/>
    </row>
    <row r="14" spans="1:48" s="29" customFormat="1" ht="15.75" x14ac:dyDescent="0.25">
      <c r="A14" s="123" t="s">
        <v>36</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0"/>
    </row>
    <row r="15" spans="1:48" s="10" customFormat="1" ht="144" customHeight="1" x14ac:dyDescent="0.25">
      <c r="A15" s="48" t="s">
        <v>37</v>
      </c>
      <c r="B15" s="10" t="s">
        <v>38</v>
      </c>
      <c r="C15" s="10" t="s">
        <v>38</v>
      </c>
      <c r="D15" s="10" t="s">
        <v>38</v>
      </c>
      <c r="E15" s="10" t="s">
        <v>38</v>
      </c>
      <c r="F15" s="49" t="s">
        <v>39</v>
      </c>
      <c r="G15" s="8">
        <v>1</v>
      </c>
      <c r="H15" s="11">
        <v>1</v>
      </c>
      <c r="I15" s="49"/>
      <c r="J15" s="8">
        <v>1</v>
      </c>
      <c r="K15" s="11">
        <v>1</v>
      </c>
      <c r="L15" s="49"/>
      <c r="M15" s="8">
        <v>1</v>
      </c>
      <c r="N15" s="11">
        <v>1</v>
      </c>
      <c r="O15" s="49"/>
      <c r="P15" s="8">
        <v>1</v>
      </c>
      <c r="Q15" s="11">
        <v>1</v>
      </c>
      <c r="R15" s="49"/>
      <c r="S15" s="8">
        <v>1</v>
      </c>
      <c r="T15" s="11">
        <v>1</v>
      </c>
      <c r="U15" s="49"/>
      <c r="V15" s="8">
        <v>1</v>
      </c>
      <c r="W15" s="11">
        <v>1</v>
      </c>
      <c r="X15" s="12"/>
      <c r="Y15" s="8">
        <v>1</v>
      </c>
      <c r="Z15" s="11">
        <v>1</v>
      </c>
      <c r="AA15" s="12"/>
      <c r="AB15" s="8">
        <v>1</v>
      </c>
      <c r="AC15" s="11">
        <v>1</v>
      </c>
      <c r="AD15" s="12"/>
      <c r="AE15" s="8">
        <v>1</v>
      </c>
      <c r="AF15" s="11">
        <v>1</v>
      </c>
      <c r="AG15" s="12"/>
      <c r="AH15" s="8">
        <v>1</v>
      </c>
      <c r="AI15" s="9">
        <v>1</v>
      </c>
      <c r="AJ15" s="12"/>
      <c r="AK15" s="8">
        <v>1</v>
      </c>
      <c r="AL15" s="11"/>
      <c r="AM15" s="12"/>
      <c r="AN15" s="8">
        <v>1</v>
      </c>
      <c r="AO15" s="11"/>
      <c r="AP15" s="12"/>
      <c r="AQ15" s="8">
        <f>+G15+J15+M15+P15+S15+V15+Y15+AB15+AE15+AH15+AK15+AN15</f>
        <v>12</v>
      </c>
      <c r="AR15" s="11">
        <f>+H15+K15+N15+Q15+T15+W15+Z15+AC15+AF15+AI15+AL15+AO15</f>
        <v>10</v>
      </c>
      <c r="AS15" s="25"/>
      <c r="AU15" s="50" t="s">
        <v>40</v>
      </c>
      <c r="AV15" s="51" t="e">
        <f>SUM(G15+G32+G35+G43+G44+G45+G46+G47+G48+G49+G50+G57+G59+G61+G69+G84+J84+J69+J54+J53+J52+J51+J50+J49+J43++J44+J40+J39+J35+J34+J32+J15+M15+M17+M22+M24+M25+M32+M35+M38+M43+M42+M44+M49+M50+M55+M56+M60+M69+M75+M84+P84+P81+P80+P79+P76+P75+P74+P71+P70+P69+P64+P50+P49+P44+P43+P32+P18+P15+S15+S24+S25+#REF!+S32+W34+S38+S43+S44+S49+S50+S61+S69+S84+V84+V78+V69+V50+V49+V44+V43+V32+V26+V15+Y15+Y24+Y25+Y29+Y32+Y43+Y44+Y45+Y46+Y47+Y48+Y49+Y50+Y51+Y52+Y53+Y54+Y58+Y59+Y63+Y69+Y72+Y84+AB84+AB73+AB69+#REF!+AB67+AB64+AB62+AB50+AB49+AB44+AB43+AB38+AB35+AB34+AB32+AB28+AB21+AB17+AB15+AE15+AE23+AE24+AE25+#REF!+AE27+AE32+AE35+AE41+AE42+AE43+AE44+AE49+AE50+AE61+AE69+AE84+AH84+AK84+AN84+AH82+AH81+AH80+AK77+AH76+AH71+AH70+AH69+AK69+AN69+#REF!+AK66+AN64+AH50+AK50+AN50+AN49+AK49+AH49+AN44+AK44+AH44+AH43+AK43+AN43+AK38+AN35+AK35+AH35+AK34+AN32+AK32+AH32+AN31+AH30+#REF!+#REF!+#REF!+AK25+AK24+AN15+AK15+AH15)</f>
        <v>#VALUE!</v>
      </c>
    </row>
    <row r="16" spans="1:48" s="29" customFormat="1" ht="15.75" x14ac:dyDescent="0.25">
      <c r="A16" s="123" t="s">
        <v>41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0"/>
    </row>
    <row r="17" spans="1:48" s="10" customFormat="1" ht="270.75" x14ac:dyDescent="0.25">
      <c r="A17" s="48" t="s">
        <v>42</v>
      </c>
      <c r="B17" s="10" t="s">
        <v>38</v>
      </c>
      <c r="C17" s="10" t="s">
        <v>38</v>
      </c>
      <c r="D17" s="10" t="s">
        <v>38</v>
      </c>
      <c r="E17" s="10" t="s">
        <v>38</v>
      </c>
      <c r="F17" s="12" t="s">
        <v>43</v>
      </c>
      <c r="G17" s="6" t="s">
        <v>44</v>
      </c>
      <c r="H17" s="6" t="s">
        <v>44</v>
      </c>
      <c r="I17" s="12"/>
      <c r="J17" s="6" t="s">
        <v>44</v>
      </c>
      <c r="K17" s="6" t="s">
        <v>44</v>
      </c>
      <c r="L17" s="15" t="s">
        <v>44</v>
      </c>
      <c r="M17" s="8">
        <v>1</v>
      </c>
      <c r="N17" s="11">
        <v>1</v>
      </c>
      <c r="O17" s="64" t="s">
        <v>45</v>
      </c>
      <c r="P17" s="10" t="s">
        <v>44</v>
      </c>
      <c r="Q17" s="10" t="s">
        <v>44</v>
      </c>
      <c r="R17" s="12"/>
      <c r="S17" s="10" t="s">
        <v>44</v>
      </c>
      <c r="T17" s="10" t="s">
        <v>44</v>
      </c>
      <c r="U17" s="12"/>
      <c r="V17" s="6" t="s">
        <v>44</v>
      </c>
      <c r="W17" s="6" t="s">
        <v>44</v>
      </c>
      <c r="X17" s="12"/>
      <c r="Y17" s="6" t="s">
        <v>44</v>
      </c>
      <c r="Z17" s="6" t="s">
        <v>44</v>
      </c>
      <c r="AA17" s="12"/>
      <c r="AB17" s="8">
        <v>1</v>
      </c>
      <c r="AC17" s="11">
        <v>1</v>
      </c>
      <c r="AD17" s="12"/>
      <c r="AE17" s="6" t="s">
        <v>44</v>
      </c>
      <c r="AF17" s="6" t="s">
        <v>44</v>
      </c>
      <c r="AG17" s="12"/>
      <c r="AH17" s="6" t="s">
        <v>44</v>
      </c>
      <c r="AI17" s="6" t="s">
        <v>44</v>
      </c>
      <c r="AJ17" s="12"/>
      <c r="AK17" s="10" t="s">
        <v>44</v>
      </c>
      <c r="AL17" s="10" t="s">
        <v>44</v>
      </c>
      <c r="AM17" s="12"/>
      <c r="AN17" s="10" t="s">
        <v>44</v>
      </c>
      <c r="AO17" s="10" t="s">
        <v>44</v>
      </c>
      <c r="AP17" s="12"/>
      <c r="AQ17" s="8">
        <f>M17+AB17</f>
        <v>2</v>
      </c>
      <c r="AR17" s="11">
        <f>N17+AC17</f>
        <v>2</v>
      </c>
      <c r="AS17" s="25"/>
      <c r="AU17" s="50" t="s">
        <v>46</v>
      </c>
    </row>
    <row r="18" spans="1:48" s="29" customFormat="1" ht="132" customHeight="1" x14ac:dyDescent="0.25">
      <c r="A18" s="48" t="s">
        <v>47</v>
      </c>
      <c r="B18" s="16" t="s">
        <v>48</v>
      </c>
      <c r="C18" s="16" t="s">
        <v>44</v>
      </c>
      <c r="D18" s="16" t="s">
        <v>44</v>
      </c>
      <c r="E18" s="16" t="s">
        <v>44</v>
      </c>
      <c r="F18" s="14" t="s">
        <v>49</v>
      </c>
      <c r="G18" s="15" t="s">
        <v>44</v>
      </c>
      <c r="H18" s="15" t="s">
        <v>44</v>
      </c>
      <c r="I18" s="16"/>
      <c r="J18" s="15" t="s">
        <v>44</v>
      </c>
      <c r="K18" s="15" t="s">
        <v>44</v>
      </c>
      <c r="L18" s="15" t="s">
        <v>44</v>
      </c>
      <c r="M18" s="15" t="s">
        <v>44</v>
      </c>
      <c r="N18" s="15" t="s">
        <v>44</v>
      </c>
      <c r="O18" s="16"/>
      <c r="P18" s="8">
        <v>1</v>
      </c>
      <c r="Q18" s="11">
        <v>1</v>
      </c>
      <c r="R18" s="74" t="s">
        <v>50</v>
      </c>
      <c r="S18" s="15" t="s">
        <v>44</v>
      </c>
      <c r="T18" s="15" t="s">
        <v>44</v>
      </c>
      <c r="U18" s="16"/>
      <c r="V18" s="15" t="s">
        <v>44</v>
      </c>
      <c r="W18" s="15" t="s">
        <v>44</v>
      </c>
      <c r="X18" s="16"/>
      <c r="Y18" s="15" t="s">
        <v>44</v>
      </c>
      <c r="Z18" s="15" t="s">
        <v>44</v>
      </c>
      <c r="AA18" s="16"/>
      <c r="AB18" s="15" t="s">
        <v>44</v>
      </c>
      <c r="AC18" s="15" t="s">
        <v>44</v>
      </c>
      <c r="AD18" s="16"/>
      <c r="AE18" s="15" t="s">
        <v>44</v>
      </c>
      <c r="AF18" s="15" t="s">
        <v>44</v>
      </c>
      <c r="AG18" s="16"/>
      <c r="AH18" s="15" t="s">
        <v>44</v>
      </c>
      <c r="AI18" s="15" t="s">
        <v>44</v>
      </c>
      <c r="AJ18" s="16"/>
      <c r="AK18" s="15" t="s">
        <v>44</v>
      </c>
      <c r="AL18" s="15" t="s">
        <v>44</v>
      </c>
      <c r="AM18" s="16"/>
      <c r="AN18" s="15" t="s">
        <v>44</v>
      </c>
      <c r="AO18" s="15" t="s">
        <v>44</v>
      </c>
      <c r="AP18" s="16"/>
      <c r="AQ18" s="8">
        <f>+P18</f>
        <v>1</v>
      </c>
      <c r="AR18" s="11">
        <f>Q18</f>
        <v>1</v>
      </c>
      <c r="AS18" s="27"/>
      <c r="AT18" s="15"/>
      <c r="AU18" s="16" t="s">
        <v>51</v>
      </c>
      <c r="AV18" s="10"/>
    </row>
    <row r="19" spans="1:48" s="30" customFormat="1" ht="136.5" customHeight="1" x14ac:dyDescent="0.25">
      <c r="A19" s="80" t="s">
        <v>52</v>
      </c>
      <c r="B19" s="30" t="s">
        <v>44</v>
      </c>
      <c r="C19" s="30" t="s">
        <v>44</v>
      </c>
      <c r="D19" s="30" t="s">
        <v>44</v>
      </c>
      <c r="E19" s="30" t="s">
        <v>53</v>
      </c>
      <c r="F19" s="79" t="s">
        <v>54</v>
      </c>
      <c r="G19" s="82" t="s">
        <v>44</v>
      </c>
      <c r="H19" s="82" t="s">
        <v>44</v>
      </c>
      <c r="I19" s="79"/>
      <c r="J19" s="82" t="s">
        <v>44</v>
      </c>
      <c r="K19" s="82" t="s">
        <v>44</v>
      </c>
      <c r="L19" s="79"/>
      <c r="M19" s="82" t="s">
        <v>44</v>
      </c>
      <c r="N19" s="82" t="s">
        <v>44</v>
      </c>
      <c r="O19" s="79"/>
      <c r="P19" s="82" t="s">
        <v>44</v>
      </c>
      <c r="Q19" s="82" t="s">
        <v>44</v>
      </c>
      <c r="R19" s="79"/>
      <c r="S19" s="78">
        <v>1</v>
      </c>
      <c r="T19" s="77">
        <v>1</v>
      </c>
      <c r="U19" s="101"/>
      <c r="V19" s="82" t="s">
        <v>44</v>
      </c>
      <c r="W19" s="82" t="s">
        <v>44</v>
      </c>
      <c r="X19" s="79"/>
      <c r="Y19" s="82" t="s">
        <v>44</v>
      </c>
      <c r="Z19" s="82" t="s">
        <v>44</v>
      </c>
      <c r="AA19" s="79"/>
      <c r="AB19" s="100">
        <v>1</v>
      </c>
      <c r="AC19" s="99">
        <v>1</v>
      </c>
      <c r="AD19" s="79"/>
      <c r="AE19" s="82" t="s">
        <v>44</v>
      </c>
      <c r="AF19" s="82" t="s">
        <v>44</v>
      </c>
      <c r="AG19" s="79"/>
      <c r="AH19" s="82" t="s">
        <v>44</v>
      </c>
      <c r="AI19" s="82" t="s">
        <v>44</v>
      </c>
      <c r="AJ19" s="79"/>
      <c r="AK19" s="82" t="s">
        <v>44</v>
      </c>
      <c r="AL19" s="82" t="s">
        <v>44</v>
      </c>
      <c r="AM19" s="79"/>
      <c r="AN19" s="82" t="s">
        <v>44</v>
      </c>
      <c r="AO19" s="82" t="s">
        <v>44</v>
      </c>
      <c r="AP19" s="79"/>
      <c r="AQ19" s="30">
        <f>AB19+S19</f>
        <v>2</v>
      </c>
      <c r="AR19" s="30">
        <f>AC19+T19</f>
        <v>2</v>
      </c>
      <c r="AS19" s="76"/>
      <c r="AU19" s="75" t="s">
        <v>55</v>
      </c>
    </row>
    <row r="20" spans="1:48" s="29" customFormat="1" ht="60" customHeight="1" x14ac:dyDescent="0.25">
      <c r="A20" s="94" t="s">
        <v>56</v>
      </c>
      <c r="B20" s="93" t="s">
        <v>44</v>
      </c>
      <c r="C20" s="93" t="s">
        <v>44</v>
      </c>
      <c r="D20" s="93" t="s">
        <v>57</v>
      </c>
      <c r="E20" s="93" t="s">
        <v>44</v>
      </c>
      <c r="F20" s="35" t="s">
        <v>58</v>
      </c>
      <c r="G20" s="95" t="s">
        <v>44</v>
      </c>
      <c r="H20" s="95" t="s">
        <v>44</v>
      </c>
      <c r="I20" s="35"/>
      <c r="J20" s="95" t="s">
        <v>44</v>
      </c>
      <c r="K20" s="95" t="s">
        <v>44</v>
      </c>
      <c r="L20" s="35"/>
      <c r="M20" s="95" t="s">
        <v>44</v>
      </c>
      <c r="N20" s="95" t="s">
        <v>44</v>
      </c>
      <c r="O20" s="35"/>
      <c r="P20" s="95" t="s">
        <v>44</v>
      </c>
      <c r="Q20" s="95" t="s">
        <v>44</v>
      </c>
      <c r="R20" s="35"/>
      <c r="S20" s="95" t="s">
        <v>44</v>
      </c>
      <c r="T20" s="95" t="s">
        <v>44</v>
      </c>
      <c r="U20" s="35"/>
      <c r="V20" s="96">
        <v>1</v>
      </c>
      <c r="W20" s="97">
        <v>1</v>
      </c>
      <c r="X20" s="35"/>
      <c r="Y20" s="96">
        <v>1</v>
      </c>
      <c r="Z20" s="97">
        <v>1</v>
      </c>
      <c r="AA20" s="35"/>
      <c r="AB20" s="96">
        <v>1</v>
      </c>
      <c r="AC20" s="97">
        <v>1</v>
      </c>
      <c r="AD20" s="35"/>
      <c r="AE20" s="95" t="s">
        <v>44</v>
      </c>
      <c r="AF20" s="95" t="s">
        <v>44</v>
      </c>
      <c r="AG20" s="35"/>
      <c r="AH20" s="95" t="s">
        <v>44</v>
      </c>
      <c r="AI20" s="95" t="s">
        <v>44</v>
      </c>
      <c r="AJ20" s="35"/>
      <c r="AK20" s="95" t="s">
        <v>44</v>
      </c>
      <c r="AL20" s="95" t="s">
        <v>44</v>
      </c>
      <c r="AM20" s="35"/>
      <c r="AN20" s="95" t="s">
        <v>44</v>
      </c>
      <c r="AO20" s="95" t="s">
        <v>44</v>
      </c>
      <c r="AP20" s="35"/>
      <c r="AQ20" s="96">
        <f>V20+Y20+AB20</f>
        <v>3</v>
      </c>
      <c r="AR20" s="97"/>
      <c r="AS20" s="102"/>
      <c r="AU20" s="103"/>
    </row>
    <row r="21" spans="1:48" s="29" customFormat="1" ht="75" x14ac:dyDescent="0.25">
      <c r="A21" s="48" t="s">
        <v>59</v>
      </c>
      <c r="B21" s="16" t="s">
        <v>48</v>
      </c>
      <c r="C21" s="16" t="s">
        <v>44</v>
      </c>
      <c r="D21" s="16" t="s">
        <v>44</v>
      </c>
      <c r="E21" s="16" t="s">
        <v>44</v>
      </c>
      <c r="F21" s="14" t="s">
        <v>60</v>
      </c>
      <c r="G21" s="15" t="s">
        <v>44</v>
      </c>
      <c r="H21" s="15" t="s">
        <v>44</v>
      </c>
      <c r="I21" s="16"/>
      <c r="J21" s="15" t="s">
        <v>44</v>
      </c>
      <c r="K21" s="15" t="s">
        <v>44</v>
      </c>
      <c r="L21" s="15" t="s">
        <v>44</v>
      </c>
      <c r="M21" s="15" t="s">
        <v>44</v>
      </c>
      <c r="N21" s="15" t="s">
        <v>44</v>
      </c>
      <c r="O21" s="16"/>
      <c r="P21" s="15" t="s">
        <v>44</v>
      </c>
      <c r="Q21" s="15" t="s">
        <v>44</v>
      </c>
      <c r="R21" s="16"/>
      <c r="S21" s="15" t="s">
        <v>44</v>
      </c>
      <c r="T21" s="15" t="s">
        <v>44</v>
      </c>
      <c r="U21" s="16"/>
      <c r="V21" s="15" t="s">
        <v>44</v>
      </c>
      <c r="W21" s="15" t="s">
        <v>44</v>
      </c>
      <c r="X21" s="16"/>
      <c r="Y21" s="15" t="s">
        <v>44</v>
      </c>
      <c r="Z21" s="15" t="s">
        <v>44</v>
      </c>
      <c r="AA21" s="16"/>
      <c r="AB21" s="8">
        <v>1</v>
      </c>
      <c r="AC21" s="11">
        <v>1</v>
      </c>
      <c r="AD21" s="16"/>
      <c r="AE21" s="15" t="s">
        <v>44</v>
      </c>
      <c r="AF21" s="15" t="s">
        <v>44</v>
      </c>
      <c r="AG21" s="16"/>
      <c r="AH21" s="15" t="s">
        <v>44</v>
      </c>
      <c r="AI21" s="15" t="s">
        <v>44</v>
      </c>
      <c r="AJ21" s="16"/>
      <c r="AK21" s="15" t="s">
        <v>44</v>
      </c>
      <c r="AL21" s="15" t="s">
        <v>44</v>
      </c>
      <c r="AM21" s="16"/>
      <c r="AN21" s="15" t="s">
        <v>44</v>
      </c>
      <c r="AO21" s="15" t="s">
        <v>44</v>
      </c>
      <c r="AP21" s="16"/>
      <c r="AQ21" s="8">
        <f>+AB21</f>
        <v>1</v>
      </c>
      <c r="AR21" s="11">
        <f>AC21</f>
        <v>1</v>
      </c>
      <c r="AS21" s="27"/>
      <c r="AT21" s="15"/>
      <c r="AU21" s="16" t="s">
        <v>51</v>
      </c>
      <c r="AV21" s="10"/>
    </row>
    <row r="22" spans="1:48" s="29" customFormat="1" ht="268.5" customHeight="1" x14ac:dyDescent="0.25">
      <c r="A22" s="48" t="s">
        <v>61</v>
      </c>
      <c r="B22" s="10" t="s">
        <v>62</v>
      </c>
      <c r="C22" s="16" t="s">
        <v>44</v>
      </c>
      <c r="D22" s="10" t="s">
        <v>63</v>
      </c>
      <c r="E22" s="16" t="s">
        <v>44</v>
      </c>
      <c r="F22" s="14" t="s">
        <v>64</v>
      </c>
      <c r="G22" s="15" t="s">
        <v>44</v>
      </c>
      <c r="H22" s="15" t="s">
        <v>44</v>
      </c>
      <c r="I22" s="16"/>
      <c r="J22" s="15" t="s">
        <v>44</v>
      </c>
      <c r="K22" s="15" t="s">
        <v>44</v>
      </c>
      <c r="L22" s="15" t="s">
        <v>44</v>
      </c>
      <c r="M22" s="8">
        <v>1</v>
      </c>
      <c r="N22" s="11">
        <v>1</v>
      </c>
      <c r="O22" s="70" t="s">
        <v>65</v>
      </c>
      <c r="P22" s="15" t="s">
        <v>44</v>
      </c>
      <c r="Q22" s="15" t="s">
        <v>44</v>
      </c>
      <c r="R22" s="16"/>
      <c r="S22" s="15" t="s">
        <v>44</v>
      </c>
      <c r="T22" s="15" t="s">
        <v>44</v>
      </c>
      <c r="U22" s="16"/>
      <c r="V22" s="15" t="s">
        <v>44</v>
      </c>
      <c r="W22" s="15" t="s">
        <v>44</v>
      </c>
      <c r="X22" s="16"/>
      <c r="Y22" s="15" t="s">
        <v>44</v>
      </c>
      <c r="Z22" s="15" t="s">
        <v>44</v>
      </c>
      <c r="AA22" s="16"/>
      <c r="AB22" s="15" t="s">
        <v>44</v>
      </c>
      <c r="AC22" s="15" t="s">
        <v>44</v>
      </c>
      <c r="AD22" s="16"/>
      <c r="AE22" s="15" t="s">
        <v>44</v>
      </c>
      <c r="AF22" s="15" t="s">
        <v>44</v>
      </c>
      <c r="AG22" s="16"/>
      <c r="AH22" s="15" t="s">
        <v>44</v>
      </c>
      <c r="AI22" s="15" t="s">
        <v>44</v>
      </c>
      <c r="AJ22" s="16"/>
      <c r="AK22" s="15" t="s">
        <v>44</v>
      </c>
      <c r="AL22" s="15" t="s">
        <v>44</v>
      </c>
      <c r="AM22" s="16"/>
      <c r="AN22" s="15" t="s">
        <v>44</v>
      </c>
      <c r="AO22" s="15" t="s">
        <v>44</v>
      </c>
      <c r="AP22" s="16"/>
      <c r="AQ22" s="8">
        <f>+M22</f>
        <v>1</v>
      </c>
      <c r="AR22" s="11">
        <f>+N22</f>
        <v>1</v>
      </c>
      <c r="AS22" s="27"/>
      <c r="AT22" s="15"/>
      <c r="AU22" s="16" t="s">
        <v>66</v>
      </c>
      <c r="AV22" s="10"/>
    </row>
    <row r="23" spans="1:48" s="29" customFormat="1" ht="60" x14ac:dyDescent="0.25">
      <c r="A23" s="48" t="s">
        <v>67</v>
      </c>
      <c r="B23" s="10" t="s">
        <v>48</v>
      </c>
      <c r="C23" s="10" t="s">
        <v>44</v>
      </c>
      <c r="D23" s="10" t="s">
        <v>44</v>
      </c>
      <c r="E23" s="10" t="s">
        <v>44</v>
      </c>
      <c r="F23" s="12" t="s">
        <v>68</v>
      </c>
      <c r="G23" s="6" t="s">
        <v>44</v>
      </c>
      <c r="H23" s="6" t="s">
        <v>44</v>
      </c>
      <c r="I23" s="10"/>
      <c r="J23" s="6" t="s">
        <v>44</v>
      </c>
      <c r="K23" s="6" t="s">
        <v>44</v>
      </c>
      <c r="L23" s="15" t="s">
        <v>44</v>
      </c>
      <c r="M23" s="6" t="s">
        <v>44</v>
      </c>
      <c r="N23" s="6" t="s">
        <v>44</v>
      </c>
      <c r="O23" s="10"/>
      <c r="P23" s="6" t="s">
        <v>44</v>
      </c>
      <c r="Q23" s="6" t="s">
        <v>44</v>
      </c>
      <c r="R23" s="10"/>
      <c r="S23" s="6" t="s">
        <v>44</v>
      </c>
      <c r="T23" s="6" t="s">
        <v>44</v>
      </c>
      <c r="U23" s="10"/>
      <c r="V23" s="6" t="s">
        <v>44</v>
      </c>
      <c r="W23" s="6" t="s">
        <v>44</v>
      </c>
      <c r="X23" s="10"/>
      <c r="Y23" s="6" t="s">
        <v>44</v>
      </c>
      <c r="Z23" s="6" t="s">
        <v>44</v>
      </c>
      <c r="AA23" s="10"/>
      <c r="AB23" s="6" t="s">
        <v>44</v>
      </c>
      <c r="AC23" s="6" t="s">
        <v>44</v>
      </c>
      <c r="AD23" s="10"/>
      <c r="AE23" s="8">
        <v>1</v>
      </c>
      <c r="AF23" s="11">
        <v>1</v>
      </c>
      <c r="AG23" s="10"/>
      <c r="AH23" s="6" t="s">
        <v>44</v>
      </c>
      <c r="AI23" s="6" t="s">
        <v>44</v>
      </c>
      <c r="AJ23" s="10"/>
      <c r="AK23" s="6" t="s">
        <v>44</v>
      </c>
      <c r="AL23" s="6" t="s">
        <v>44</v>
      </c>
      <c r="AM23" s="10"/>
      <c r="AN23" s="6" t="s">
        <v>44</v>
      </c>
      <c r="AO23" s="6" t="s">
        <v>44</v>
      </c>
      <c r="AP23" s="10"/>
      <c r="AQ23" s="8">
        <f>+AE23</f>
        <v>1</v>
      </c>
      <c r="AR23" s="11">
        <f>+AF23</f>
        <v>1</v>
      </c>
      <c r="AS23" s="25"/>
      <c r="AT23" s="6"/>
      <c r="AU23" s="10" t="s">
        <v>69</v>
      </c>
      <c r="AV23" s="10"/>
    </row>
    <row r="24" spans="1:48" s="29" customFormat="1" ht="114" customHeight="1" x14ac:dyDescent="0.25">
      <c r="A24" s="48" t="s">
        <v>70</v>
      </c>
      <c r="B24" s="10" t="s">
        <v>38</v>
      </c>
      <c r="C24" s="10" t="s">
        <v>38</v>
      </c>
      <c r="D24" s="10" t="s">
        <v>38</v>
      </c>
      <c r="E24" s="10" t="s">
        <v>38</v>
      </c>
      <c r="F24" s="12" t="s">
        <v>71</v>
      </c>
      <c r="G24" s="6" t="s">
        <v>44</v>
      </c>
      <c r="H24" s="6" t="s">
        <v>44</v>
      </c>
      <c r="I24" s="10"/>
      <c r="J24" s="6" t="s">
        <v>44</v>
      </c>
      <c r="K24" s="6" t="s">
        <v>44</v>
      </c>
      <c r="L24" s="15" t="s">
        <v>44</v>
      </c>
      <c r="M24" s="8">
        <v>1</v>
      </c>
      <c r="N24" s="11">
        <v>1</v>
      </c>
      <c r="O24" s="70"/>
      <c r="P24" s="10" t="s">
        <v>44</v>
      </c>
      <c r="Q24" s="10" t="s">
        <v>44</v>
      </c>
      <c r="R24" s="10"/>
      <c r="S24" s="8">
        <v>1</v>
      </c>
      <c r="T24" s="11">
        <v>1</v>
      </c>
      <c r="U24" s="92"/>
      <c r="V24" s="10" t="s">
        <v>44</v>
      </c>
      <c r="W24" s="10" t="s">
        <v>44</v>
      </c>
      <c r="X24" s="10"/>
      <c r="Y24" s="8">
        <v>1</v>
      </c>
      <c r="Z24" s="11">
        <v>1</v>
      </c>
      <c r="AA24" s="10"/>
      <c r="AB24" s="10" t="s">
        <v>44</v>
      </c>
      <c r="AC24" s="10" t="s">
        <v>44</v>
      </c>
      <c r="AD24" s="10"/>
      <c r="AE24" s="8">
        <v>1</v>
      </c>
      <c r="AF24" s="11">
        <v>1</v>
      </c>
      <c r="AG24" s="10"/>
      <c r="AH24" s="10" t="s">
        <v>44</v>
      </c>
      <c r="AI24" s="10" t="s">
        <v>44</v>
      </c>
      <c r="AJ24" s="10"/>
      <c r="AK24" s="8">
        <v>1</v>
      </c>
      <c r="AL24" s="20"/>
      <c r="AM24" s="10"/>
      <c r="AN24" s="6" t="s">
        <v>44</v>
      </c>
      <c r="AO24" s="6" t="s">
        <v>44</v>
      </c>
      <c r="AP24" s="10"/>
      <c r="AQ24" s="8">
        <f>M24+S24+Y24+AE24+AK24</f>
        <v>5</v>
      </c>
      <c r="AR24" s="11">
        <f>N24+T24+Z24+AF24+AL24</f>
        <v>4</v>
      </c>
      <c r="AS24" s="25"/>
      <c r="AT24" s="6"/>
      <c r="AU24" s="10" t="s">
        <v>72</v>
      </c>
      <c r="AV24" s="10"/>
    </row>
    <row r="25" spans="1:48" s="29" customFormat="1" ht="116.25" customHeight="1" x14ac:dyDescent="0.25">
      <c r="A25" s="48" t="s">
        <v>73</v>
      </c>
      <c r="B25" s="10" t="s">
        <v>38</v>
      </c>
      <c r="C25" s="10" t="s">
        <v>38</v>
      </c>
      <c r="D25" s="10" t="s">
        <v>38</v>
      </c>
      <c r="E25" s="10" t="s">
        <v>38</v>
      </c>
      <c r="F25" s="12" t="s">
        <v>71</v>
      </c>
      <c r="G25" s="6" t="s">
        <v>44</v>
      </c>
      <c r="H25" s="6" t="s">
        <v>44</v>
      </c>
      <c r="I25" s="10"/>
      <c r="J25" s="6" t="s">
        <v>44</v>
      </c>
      <c r="K25" s="6" t="s">
        <v>44</v>
      </c>
      <c r="L25" s="15" t="s">
        <v>44</v>
      </c>
      <c r="M25" s="8">
        <v>1</v>
      </c>
      <c r="N25" s="11">
        <v>1</v>
      </c>
      <c r="O25" s="64"/>
      <c r="P25" s="10" t="s">
        <v>44</v>
      </c>
      <c r="Q25" s="10" t="s">
        <v>44</v>
      </c>
      <c r="R25" s="10"/>
      <c r="S25" s="8">
        <v>1</v>
      </c>
      <c r="T25" s="11">
        <v>1</v>
      </c>
      <c r="U25" s="91"/>
      <c r="V25" s="10" t="s">
        <v>44</v>
      </c>
      <c r="W25" s="10" t="s">
        <v>44</v>
      </c>
      <c r="X25" s="10"/>
      <c r="Y25" s="8">
        <v>1</v>
      </c>
      <c r="Z25" s="11">
        <v>1</v>
      </c>
      <c r="AA25" s="10"/>
      <c r="AB25" s="10" t="s">
        <v>44</v>
      </c>
      <c r="AC25" s="10" t="s">
        <v>44</v>
      </c>
      <c r="AD25" s="10"/>
      <c r="AE25" s="8">
        <v>1</v>
      </c>
      <c r="AF25" s="11">
        <v>1</v>
      </c>
      <c r="AG25" s="10"/>
      <c r="AH25" s="10" t="s">
        <v>44</v>
      </c>
      <c r="AI25" s="10" t="s">
        <v>44</v>
      </c>
      <c r="AJ25" s="10"/>
      <c r="AK25" s="8">
        <v>1</v>
      </c>
      <c r="AL25" s="20"/>
      <c r="AM25" s="10"/>
      <c r="AN25" s="6" t="s">
        <v>44</v>
      </c>
      <c r="AO25" s="6" t="s">
        <v>44</v>
      </c>
      <c r="AP25" s="10"/>
      <c r="AQ25" s="8">
        <f>M25+S25+Y25+AE25+AK25</f>
        <v>5</v>
      </c>
      <c r="AR25" s="11">
        <f>N25+T25+Z25+AF25+AL25</f>
        <v>4</v>
      </c>
      <c r="AS25" s="25"/>
      <c r="AT25" s="6"/>
      <c r="AU25" s="10" t="s">
        <v>72</v>
      </c>
      <c r="AV25" s="10"/>
    </row>
    <row r="26" spans="1:48" s="10" customFormat="1" ht="91.5" customHeight="1" x14ac:dyDescent="0.25">
      <c r="A26" s="48" t="s">
        <v>74</v>
      </c>
      <c r="B26" s="10" t="s">
        <v>44</v>
      </c>
      <c r="C26" s="10" t="s">
        <v>44</v>
      </c>
      <c r="D26" s="10" t="s">
        <v>75</v>
      </c>
      <c r="E26" s="10" t="s">
        <v>44</v>
      </c>
      <c r="F26" s="12" t="s">
        <v>76</v>
      </c>
      <c r="G26" s="6" t="s">
        <v>44</v>
      </c>
      <c r="H26" s="6" t="s">
        <v>44</v>
      </c>
      <c r="J26" s="6" t="s">
        <v>44</v>
      </c>
      <c r="K26" s="6" t="s">
        <v>44</v>
      </c>
      <c r="L26" s="6" t="s">
        <v>44</v>
      </c>
      <c r="M26" s="6" t="s">
        <v>44</v>
      </c>
      <c r="N26" s="6" t="s">
        <v>44</v>
      </c>
      <c r="P26" s="10" t="s">
        <v>44</v>
      </c>
      <c r="Q26" s="10" t="s">
        <v>44</v>
      </c>
      <c r="S26" s="6" t="s">
        <v>44</v>
      </c>
      <c r="T26" s="6" t="s">
        <v>44</v>
      </c>
      <c r="V26" s="8">
        <v>1</v>
      </c>
      <c r="W26" s="11">
        <v>1</v>
      </c>
      <c r="Y26" s="6" t="s">
        <v>44</v>
      </c>
      <c r="Z26" s="6" t="s">
        <v>44</v>
      </c>
      <c r="AB26" s="6" t="s">
        <v>44</v>
      </c>
      <c r="AC26" s="6" t="s">
        <v>44</v>
      </c>
      <c r="AE26" s="6" t="s">
        <v>44</v>
      </c>
      <c r="AF26" s="6" t="s">
        <v>44</v>
      </c>
      <c r="AH26" s="6" t="s">
        <v>44</v>
      </c>
      <c r="AI26" s="6" t="s">
        <v>44</v>
      </c>
      <c r="AK26" s="6" t="s">
        <v>44</v>
      </c>
      <c r="AL26" s="6" t="s">
        <v>44</v>
      </c>
      <c r="AN26" s="6" t="s">
        <v>44</v>
      </c>
      <c r="AO26" s="6" t="s">
        <v>44</v>
      </c>
      <c r="AQ26" s="10">
        <f>V26</f>
        <v>1</v>
      </c>
      <c r="AR26" s="10">
        <f>W26</f>
        <v>1</v>
      </c>
      <c r="AS26" s="25"/>
      <c r="AT26" s="12"/>
      <c r="AU26" s="10" t="s">
        <v>72</v>
      </c>
    </row>
    <row r="27" spans="1:48" s="10" customFormat="1" ht="114.75" customHeight="1" x14ac:dyDescent="0.25">
      <c r="A27" s="48" t="s">
        <v>79</v>
      </c>
      <c r="B27" s="10" t="s">
        <v>80</v>
      </c>
      <c r="C27" s="10" t="s">
        <v>44</v>
      </c>
      <c r="D27" s="10" t="s">
        <v>44</v>
      </c>
      <c r="E27" s="10" t="s">
        <v>44</v>
      </c>
      <c r="F27" s="12" t="s">
        <v>81</v>
      </c>
      <c r="G27" s="6" t="s">
        <v>44</v>
      </c>
      <c r="H27" s="6" t="s">
        <v>44</v>
      </c>
      <c r="J27" s="6" t="s">
        <v>44</v>
      </c>
      <c r="K27" s="6" t="s">
        <v>44</v>
      </c>
      <c r="L27" s="15" t="s">
        <v>44</v>
      </c>
      <c r="M27" s="6" t="s">
        <v>44</v>
      </c>
      <c r="N27" s="6" t="s">
        <v>44</v>
      </c>
      <c r="P27" s="6" t="s">
        <v>44</v>
      </c>
      <c r="Q27" s="6" t="s">
        <v>44</v>
      </c>
      <c r="S27" s="6" t="s">
        <v>44</v>
      </c>
      <c r="T27" s="6" t="s">
        <v>44</v>
      </c>
      <c r="V27" s="6" t="s">
        <v>44</v>
      </c>
      <c r="W27" s="6" t="s">
        <v>44</v>
      </c>
      <c r="Y27" s="6" t="s">
        <v>44</v>
      </c>
      <c r="Z27" s="6" t="s">
        <v>44</v>
      </c>
      <c r="AB27" s="6" t="s">
        <v>44</v>
      </c>
      <c r="AC27" s="6" t="s">
        <v>44</v>
      </c>
      <c r="AE27" s="8">
        <v>1</v>
      </c>
      <c r="AF27" s="11">
        <v>1</v>
      </c>
      <c r="AH27" s="6" t="s">
        <v>44</v>
      </c>
      <c r="AI27" s="6" t="s">
        <v>44</v>
      </c>
      <c r="AK27" s="6" t="s">
        <v>44</v>
      </c>
      <c r="AL27" s="6" t="s">
        <v>44</v>
      </c>
      <c r="AN27" s="6" t="s">
        <v>44</v>
      </c>
      <c r="AO27" s="10" t="s">
        <v>44</v>
      </c>
      <c r="AQ27" s="8">
        <f>+AE27</f>
        <v>1</v>
      </c>
      <c r="AR27" s="11">
        <f>+AF27</f>
        <v>1</v>
      </c>
      <c r="AS27" s="25"/>
      <c r="AT27" s="12"/>
      <c r="AU27" s="10" t="s">
        <v>51</v>
      </c>
    </row>
    <row r="28" spans="1:48" s="16" customFormat="1" ht="83.25" customHeight="1" x14ac:dyDescent="0.25">
      <c r="A28" s="48" t="s">
        <v>82</v>
      </c>
      <c r="B28" s="10" t="s">
        <v>80</v>
      </c>
      <c r="C28" s="10" t="s">
        <v>44</v>
      </c>
      <c r="D28" s="10" t="s">
        <v>44</v>
      </c>
      <c r="E28" s="10" t="s">
        <v>44</v>
      </c>
      <c r="F28" s="14" t="s">
        <v>83</v>
      </c>
      <c r="G28" s="15" t="s">
        <v>44</v>
      </c>
      <c r="H28" s="15" t="s">
        <v>44</v>
      </c>
      <c r="J28" s="15" t="s">
        <v>44</v>
      </c>
      <c r="K28" s="15" t="s">
        <v>44</v>
      </c>
      <c r="L28" s="15" t="s">
        <v>44</v>
      </c>
      <c r="M28" s="15" t="s">
        <v>44</v>
      </c>
      <c r="N28" s="15" t="s">
        <v>44</v>
      </c>
      <c r="P28" s="15" t="s">
        <v>44</v>
      </c>
      <c r="Q28" s="15" t="s">
        <v>44</v>
      </c>
      <c r="S28" s="10" t="s">
        <v>44</v>
      </c>
      <c r="T28" s="10" t="s">
        <v>44</v>
      </c>
      <c r="V28" s="15" t="s">
        <v>44</v>
      </c>
      <c r="W28" s="15" t="s">
        <v>84</v>
      </c>
      <c r="Y28" s="15" t="s">
        <v>44</v>
      </c>
      <c r="Z28" s="15" t="s">
        <v>44</v>
      </c>
      <c r="AB28" s="8">
        <v>1</v>
      </c>
      <c r="AC28" s="11">
        <v>1</v>
      </c>
      <c r="AE28" s="10" t="s">
        <v>44</v>
      </c>
      <c r="AF28" s="10" t="s">
        <v>44</v>
      </c>
      <c r="AH28" s="15" t="s">
        <v>44</v>
      </c>
      <c r="AI28" s="15" t="s">
        <v>44</v>
      </c>
      <c r="AK28" s="15" t="s">
        <v>44</v>
      </c>
      <c r="AL28" s="15" t="s">
        <v>44</v>
      </c>
      <c r="AN28" s="15" t="s">
        <v>44</v>
      </c>
      <c r="AO28" s="16" t="s">
        <v>44</v>
      </c>
      <c r="AQ28" s="8">
        <f>AB28</f>
        <v>1</v>
      </c>
      <c r="AR28" s="11">
        <f>+AC28</f>
        <v>1</v>
      </c>
      <c r="AS28" s="27"/>
      <c r="AT28" s="14"/>
      <c r="AU28" s="16" t="s">
        <v>85</v>
      </c>
    </row>
    <row r="29" spans="1:48" s="30" customFormat="1" ht="157.5" customHeight="1" x14ac:dyDescent="0.25">
      <c r="A29" s="80" t="s">
        <v>86</v>
      </c>
      <c r="B29" s="30" t="s">
        <v>80</v>
      </c>
      <c r="C29" s="30" t="s">
        <v>44</v>
      </c>
      <c r="D29" s="30" t="s">
        <v>44</v>
      </c>
      <c r="E29" s="30" t="s">
        <v>44</v>
      </c>
      <c r="F29" s="79" t="s">
        <v>87</v>
      </c>
      <c r="G29" s="82" t="s">
        <v>44</v>
      </c>
      <c r="H29" s="82" t="s">
        <v>44</v>
      </c>
      <c r="J29" s="82" t="s">
        <v>44</v>
      </c>
      <c r="K29" s="82" t="s">
        <v>44</v>
      </c>
      <c r="L29" s="82" t="s">
        <v>44</v>
      </c>
      <c r="M29" s="82" t="s">
        <v>44</v>
      </c>
      <c r="N29" s="82" t="s">
        <v>44</v>
      </c>
      <c r="P29" s="82" t="s">
        <v>44</v>
      </c>
      <c r="Q29" s="82" t="s">
        <v>44</v>
      </c>
      <c r="S29" s="30" t="s">
        <v>44</v>
      </c>
      <c r="T29" s="30" t="s">
        <v>44</v>
      </c>
      <c r="V29" s="82" t="s">
        <v>44</v>
      </c>
      <c r="W29" s="82" t="s">
        <v>44</v>
      </c>
      <c r="X29" s="82"/>
      <c r="Y29" s="82" t="s">
        <v>44</v>
      </c>
      <c r="Z29" s="82" t="s">
        <v>44</v>
      </c>
      <c r="AA29" s="82"/>
      <c r="AB29" s="8">
        <v>1</v>
      </c>
      <c r="AC29" s="99">
        <v>1</v>
      </c>
      <c r="AE29" s="30" t="s">
        <v>44</v>
      </c>
      <c r="AF29" s="30" t="s">
        <v>44</v>
      </c>
      <c r="AH29" s="30" t="s">
        <v>44</v>
      </c>
      <c r="AI29" s="30" t="s">
        <v>44</v>
      </c>
      <c r="AK29" s="82" t="s">
        <v>44</v>
      </c>
      <c r="AL29" s="82" t="s">
        <v>44</v>
      </c>
      <c r="AN29" s="82" t="s">
        <v>44</v>
      </c>
      <c r="AO29" s="30" t="s">
        <v>44</v>
      </c>
      <c r="AQ29" s="30">
        <f>AB29</f>
        <v>1</v>
      </c>
      <c r="AR29" s="30">
        <f>AC29</f>
        <v>1</v>
      </c>
      <c r="AS29" s="76"/>
      <c r="AT29" s="79"/>
      <c r="AU29" s="30" t="s">
        <v>85</v>
      </c>
    </row>
    <row r="30" spans="1:48" s="10" customFormat="1" ht="120" x14ac:dyDescent="0.25">
      <c r="A30" s="48" t="s">
        <v>88</v>
      </c>
      <c r="B30" s="10" t="s">
        <v>38</v>
      </c>
      <c r="C30" s="10" t="s">
        <v>38</v>
      </c>
      <c r="D30" s="10" t="s">
        <v>38</v>
      </c>
      <c r="E30" s="10" t="s">
        <v>38</v>
      </c>
      <c r="F30" s="12" t="s">
        <v>89</v>
      </c>
      <c r="G30" s="6" t="s">
        <v>44</v>
      </c>
      <c r="H30" s="6" t="s">
        <v>44</v>
      </c>
      <c r="J30" s="6" t="s">
        <v>44</v>
      </c>
      <c r="K30" s="6" t="s">
        <v>44</v>
      </c>
      <c r="L30" s="15" t="s">
        <v>44</v>
      </c>
      <c r="M30" s="6" t="s">
        <v>44</v>
      </c>
      <c r="N30" s="6" t="s">
        <v>44</v>
      </c>
      <c r="P30" s="6" t="s">
        <v>44</v>
      </c>
      <c r="Q30" s="6" t="s">
        <v>44</v>
      </c>
      <c r="S30" s="6" t="s">
        <v>44</v>
      </c>
      <c r="T30" s="6" t="s">
        <v>44</v>
      </c>
      <c r="V30" s="6" t="s">
        <v>44</v>
      </c>
      <c r="W30" s="6" t="s">
        <v>44</v>
      </c>
      <c r="Y30" s="6" t="s">
        <v>44</v>
      </c>
      <c r="Z30" s="6" t="s">
        <v>44</v>
      </c>
      <c r="AB30" s="6" t="s">
        <v>44</v>
      </c>
      <c r="AC30" s="6" t="s">
        <v>44</v>
      </c>
      <c r="AE30" s="6" t="s">
        <v>44</v>
      </c>
      <c r="AF30" s="6" t="s">
        <v>44</v>
      </c>
      <c r="AH30" s="8">
        <v>1</v>
      </c>
      <c r="AI30" s="11">
        <v>1</v>
      </c>
      <c r="AK30" s="6" t="s">
        <v>44</v>
      </c>
      <c r="AL30" s="6" t="s">
        <v>44</v>
      </c>
      <c r="AN30" s="6" t="s">
        <v>44</v>
      </c>
      <c r="AO30" s="6" t="s">
        <v>44</v>
      </c>
      <c r="AQ30" s="8">
        <f>AH30</f>
        <v>1</v>
      </c>
      <c r="AR30" s="11">
        <f>AI30</f>
        <v>1</v>
      </c>
      <c r="AT30" s="12"/>
      <c r="AU30" s="10" t="s">
        <v>90</v>
      </c>
    </row>
    <row r="31" spans="1:48" s="16" customFormat="1" ht="35.25" customHeight="1" x14ac:dyDescent="0.25">
      <c r="A31" s="48" t="s">
        <v>91</v>
      </c>
      <c r="B31" s="10" t="s">
        <v>38</v>
      </c>
      <c r="C31" s="10" t="s">
        <v>38</v>
      </c>
      <c r="D31" s="10" t="s">
        <v>38</v>
      </c>
      <c r="E31" s="10" t="s">
        <v>38</v>
      </c>
      <c r="F31" s="12" t="s">
        <v>92</v>
      </c>
      <c r="G31" s="15" t="s">
        <v>44</v>
      </c>
      <c r="H31" s="15" t="s">
        <v>44</v>
      </c>
      <c r="I31" s="10"/>
      <c r="J31" s="15" t="s">
        <v>44</v>
      </c>
      <c r="K31" s="15" t="s">
        <v>44</v>
      </c>
      <c r="L31" s="15" t="s">
        <v>44</v>
      </c>
      <c r="M31" s="15" t="s">
        <v>44</v>
      </c>
      <c r="N31" s="15" t="s">
        <v>44</v>
      </c>
      <c r="O31" s="10"/>
      <c r="P31" s="15" t="s">
        <v>44</v>
      </c>
      <c r="Q31" s="15"/>
      <c r="R31" s="10"/>
      <c r="S31" s="15" t="s">
        <v>44</v>
      </c>
      <c r="T31" s="15" t="s">
        <v>44</v>
      </c>
      <c r="U31" s="10"/>
      <c r="V31" s="15" t="s">
        <v>44</v>
      </c>
      <c r="W31" s="15" t="s">
        <v>44</v>
      </c>
      <c r="X31" s="10"/>
      <c r="Y31" s="15" t="s">
        <v>44</v>
      </c>
      <c r="Z31" s="15" t="s">
        <v>44</v>
      </c>
      <c r="AA31" s="10"/>
      <c r="AB31" s="15" t="s">
        <v>44</v>
      </c>
      <c r="AC31" s="15" t="s">
        <v>44</v>
      </c>
      <c r="AD31" s="10"/>
      <c r="AE31" s="15" t="s">
        <v>44</v>
      </c>
      <c r="AF31" s="15" t="s">
        <v>44</v>
      </c>
      <c r="AG31" s="10"/>
      <c r="AH31" s="15" t="s">
        <v>44</v>
      </c>
      <c r="AI31" s="15" t="s">
        <v>44</v>
      </c>
      <c r="AJ31" s="10"/>
      <c r="AK31" s="15" t="s">
        <v>44</v>
      </c>
      <c r="AL31" s="15" t="s">
        <v>44</v>
      </c>
      <c r="AM31" s="10"/>
      <c r="AN31" s="8">
        <v>1</v>
      </c>
      <c r="AO31" s="11"/>
      <c r="AP31" s="10"/>
      <c r="AQ31" s="8">
        <f>AN31</f>
        <v>1</v>
      </c>
      <c r="AR31" s="11">
        <f>AO31</f>
        <v>0</v>
      </c>
      <c r="AS31" s="25"/>
      <c r="AT31" s="12"/>
      <c r="AU31" s="10" t="s">
        <v>93</v>
      </c>
    </row>
    <row r="32" spans="1:48" s="29" customFormat="1" ht="168.75" customHeight="1" x14ac:dyDescent="0.25">
      <c r="A32" s="48" t="s">
        <v>94</v>
      </c>
      <c r="B32" s="10" t="s">
        <v>38</v>
      </c>
      <c r="C32" s="10" t="s">
        <v>38</v>
      </c>
      <c r="D32" s="10" t="s">
        <v>38</v>
      </c>
      <c r="E32" s="10" t="s">
        <v>38</v>
      </c>
      <c r="F32" s="12" t="s">
        <v>95</v>
      </c>
      <c r="G32" s="8">
        <v>1</v>
      </c>
      <c r="H32" s="11">
        <v>1</v>
      </c>
      <c r="I32" s="69"/>
      <c r="J32" s="8">
        <v>1</v>
      </c>
      <c r="K32" s="11">
        <v>1</v>
      </c>
      <c r="L32" s="64"/>
      <c r="M32" s="8">
        <v>1</v>
      </c>
      <c r="N32" s="11">
        <v>1</v>
      </c>
      <c r="O32" s="64"/>
      <c r="P32" s="8">
        <v>1</v>
      </c>
      <c r="Q32" s="11">
        <v>1</v>
      </c>
      <c r="R32" s="64"/>
      <c r="S32" s="8">
        <v>1</v>
      </c>
      <c r="T32" s="11">
        <v>1</v>
      </c>
      <c r="U32" s="12"/>
      <c r="V32" s="8">
        <v>1</v>
      </c>
      <c r="W32" s="11">
        <v>1</v>
      </c>
      <c r="X32" s="12"/>
      <c r="Y32" s="8">
        <v>1</v>
      </c>
      <c r="Z32" s="11">
        <v>1</v>
      </c>
      <c r="AA32" s="12"/>
      <c r="AB32" s="8">
        <v>1</v>
      </c>
      <c r="AC32" s="11">
        <v>1</v>
      </c>
      <c r="AD32" s="12"/>
      <c r="AE32" s="8">
        <v>1</v>
      </c>
      <c r="AF32" s="11">
        <v>1</v>
      </c>
      <c r="AG32" s="12"/>
      <c r="AH32" s="8">
        <v>1</v>
      </c>
      <c r="AI32" s="9">
        <v>1</v>
      </c>
      <c r="AJ32" s="12"/>
      <c r="AK32" s="8">
        <v>1</v>
      </c>
      <c r="AL32" s="11"/>
      <c r="AM32" s="12"/>
      <c r="AN32" s="8">
        <v>1</v>
      </c>
      <c r="AO32" s="11"/>
      <c r="AP32" s="12"/>
      <c r="AQ32" s="8">
        <f>+G32+J32+M32+P32+S32+V32+Y32+AB32+AE32+AH32+AK32+AN32</f>
        <v>12</v>
      </c>
      <c r="AR32" s="11">
        <f>H32+K32+N32+Q32+T32+W32+Z32+AC32+AF32+AI32+AL32+AO32</f>
        <v>10</v>
      </c>
      <c r="AS32" s="25"/>
      <c r="AT32" s="10"/>
      <c r="AU32" s="50" t="s">
        <v>40</v>
      </c>
      <c r="AV32" s="10"/>
    </row>
    <row r="33" spans="1:48" s="16" customFormat="1" ht="15.75" x14ac:dyDescent="0.25">
      <c r="A33" s="123" t="s">
        <v>96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row>
    <row r="34" spans="1:48" s="10" customFormat="1" ht="108.75" customHeight="1" x14ac:dyDescent="0.25">
      <c r="A34" s="94" t="s">
        <v>97</v>
      </c>
      <c r="B34" s="10" t="s">
        <v>38</v>
      </c>
      <c r="C34" s="10" t="s">
        <v>38</v>
      </c>
      <c r="D34" s="10" t="s">
        <v>38</v>
      </c>
      <c r="E34" s="10" t="s">
        <v>38</v>
      </c>
      <c r="F34" s="12" t="s">
        <v>98</v>
      </c>
      <c r="G34" s="6" t="s">
        <v>44</v>
      </c>
      <c r="H34" s="6" t="s">
        <v>44</v>
      </c>
      <c r="I34" s="6"/>
      <c r="J34" s="8">
        <v>19</v>
      </c>
      <c r="K34" s="11">
        <v>19</v>
      </c>
      <c r="L34" s="6"/>
      <c r="M34" s="6" t="s">
        <v>44</v>
      </c>
      <c r="N34" s="6" t="s">
        <v>44</v>
      </c>
      <c r="O34" s="6"/>
      <c r="P34" s="6" t="s">
        <v>44</v>
      </c>
      <c r="Q34" s="6" t="s">
        <v>44</v>
      </c>
      <c r="R34" s="6"/>
      <c r="U34" s="12"/>
      <c r="V34" s="96">
        <v>19</v>
      </c>
      <c r="W34" s="97">
        <v>19</v>
      </c>
      <c r="X34" s="6"/>
      <c r="Y34" s="6" t="s">
        <v>44</v>
      </c>
      <c r="Z34" s="6" t="s">
        <v>44</v>
      </c>
      <c r="AA34" s="6"/>
      <c r="AB34" s="8">
        <v>19</v>
      </c>
      <c r="AC34" s="11">
        <v>19</v>
      </c>
      <c r="AD34" s="6"/>
      <c r="AE34" s="6" t="s">
        <v>44</v>
      </c>
      <c r="AF34" s="6" t="s">
        <v>44</v>
      </c>
      <c r="AG34" s="12"/>
      <c r="AH34" s="6" t="s">
        <v>44</v>
      </c>
      <c r="AI34" s="6" t="s">
        <v>44</v>
      </c>
      <c r="AJ34" s="6"/>
      <c r="AK34" s="8">
        <v>19</v>
      </c>
      <c r="AL34" s="11"/>
      <c r="AM34" s="6"/>
      <c r="AN34" s="6" t="s">
        <v>44</v>
      </c>
      <c r="AO34" s="6" t="s">
        <v>44</v>
      </c>
      <c r="AP34" s="12"/>
      <c r="AQ34" s="8">
        <f>J34+V34+AB34+AK34</f>
        <v>76</v>
      </c>
      <c r="AR34" s="11">
        <f>AL34+AC34+W34+K34</f>
        <v>57</v>
      </c>
      <c r="AS34" s="25"/>
      <c r="AT34" s="49"/>
      <c r="AU34" s="50" t="s">
        <v>99</v>
      </c>
    </row>
    <row r="35" spans="1:48" s="29" customFormat="1" ht="45" customHeight="1" x14ac:dyDescent="0.25">
      <c r="A35" s="53" t="s">
        <v>100</v>
      </c>
      <c r="B35" s="16" t="s">
        <v>44</v>
      </c>
      <c r="C35" s="16" t="s">
        <v>44</v>
      </c>
      <c r="D35" s="16" t="s">
        <v>44</v>
      </c>
      <c r="E35" s="16" t="s">
        <v>101</v>
      </c>
      <c r="F35" s="14" t="s">
        <v>102</v>
      </c>
      <c r="G35" s="8">
        <v>1</v>
      </c>
      <c r="H35" s="11">
        <v>1</v>
      </c>
      <c r="I35" s="14"/>
      <c r="J35" s="8">
        <v>1</v>
      </c>
      <c r="K35" s="11">
        <v>1</v>
      </c>
      <c r="L35" s="14"/>
      <c r="M35" s="8">
        <v>1</v>
      </c>
      <c r="N35" s="11">
        <v>1</v>
      </c>
      <c r="O35" s="14"/>
      <c r="P35" s="16" t="s">
        <v>44</v>
      </c>
      <c r="Q35" s="16" t="s">
        <v>44</v>
      </c>
      <c r="R35" s="14"/>
      <c r="S35" s="90">
        <v>1</v>
      </c>
      <c r="T35" s="11">
        <v>1</v>
      </c>
      <c r="U35" s="107"/>
      <c r="V35" s="16" t="s">
        <v>44</v>
      </c>
      <c r="W35" s="16" t="s">
        <v>44</v>
      </c>
      <c r="X35" s="14"/>
      <c r="Y35" s="10" t="s">
        <v>44</v>
      </c>
      <c r="Z35" s="10" t="s">
        <v>44</v>
      </c>
      <c r="AA35" s="14"/>
      <c r="AB35" s="8">
        <v>1</v>
      </c>
      <c r="AC35" s="11">
        <v>1</v>
      </c>
      <c r="AD35" s="16"/>
      <c r="AE35" s="8">
        <v>1</v>
      </c>
      <c r="AF35" s="11">
        <v>1</v>
      </c>
      <c r="AG35" s="14"/>
      <c r="AH35" s="8">
        <v>1</v>
      </c>
      <c r="AI35" s="11">
        <v>1</v>
      </c>
      <c r="AJ35" s="14"/>
      <c r="AK35" s="8">
        <v>1</v>
      </c>
      <c r="AL35" s="11"/>
      <c r="AM35" s="14"/>
      <c r="AN35" s="8">
        <v>1</v>
      </c>
      <c r="AO35" s="11"/>
      <c r="AP35" s="14"/>
      <c r="AQ35" s="8">
        <f>G35+J35+M35+AB35+AE35+AH35+AK35+AN35+S35</f>
        <v>9</v>
      </c>
      <c r="AR35" s="11">
        <f>H35+K35+N35+AC35+AF35+AI35+AL35+AO35+T35</f>
        <v>7</v>
      </c>
      <c r="AS35" s="27"/>
      <c r="AT35" s="28"/>
      <c r="AU35" s="52" t="s">
        <v>55</v>
      </c>
      <c r="AV35" s="10"/>
    </row>
    <row r="36" spans="1:48" s="29" customFormat="1" ht="15.75" x14ac:dyDescent="0.2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0"/>
    </row>
    <row r="37" spans="1:48" s="29" customFormat="1" ht="15.75" x14ac:dyDescent="0.25">
      <c r="A37" s="123" t="s">
        <v>103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0"/>
    </row>
    <row r="38" spans="1:48" s="29" customFormat="1" ht="345" x14ac:dyDescent="0.25">
      <c r="A38" s="48" t="s">
        <v>104</v>
      </c>
      <c r="B38" s="10" t="s">
        <v>62</v>
      </c>
      <c r="C38" s="10" t="s">
        <v>44</v>
      </c>
      <c r="D38" s="10" t="s">
        <v>105</v>
      </c>
      <c r="E38" s="10" t="s">
        <v>44</v>
      </c>
      <c r="F38" s="12" t="s">
        <v>106</v>
      </c>
      <c r="G38" s="6" t="s">
        <v>44</v>
      </c>
      <c r="H38" s="6" t="s">
        <v>44</v>
      </c>
      <c r="I38" s="6"/>
      <c r="J38" s="6" t="s">
        <v>44</v>
      </c>
      <c r="K38" s="6" t="s">
        <v>44</v>
      </c>
      <c r="L38" s="6" t="s">
        <v>44</v>
      </c>
      <c r="M38" s="8">
        <v>1</v>
      </c>
      <c r="N38" s="9">
        <v>1</v>
      </c>
      <c r="O38" s="71" t="s">
        <v>107</v>
      </c>
      <c r="P38" s="6" t="s">
        <v>44</v>
      </c>
      <c r="Q38" s="6" t="s">
        <v>44</v>
      </c>
      <c r="R38" s="13"/>
      <c r="S38" s="8">
        <v>1</v>
      </c>
      <c r="T38" s="9">
        <v>1</v>
      </c>
      <c r="U38" s="14" t="s">
        <v>239</v>
      </c>
      <c r="V38" s="6" t="s">
        <v>44</v>
      </c>
      <c r="W38" s="6" t="s">
        <v>44</v>
      </c>
      <c r="X38" s="13"/>
      <c r="Y38" s="6" t="s">
        <v>44</v>
      </c>
      <c r="Z38" s="6" t="s">
        <v>44</v>
      </c>
      <c r="AA38" s="13"/>
      <c r="AB38" s="8">
        <v>1</v>
      </c>
      <c r="AC38" s="9">
        <v>1</v>
      </c>
      <c r="AD38" s="13"/>
      <c r="AE38" s="6" t="s">
        <v>44</v>
      </c>
      <c r="AF38" s="6" t="s">
        <v>44</v>
      </c>
      <c r="AG38" s="13"/>
      <c r="AH38" s="6" t="s">
        <v>44</v>
      </c>
      <c r="AI38" s="6" t="s">
        <v>44</v>
      </c>
      <c r="AJ38" s="13"/>
      <c r="AK38" s="8">
        <v>1</v>
      </c>
      <c r="AL38" s="9"/>
      <c r="AM38" s="13"/>
      <c r="AN38" s="6" t="s">
        <v>44</v>
      </c>
      <c r="AO38" s="6" t="s">
        <v>44</v>
      </c>
      <c r="AP38" s="13"/>
      <c r="AQ38" s="8">
        <f>M38+S38+AB38+AK38</f>
        <v>4</v>
      </c>
      <c r="AR38" s="11">
        <f>N38+T38+AC38+AL38</f>
        <v>3</v>
      </c>
      <c r="AS38" s="10"/>
      <c r="AT38" s="6"/>
      <c r="AU38" s="50" t="s">
        <v>66</v>
      </c>
      <c r="AV38" s="10"/>
    </row>
    <row r="39" spans="1:48" s="29" customFormat="1" ht="78.75" customHeight="1" x14ac:dyDescent="0.25">
      <c r="A39" s="48" t="s">
        <v>108</v>
      </c>
      <c r="B39" s="10" t="s">
        <v>44</v>
      </c>
      <c r="C39" s="10" t="s">
        <v>44</v>
      </c>
      <c r="D39" s="10" t="s">
        <v>109</v>
      </c>
      <c r="E39" s="10" t="s">
        <v>44</v>
      </c>
      <c r="F39" s="12" t="s">
        <v>110</v>
      </c>
      <c r="G39" s="6" t="s">
        <v>44</v>
      </c>
      <c r="H39" s="6" t="s">
        <v>44</v>
      </c>
      <c r="I39" s="6"/>
      <c r="J39" s="8">
        <v>1</v>
      </c>
      <c r="K39" s="9">
        <v>1</v>
      </c>
      <c r="L39" s="67" t="s">
        <v>108</v>
      </c>
      <c r="M39" s="6" t="s">
        <v>44</v>
      </c>
      <c r="N39" s="6" t="s">
        <v>44</v>
      </c>
      <c r="O39" s="72"/>
      <c r="P39" s="6" t="s">
        <v>44</v>
      </c>
      <c r="Q39" s="6" t="s">
        <v>44</v>
      </c>
      <c r="R39" s="13"/>
      <c r="S39" s="6" t="s">
        <v>44</v>
      </c>
      <c r="T39" s="6" t="s">
        <v>44</v>
      </c>
      <c r="U39" s="13"/>
      <c r="V39" s="6" t="s">
        <v>44</v>
      </c>
      <c r="W39" s="6" t="s">
        <v>44</v>
      </c>
      <c r="X39" s="13"/>
      <c r="Y39" s="6" t="s">
        <v>44</v>
      </c>
      <c r="Z39" s="6" t="s">
        <v>44</v>
      </c>
      <c r="AA39" s="13"/>
      <c r="AB39" s="6" t="s">
        <v>44</v>
      </c>
      <c r="AC39" s="6" t="s">
        <v>44</v>
      </c>
      <c r="AD39" s="13"/>
      <c r="AE39" s="6" t="s">
        <v>44</v>
      </c>
      <c r="AF39" s="6" t="s">
        <v>44</v>
      </c>
      <c r="AG39" s="13"/>
      <c r="AH39" s="6" t="s">
        <v>44</v>
      </c>
      <c r="AI39" s="6" t="s">
        <v>44</v>
      </c>
      <c r="AJ39" s="13"/>
      <c r="AK39" s="6" t="s">
        <v>44</v>
      </c>
      <c r="AL39" s="6" t="s">
        <v>44</v>
      </c>
      <c r="AM39" s="13"/>
      <c r="AN39" s="6" t="s">
        <v>44</v>
      </c>
      <c r="AO39" s="6" t="s">
        <v>44</v>
      </c>
      <c r="AP39" s="13"/>
      <c r="AQ39" s="8">
        <f>J39</f>
        <v>1</v>
      </c>
      <c r="AR39" s="11">
        <f>K39</f>
        <v>1</v>
      </c>
      <c r="AS39" s="10"/>
      <c r="AT39" s="6"/>
      <c r="AU39" s="50" t="s">
        <v>66</v>
      </c>
      <c r="AV39" s="10"/>
    </row>
    <row r="40" spans="1:48" s="29" customFormat="1" ht="29.25" customHeight="1" x14ac:dyDescent="0.25">
      <c r="A40" s="48" t="s">
        <v>111</v>
      </c>
      <c r="B40" s="10" t="s">
        <v>44</v>
      </c>
      <c r="C40" s="10" t="s">
        <v>44</v>
      </c>
      <c r="D40" s="10" t="s">
        <v>109</v>
      </c>
      <c r="E40" s="10" t="s">
        <v>44</v>
      </c>
      <c r="F40" s="12" t="s">
        <v>110</v>
      </c>
      <c r="G40" s="6" t="s">
        <v>44</v>
      </c>
      <c r="H40" s="6" t="s">
        <v>44</v>
      </c>
      <c r="I40" s="6"/>
      <c r="J40" s="8">
        <v>1</v>
      </c>
      <c r="K40" s="9">
        <v>1</v>
      </c>
      <c r="L40" s="68" t="s">
        <v>111</v>
      </c>
      <c r="M40" s="6" t="s">
        <v>44</v>
      </c>
      <c r="N40" s="6" t="s">
        <v>44</v>
      </c>
      <c r="O40" s="72"/>
      <c r="P40" s="6" t="s">
        <v>44</v>
      </c>
      <c r="Q40" s="6" t="s">
        <v>44</v>
      </c>
      <c r="R40" s="13"/>
      <c r="S40" s="6" t="s">
        <v>44</v>
      </c>
      <c r="T40" s="6" t="s">
        <v>44</v>
      </c>
      <c r="U40" s="13"/>
      <c r="V40" s="6" t="s">
        <v>44</v>
      </c>
      <c r="W40" s="6" t="s">
        <v>44</v>
      </c>
      <c r="X40" s="13"/>
      <c r="Y40" s="6" t="s">
        <v>44</v>
      </c>
      <c r="Z40" s="6" t="s">
        <v>44</v>
      </c>
      <c r="AA40" s="13"/>
      <c r="AB40" s="6" t="s">
        <v>44</v>
      </c>
      <c r="AC40" s="6" t="s">
        <v>44</v>
      </c>
      <c r="AD40" s="13"/>
      <c r="AE40" s="6" t="s">
        <v>44</v>
      </c>
      <c r="AF40" s="6" t="s">
        <v>44</v>
      </c>
      <c r="AG40" s="13"/>
      <c r="AH40" s="6" t="s">
        <v>44</v>
      </c>
      <c r="AI40" s="6" t="s">
        <v>44</v>
      </c>
      <c r="AJ40" s="13"/>
      <c r="AK40" s="6" t="s">
        <v>44</v>
      </c>
      <c r="AL40" s="6" t="s">
        <v>44</v>
      </c>
      <c r="AM40" s="13"/>
      <c r="AN40" s="6" t="s">
        <v>44</v>
      </c>
      <c r="AO40" s="6" t="s">
        <v>44</v>
      </c>
      <c r="AP40" s="13"/>
      <c r="AQ40" s="8">
        <f>J40</f>
        <v>1</v>
      </c>
      <c r="AR40" s="11">
        <f>K40</f>
        <v>1</v>
      </c>
      <c r="AS40" s="10"/>
      <c r="AT40" s="6"/>
      <c r="AU40" s="50" t="s">
        <v>66</v>
      </c>
      <c r="AV40" s="10"/>
    </row>
    <row r="41" spans="1:48" s="29" customFormat="1" ht="42.75" customHeight="1" x14ac:dyDescent="0.25">
      <c r="A41" s="48" t="s">
        <v>112</v>
      </c>
      <c r="B41" s="10" t="s">
        <v>44</v>
      </c>
      <c r="C41" s="10" t="s">
        <v>44</v>
      </c>
      <c r="D41" s="10" t="s">
        <v>109</v>
      </c>
      <c r="E41" s="10" t="s">
        <v>44</v>
      </c>
      <c r="F41" s="12" t="s">
        <v>113</v>
      </c>
      <c r="G41" s="6" t="s">
        <v>44</v>
      </c>
      <c r="H41" s="6" t="s">
        <v>44</v>
      </c>
      <c r="I41" s="6"/>
      <c r="J41" s="6" t="s">
        <v>44</v>
      </c>
      <c r="K41" s="6" t="s">
        <v>44</v>
      </c>
      <c r="L41" s="6" t="s">
        <v>44</v>
      </c>
      <c r="M41" s="6" t="s">
        <v>44</v>
      </c>
      <c r="N41" s="6" t="s">
        <v>44</v>
      </c>
      <c r="O41" s="13"/>
      <c r="P41" s="6" t="s">
        <v>44</v>
      </c>
      <c r="Q41" s="6" t="s">
        <v>44</v>
      </c>
      <c r="R41" s="13"/>
      <c r="S41" s="6" t="s">
        <v>44</v>
      </c>
      <c r="T41" s="6" t="s">
        <v>44</v>
      </c>
      <c r="U41" s="13"/>
      <c r="V41" s="6" t="s">
        <v>44</v>
      </c>
      <c r="W41" s="6" t="s">
        <v>44</v>
      </c>
      <c r="X41" s="13"/>
      <c r="Y41" s="6" t="s">
        <v>44</v>
      </c>
      <c r="Z41" s="6" t="s">
        <v>44</v>
      </c>
      <c r="AA41" s="13"/>
      <c r="AB41" s="6" t="s">
        <v>44</v>
      </c>
      <c r="AC41" s="6" t="s">
        <v>44</v>
      </c>
      <c r="AD41" s="13"/>
      <c r="AE41" s="8">
        <v>1</v>
      </c>
      <c r="AF41" s="9">
        <v>1</v>
      </c>
      <c r="AG41" s="13"/>
      <c r="AH41" s="6" t="s">
        <v>44</v>
      </c>
      <c r="AI41" s="6" t="s">
        <v>44</v>
      </c>
      <c r="AJ41" s="13"/>
      <c r="AK41" s="6" t="s">
        <v>44</v>
      </c>
      <c r="AL41" s="6" t="s">
        <v>44</v>
      </c>
      <c r="AM41" s="13"/>
      <c r="AN41" s="6" t="s">
        <v>44</v>
      </c>
      <c r="AO41" s="6" t="s">
        <v>44</v>
      </c>
      <c r="AP41" s="13"/>
      <c r="AQ41" s="8">
        <f>AE41</f>
        <v>1</v>
      </c>
      <c r="AR41" s="11">
        <f>AF41</f>
        <v>1</v>
      </c>
      <c r="AS41" s="10"/>
      <c r="AT41" s="6"/>
      <c r="AU41" s="50" t="s">
        <v>66</v>
      </c>
      <c r="AV41" s="10"/>
    </row>
    <row r="42" spans="1:48" s="10" customFormat="1" ht="116.25" customHeight="1" x14ac:dyDescent="0.25">
      <c r="A42" s="48" t="s">
        <v>114</v>
      </c>
      <c r="B42" s="10" t="s">
        <v>44</v>
      </c>
      <c r="C42" s="10" t="s">
        <v>44</v>
      </c>
      <c r="D42" s="10" t="s">
        <v>115</v>
      </c>
      <c r="E42" s="10" t="s">
        <v>44</v>
      </c>
      <c r="F42" s="14" t="s">
        <v>116</v>
      </c>
      <c r="G42" s="15" t="s">
        <v>44</v>
      </c>
      <c r="H42" s="15" t="s">
        <v>44</v>
      </c>
      <c r="I42" s="16"/>
      <c r="J42" s="15" t="s">
        <v>44</v>
      </c>
      <c r="K42" s="15" t="s">
        <v>44</v>
      </c>
      <c r="L42" s="10" t="s">
        <v>44</v>
      </c>
      <c r="M42" s="8">
        <v>1</v>
      </c>
      <c r="N42" s="11">
        <v>1</v>
      </c>
      <c r="O42" s="69" t="s">
        <v>117</v>
      </c>
      <c r="P42" s="6" t="s">
        <v>44</v>
      </c>
      <c r="Q42" s="6" t="s">
        <v>44</v>
      </c>
      <c r="S42" s="6" t="s">
        <v>44</v>
      </c>
      <c r="T42" s="6" t="s">
        <v>44</v>
      </c>
      <c r="V42" s="6" t="s">
        <v>44</v>
      </c>
      <c r="W42" s="6" t="s">
        <v>44</v>
      </c>
      <c r="Y42" s="6" t="s">
        <v>44</v>
      </c>
      <c r="Z42" s="6" t="s">
        <v>44</v>
      </c>
      <c r="AB42" s="10" t="s">
        <v>44</v>
      </c>
      <c r="AC42" s="10" t="s">
        <v>44</v>
      </c>
      <c r="AD42" s="14"/>
      <c r="AE42" s="8">
        <v>1</v>
      </c>
      <c r="AF42" s="11">
        <v>1</v>
      </c>
      <c r="AH42" s="6" t="s">
        <v>44</v>
      </c>
      <c r="AI42" s="6" t="s">
        <v>44</v>
      </c>
      <c r="AK42" s="6" t="s">
        <v>44</v>
      </c>
      <c r="AL42" s="6" t="s">
        <v>44</v>
      </c>
      <c r="AN42" s="6" t="s">
        <v>44</v>
      </c>
      <c r="AO42" s="6" t="s">
        <v>44</v>
      </c>
      <c r="AQ42" s="8">
        <f>+M42+AE42</f>
        <v>2</v>
      </c>
      <c r="AR42" s="11">
        <f>+N42+AF42</f>
        <v>2</v>
      </c>
      <c r="AS42" s="25"/>
      <c r="AT42" s="6"/>
      <c r="AU42" s="10" t="s">
        <v>118</v>
      </c>
    </row>
    <row r="43" spans="1:48" s="10" customFormat="1" ht="89.25" customHeight="1" x14ac:dyDescent="0.25">
      <c r="A43" s="48" t="s">
        <v>119</v>
      </c>
      <c r="B43" s="10" t="s">
        <v>44</v>
      </c>
      <c r="C43" s="10" t="s">
        <v>44</v>
      </c>
      <c r="D43" s="10" t="s">
        <v>120</v>
      </c>
      <c r="E43" s="10" t="s">
        <v>44</v>
      </c>
      <c r="F43" s="14" t="s">
        <v>121</v>
      </c>
      <c r="G43" s="8">
        <v>1</v>
      </c>
      <c r="H43" s="11">
        <v>1</v>
      </c>
      <c r="I43" s="15"/>
      <c r="J43" s="8">
        <v>1</v>
      </c>
      <c r="K43" s="11">
        <v>1</v>
      </c>
      <c r="L43" s="15"/>
      <c r="M43" s="8">
        <v>1</v>
      </c>
      <c r="N43" s="11">
        <v>1</v>
      </c>
      <c r="O43" s="15"/>
      <c r="P43" s="8">
        <v>1</v>
      </c>
      <c r="Q43" s="11">
        <v>1</v>
      </c>
      <c r="R43" s="15"/>
      <c r="S43" s="8">
        <v>1</v>
      </c>
      <c r="T43" s="11">
        <v>1</v>
      </c>
      <c r="U43" s="16"/>
      <c r="V43" s="8">
        <v>1</v>
      </c>
      <c r="W43" s="11">
        <v>1</v>
      </c>
      <c r="X43" s="16"/>
      <c r="Y43" s="8">
        <v>1</v>
      </c>
      <c r="Z43" s="11">
        <v>1</v>
      </c>
      <c r="AA43" s="16"/>
      <c r="AB43" s="8">
        <v>1</v>
      </c>
      <c r="AC43" s="11">
        <v>1</v>
      </c>
      <c r="AD43" s="16"/>
      <c r="AE43" s="8">
        <v>1</v>
      </c>
      <c r="AF43" s="11">
        <v>1</v>
      </c>
      <c r="AG43" s="16"/>
      <c r="AH43" s="8">
        <v>1</v>
      </c>
      <c r="AI43" s="11">
        <v>1</v>
      </c>
      <c r="AJ43" s="16"/>
      <c r="AK43" s="8">
        <v>1</v>
      </c>
      <c r="AL43" s="11"/>
      <c r="AM43" s="16"/>
      <c r="AN43" s="8">
        <v>1</v>
      </c>
      <c r="AO43" s="11"/>
      <c r="AP43" s="16"/>
      <c r="AQ43" s="8">
        <f>+G43+J43+M43+P43+S43+V43+Y43+AB43+AE43+AH43+AK43+AN43</f>
        <v>12</v>
      </c>
      <c r="AR43" s="11">
        <f>+H43+K43+N43+Q43+T43+W43+Z43+AC43+AF43+AI43+AL43+AO43</f>
        <v>10</v>
      </c>
      <c r="AS43" s="25"/>
      <c r="AT43" s="6"/>
      <c r="AU43" s="10" t="s">
        <v>118</v>
      </c>
    </row>
    <row r="44" spans="1:48" s="10" customFormat="1" ht="100.5" customHeight="1" x14ac:dyDescent="0.25">
      <c r="A44" s="48" t="s">
        <v>122</v>
      </c>
      <c r="B44" s="10" t="s">
        <v>44</v>
      </c>
      <c r="C44" s="10" t="s">
        <v>44</v>
      </c>
      <c r="D44" s="10" t="s">
        <v>120</v>
      </c>
      <c r="E44" s="10" t="s">
        <v>44</v>
      </c>
      <c r="F44" s="14" t="s">
        <v>121</v>
      </c>
      <c r="G44" s="8">
        <v>1</v>
      </c>
      <c r="H44" s="11">
        <v>1</v>
      </c>
      <c r="I44" s="15"/>
      <c r="J44" s="8">
        <v>1</v>
      </c>
      <c r="K44" s="11">
        <v>1</v>
      </c>
      <c r="L44" s="15"/>
      <c r="M44" s="8">
        <v>1</v>
      </c>
      <c r="N44" s="11">
        <v>1</v>
      </c>
      <c r="O44" s="15"/>
      <c r="P44" s="8">
        <v>1</v>
      </c>
      <c r="Q44" s="11">
        <v>1</v>
      </c>
      <c r="R44" s="15"/>
      <c r="S44" s="8">
        <v>1</v>
      </c>
      <c r="T44" s="11">
        <v>1</v>
      </c>
      <c r="U44" s="16"/>
      <c r="V44" s="8">
        <v>1</v>
      </c>
      <c r="W44" s="11">
        <v>1</v>
      </c>
      <c r="X44" s="16"/>
      <c r="Y44" s="8">
        <v>1</v>
      </c>
      <c r="Z44" s="11">
        <v>1</v>
      </c>
      <c r="AA44" s="16"/>
      <c r="AB44" s="8">
        <v>1</v>
      </c>
      <c r="AC44" s="11">
        <v>1</v>
      </c>
      <c r="AD44" s="16"/>
      <c r="AE44" s="8">
        <v>1</v>
      </c>
      <c r="AF44" s="11">
        <v>1</v>
      </c>
      <c r="AG44" s="16"/>
      <c r="AH44" s="8">
        <v>1</v>
      </c>
      <c r="AI44" s="11">
        <v>1</v>
      </c>
      <c r="AJ44" s="16"/>
      <c r="AK44" s="8">
        <v>1</v>
      </c>
      <c r="AL44" s="11"/>
      <c r="AM44" s="16"/>
      <c r="AN44" s="8">
        <v>1</v>
      </c>
      <c r="AO44" s="11"/>
      <c r="AP44" s="16"/>
      <c r="AQ44" s="8">
        <f>+G44+J44+M44+P44+S44+V44+Y44+AB44+AE44+AH44+AK44+AN44</f>
        <v>12</v>
      </c>
      <c r="AR44" s="11">
        <f>+H44+K44+N44+Q44+T44+W44+Z44+AC44+AF44+AI44+AL44+AO44</f>
        <v>10</v>
      </c>
      <c r="AS44" s="25"/>
      <c r="AT44" s="6"/>
      <c r="AU44" s="10" t="s">
        <v>118</v>
      </c>
    </row>
    <row r="45" spans="1:48" s="10" customFormat="1" ht="74.25" customHeight="1" x14ac:dyDescent="0.25">
      <c r="A45" s="48" t="s">
        <v>123</v>
      </c>
      <c r="B45" s="10" t="s">
        <v>44</v>
      </c>
      <c r="C45" s="10" t="s">
        <v>44</v>
      </c>
      <c r="D45" s="10" t="s">
        <v>57</v>
      </c>
      <c r="E45" s="10" t="s">
        <v>44</v>
      </c>
      <c r="F45" s="14" t="s">
        <v>121</v>
      </c>
      <c r="G45" s="8">
        <v>1</v>
      </c>
      <c r="H45" s="11">
        <v>1</v>
      </c>
      <c r="I45" s="15"/>
      <c r="J45" s="16" t="s">
        <v>44</v>
      </c>
      <c r="K45" s="16" t="s">
        <v>44</v>
      </c>
      <c r="L45" s="16" t="s">
        <v>44</v>
      </c>
      <c r="M45" s="16" t="s">
        <v>44</v>
      </c>
      <c r="N45" s="16" t="s">
        <v>44</v>
      </c>
      <c r="O45" s="16"/>
      <c r="P45" s="16" t="s">
        <v>44</v>
      </c>
      <c r="Q45" s="16" t="s">
        <v>44</v>
      </c>
      <c r="R45" s="16"/>
      <c r="S45" s="16" t="s">
        <v>44</v>
      </c>
      <c r="T45" s="16" t="s">
        <v>44</v>
      </c>
      <c r="U45" s="16"/>
      <c r="V45" s="16" t="s">
        <v>44</v>
      </c>
      <c r="W45" s="16" t="s">
        <v>44</v>
      </c>
      <c r="X45" s="16"/>
      <c r="Y45" s="8">
        <v>1</v>
      </c>
      <c r="Z45" s="11">
        <v>1</v>
      </c>
      <c r="AA45" s="16"/>
      <c r="AB45" s="16" t="s">
        <v>44</v>
      </c>
      <c r="AC45" s="16" t="s">
        <v>44</v>
      </c>
      <c r="AD45" s="16"/>
      <c r="AE45" s="16" t="s">
        <v>44</v>
      </c>
      <c r="AF45" s="16" t="s">
        <v>44</v>
      </c>
      <c r="AG45" s="16"/>
      <c r="AH45" s="16" t="s">
        <v>44</v>
      </c>
      <c r="AI45" s="16" t="s">
        <v>44</v>
      </c>
      <c r="AJ45" s="16"/>
      <c r="AK45" s="16" t="s">
        <v>44</v>
      </c>
      <c r="AL45" s="16" t="s">
        <v>44</v>
      </c>
      <c r="AM45" s="16"/>
      <c r="AN45" s="16" t="s">
        <v>44</v>
      </c>
      <c r="AO45" s="16" t="s">
        <v>44</v>
      </c>
      <c r="AP45" s="16"/>
      <c r="AQ45" s="8">
        <f>+G45+Y45</f>
        <v>2</v>
      </c>
      <c r="AR45" s="11">
        <f>H45+Z45</f>
        <v>2</v>
      </c>
      <c r="AS45" s="27"/>
      <c r="AT45" s="15"/>
      <c r="AU45" s="10" t="s">
        <v>118</v>
      </c>
    </row>
    <row r="46" spans="1:48" s="10" customFormat="1" ht="81" customHeight="1" x14ac:dyDescent="0.25">
      <c r="A46" s="48" t="s">
        <v>124</v>
      </c>
      <c r="B46" s="10" t="s">
        <v>44</v>
      </c>
      <c r="C46" s="10" t="s">
        <v>44</v>
      </c>
      <c r="D46" s="10" t="s">
        <v>57</v>
      </c>
      <c r="E46" s="10" t="s">
        <v>44</v>
      </c>
      <c r="F46" s="14" t="s">
        <v>121</v>
      </c>
      <c r="G46" s="8">
        <v>1</v>
      </c>
      <c r="H46" s="11">
        <v>1</v>
      </c>
      <c r="I46" s="15"/>
      <c r="J46" s="16" t="s">
        <v>44</v>
      </c>
      <c r="K46" s="16" t="s">
        <v>44</v>
      </c>
      <c r="L46" s="16" t="s">
        <v>44</v>
      </c>
      <c r="M46" s="16" t="s">
        <v>44</v>
      </c>
      <c r="N46" s="16" t="s">
        <v>44</v>
      </c>
      <c r="O46" s="16"/>
      <c r="P46" s="16" t="s">
        <v>44</v>
      </c>
      <c r="Q46" s="16" t="s">
        <v>44</v>
      </c>
      <c r="R46" s="16"/>
      <c r="S46" s="16" t="s">
        <v>44</v>
      </c>
      <c r="T46" s="16" t="s">
        <v>44</v>
      </c>
      <c r="U46" s="16"/>
      <c r="V46" s="16" t="s">
        <v>44</v>
      </c>
      <c r="W46" s="16" t="s">
        <v>44</v>
      </c>
      <c r="X46" s="16"/>
      <c r="Y46" s="8">
        <v>1</v>
      </c>
      <c r="Z46" s="11">
        <v>1</v>
      </c>
      <c r="AA46" s="16"/>
      <c r="AB46" s="16" t="s">
        <v>44</v>
      </c>
      <c r="AC46" s="16" t="s">
        <v>44</v>
      </c>
      <c r="AD46" s="16"/>
      <c r="AE46" s="16" t="s">
        <v>44</v>
      </c>
      <c r="AF46" s="16" t="s">
        <v>44</v>
      </c>
      <c r="AG46" s="16"/>
      <c r="AH46" s="16" t="s">
        <v>44</v>
      </c>
      <c r="AI46" s="16" t="s">
        <v>44</v>
      </c>
      <c r="AJ46" s="16"/>
      <c r="AK46" s="16" t="s">
        <v>44</v>
      </c>
      <c r="AL46" s="16" t="s">
        <v>44</v>
      </c>
      <c r="AM46" s="16"/>
      <c r="AN46" s="16" t="s">
        <v>44</v>
      </c>
      <c r="AO46" s="16" t="s">
        <v>44</v>
      </c>
      <c r="AP46" s="16"/>
      <c r="AQ46" s="8">
        <f>+G46+Y46</f>
        <v>2</v>
      </c>
      <c r="AR46" s="11">
        <f>H46+Z46</f>
        <v>2</v>
      </c>
      <c r="AS46" s="27"/>
      <c r="AT46" s="15"/>
      <c r="AU46" s="10" t="s">
        <v>118</v>
      </c>
    </row>
    <row r="47" spans="1:48" s="29" customFormat="1" ht="39.75" customHeight="1" x14ac:dyDescent="0.25">
      <c r="A47" s="54" t="s">
        <v>125</v>
      </c>
      <c r="B47" s="10" t="s">
        <v>38</v>
      </c>
      <c r="C47" s="10" t="s">
        <v>38</v>
      </c>
      <c r="D47" s="10" t="s">
        <v>38</v>
      </c>
      <c r="E47" s="10" t="s">
        <v>38</v>
      </c>
      <c r="F47" s="12" t="s">
        <v>126</v>
      </c>
      <c r="G47" s="8">
        <v>1</v>
      </c>
      <c r="H47" s="11">
        <v>1</v>
      </c>
      <c r="I47" s="65"/>
      <c r="J47" s="16" t="s">
        <v>44</v>
      </c>
      <c r="K47" s="16" t="s">
        <v>44</v>
      </c>
      <c r="L47" s="16" t="s">
        <v>44</v>
      </c>
      <c r="M47" s="16" t="s">
        <v>44</v>
      </c>
      <c r="N47" s="16" t="s">
        <v>44</v>
      </c>
      <c r="O47" s="16"/>
      <c r="P47" s="16" t="s">
        <v>44</v>
      </c>
      <c r="Q47" s="16" t="s">
        <v>44</v>
      </c>
      <c r="R47" s="16"/>
      <c r="S47" s="16" t="s">
        <v>44</v>
      </c>
      <c r="T47" s="16" t="s">
        <v>44</v>
      </c>
      <c r="U47" s="16"/>
      <c r="V47" s="16" t="s">
        <v>44</v>
      </c>
      <c r="W47" s="16" t="s">
        <v>44</v>
      </c>
      <c r="X47" s="16"/>
      <c r="Y47" s="8">
        <v>1</v>
      </c>
      <c r="Z47" s="11">
        <v>1</v>
      </c>
      <c r="AA47" s="16"/>
      <c r="AB47" s="16" t="s">
        <v>44</v>
      </c>
      <c r="AC47" s="16" t="s">
        <v>44</v>
      </c>
      <c r="AD47" s="16"/>
      <c r="AE47" s="16" t="s">
        <v>44</v>
      </c>
      <c r="AF47" s="16" t="s">
        <v>44</v>
      </c>
      <c r="AG47" s="16"/>
      <c r="AH47" s="16" t="s">
        <v>44</v>
      </c>
      <c r="AI47" s="16" t="s">
        <v>44</v>
      </c>
      <c r="AJ47" s="16"/>
      <c r="AK47" s="16" t="s">
        <v>44</v>
      </c>
      <c r="AL47" s="16" t="s">
        <v>44</v>
      </c>
      <c r="AM47" s="16"/>
      <c r="AN47" s="16" t="s">
        <v>44</v>
      </c>
      <c r="AO47" s="16" t="s">
        <v>44</v>
      </c>
      <c r="AP47" s="16"/>
      <c r="AQ47" s="8">
        <f>+G47+Y47</f>
        <v>2</v>
      </c>
      <c r="AR47" s="11">
        <f>+H47+Z47</f>
        <v>2</v>
      </c>
      <c r="AS47" s="25"/>
      <c r="AT47" s="6"/>
      <c r="AU47" s="10" t="s">
        <v>127</v>
      </c>
      <c r="AV47" s="10"/>
    </row>
    <row r="48" spans="1:48" s="30" customFormat="1" ht="54" customHeight="1" x14ac:dyDescent="0.25">
      <c r="A48" s="54" t="s">
        <v>128</v>
      </c>
      <c r="B48" s="10" t="s">
        <v>38</v>
      </c>
      <c r="C48" s="10" t="s">
        <v>38</v>
      </c>
      <c r="D48" s="10" t="s">
        <v>38</v>
      </c>
      <c r="E48" s="10" t="s">
        <v>38</v>
      </c>
      <c r="F48" s="12" t="s">
        <v>126</v>
      </c>
      <c r="G48" s="8">
        <v>1</v>
      </c>
      <c r="H48" s="11">
        <v>1</v>
      </c>
      <c r="I48" s="65"/>
      <c r="J48" s="16" t="s">
        <v>44</v>
      </c>
      <c r="K48" s="16" t="s">
        <v>44</v>
      </c>
      <c r="L48" s="16" t="s">
        <v>44</v>
      </c>
      <c r="M48" s="16" t="s">
        <v>44</v>
      </c>
      <c r="N48" s="16" t="s">
        <v>44</v>
      </c>
      <c r="O48" s="16"/>
      <c r="P48" s="16" t="s">
        <v>44</v>
      </c>
      <c r="Q48" s="16" t="s">
        <v>44</v>
      </c>
      <c r="R48" s="16"/>
      <c r="S48" s="16" t="s">
        <v>44</v>
      </c>
      <c r="T48" s="16" t="s">
        <v>44</v>
      </c>
      <c r="U48" s="16"/>
      <c r="V48" s="16" t="s">
        <v>44</v>
      </c>
      <c r="W48" s="16" t="s">
        <v>44</v>
      </c>
      <c r="X48" s="16"/>
      <c r="Y48" s="8">
        <v>1</v>
      </c>
      <c r="Z48" s="11">
        <v>1</v>
      </c>
      <c r="AA48" s="16"/>
      <c r="AB48" s="16" t="s">
        <v>44</v>
      </c>
      <c r="AC48" s="16" t="s">
        <v>44</v>
      </c>
      <c r="AD48" s="16"/>
      <c r="AE48" s="16" t="s">
        <v>44</v>
      </c>
      <c r="AF48" s="16" t="s">
        <v>44</v>
      </c>
      <c r="AG48" s="16"/>
      <c r="AH48" s="16" t="s">
        <v>44</v>
      </c>
      <c r="AI48" s="16" t="s">
        <v>44</v>
      </c>
      <c r="AJ48" s="16"/>
      <c r="AK48" s="16" t="s">
        <v>44</v>
      </c>
      <c r="AL48" s="16" t="s">
        <v>44</v>
      </c>
      <c r="AM48" s="16"/>
      <c r="AN48" s="16" t="s">
        <v>44</v>
      </c>
      <c r="AO48" s="16" t="s">
        <v>44</v>
      </c>
      <c r="AP48" s="16"/>
      <c r="AQ48" s="8">
        <f>+G48+Y48</f>
        <v>2</v>
      </c>
      <c r="AR48" s="11">
        <f>+H48+Z48</f>
        <v>2</v>
      </c>
      <c r="AS48" s="25"/>
      <c r="AT48" s="6"/>
      <c r="AU48" s="10" t="s">
        <v>127</v>
      </c>
      <c r="AV48" s="10"/>
    </row>
    <row r="49" spans="1:48" s="30" customFormat="1" ht="85.5" customHeight="1" x14ac:dyDescent="0.25">
      <c r="A49" s="54" t="s">
        <v>129</v>
      </c>
      <c r="B49" s="10" t="s">
        <v>44</v>
      </c>
      <c r="C49" s="10" t="s">
        <v>38</v>
      </c>
      <c r="D49" s="10" t="s">
        <v>130</v>
      </c>
      <c r="E49" s="10" t="s">
        <v>44</v>
      </c>
      <c r="F49" s="14" t="s">
        <v>131</v>
      </c>
      <c r="G49" s="8">
        <v>1</v>
      </c>
      <c r="H49" s="11">
        <v>1</v>
      </c>
      <c r="I49" s="65"/>
      <c r="J49" s="8">
        <v>1</v>
      </c>
      <c r="K49" s="11">
        <v>1</v>
      </c>
      <c r="L49" s="65"/>
      <c r="M49" s="8">
        <v>1</v>
      </c>
      <c r="N49" s="11">
        <v>1</v>
      </c>
      <c r="O49" s="65"/>
      <c r="P49" s="8">
        <v>1</v>
      </c>
      <c r="Q49" s="11">
        <v>1</v>
      </c>
      <c r="R49" s="65"/>
      <c r="S49" s="8">
        <v>1</v>
      </c>
      <c r="T49" s="11">
        <v>1</v>
      </c>
      <c r="U49" s="16"/>
      <c r="V49" s="8">
        <v>1</v>
      </c>
      <c r="W49" s="11">
        <v>1</v>
      </c>
      <c r="X49" s="16"/>
      <c r="Y49" s="8">
        <v>1</v>
      </c>
      <c r="Z49" s="11">
        <v>1</v>
      </c>
      <c r="AA49" s="16"/>
      <c r="AB49" s="8">
        <v>1</v>
      </c>
      <c r="AC49" s="11">
        <v>1</v>
      </c>
      <c r="AD49" s="16"/>
      <c r="AE49" s="8">
        <v>1</v>
      </c>
      <c r="AF49" s="11">
        <v>1</v>
      </c>
      <c r="AG49" s="16"/>
      <c r="AH49" s="8">
        <v>1</v>
      </c>
      <c r="AI49" s="11">
        <v>1</v>
      </c>
      <c r="AJ49" s="16"/>
      <c r="AK49" s="8">
        <v>1</v>
      </c>
      <c r="AL49" s="11"/>
      <c r="AM49" s="16"/>
      <c r="AN49" s="8">
        <v>1</v>
      </c>
      <c r="AO49" s="11"/>
      <c r="AP49" s="16"/>
      <c r="AQ49" s="8">
        <f>G49+J49+M49+P49+S49+V49+Y49+AB49+AE49+AH49+AK49+AN49</f>
        <v>12</v>
      </c>
      <c r="AR49" s="11">
        <f>H49+K49+N49+Q49+T49+W49+Z49+AC49+AF49+AI49+AL49+AO49</f>
        <v>10</v>
      </c>
      <c r="AS49" s="25"/>
      <c r="AT49" s="6"/>
      <c r="AU49" s="10" t="s">
        <v>127</v>
      </c>
      <c r="AV49" s="10"/>
    </row>
    <row r="50" spans="1:48" s="29" customFormat="1" ht="69" customHeight="1" x14ac:dyDescent="0.25">
      <c r="A50" s="54" t="s">
        <v>132</v>
      </c>
      <c r="B50" s="10" t="s">
        <v>44</v>
      </c>
      <c r="C50" s="10" t="s">
        <v>38</v>
      </c>
      <c r="D50" s="10" t="s">
        <v>130</v>
      </c>
      <c r="E50" s="10" t="s">
        <v>44</v>
      </c>
      <c r="F50" s="14" t="s">
        <v>131</v>
      </c>
      <c r="G50" s="8">
        <v>1</v>
      </c>
      <c r="H50" s="11">
        <v>1</v>
      </c>
      <c r="I50" s="65"/>
      <c r="J50" s="8">
        <v>1</v>
      </c>
      <c r="K50" s="11">
        <v>1</v>
      </c>
      <c r="L50" s="65"/>
      <c r="M50" s="8">
        <v>1</v>
      </c>
      <c r="N50" s="11">
        <v>1</v>
      </c>
      <c r="O50" s="65"/>
      <c r="P50" s="8">
        <v>1</v>
      </c>
      <c r="Q50" s="11">
        <v>1</v>
      </c>
      <c r="R50" s="65"/>
      <c r="S50" s="8">
        <v>1</v>
      </c>
      <c r="T50" s="11">
        <v>1</v>
      </c>
      <c r="U50" s="65"/>
      <c r="V50" s="8">
        <v>1</v>
      </c>
      <c r="W50" s="11">
        <v>1</v>
      </c>
      <c r="X50" s="16"/>
      <c r="Y50" s="8">
        <v>1</v>
      </c>
      <c r="Z50" s="11">
        <v>1</v>
      </c>
      <c r="AA50" s="16"/>
      <c r="AB50" s="8">
        <v>1</v>
      </c>
      <c r="AC50" s="11">
        <v>1</v>
      </c>
      <c r="AD50" s="16"/>
      <c r="AE50" s="8">
        <v>1</v>
      </c>
      <c r="AF50" s="11">
        <v>1</v>
      </c>
      <c r="AG50" s="16"/>
      <c r="AH50" s="8">
        <v>1</v>
      </c>
      <c r="AI50" s="11">
        <v>1</v>
      </c>
      <c r="AJ50" s="16"/>
      <c r="AK50" s="8">
        <v>1</v>
      </c>
      <c r="AL50" s="11"/>
      <c r="AM50" s="16"/>
      <c r="AN50" s="8">
        <v>1</v>
      </c>
      <c r="AO50" s="11"/>
      <c r="AP50" s="16"/>
      <c r="AQ50" s="8">
        <f>G50+J50+M50+P50+S50+V50+Y50+AB50+AE50+AH50+AK50+AN50</f>
        <v>12</v>
      </c>
      <c r="AR50" s="11">
        <f>H50+K50+N50+Q50+T50+W50+Z50+AC50+AF50+AI50+AL50+AO50</f>
        <v>10</v>
      </c>
      <c r="AS50" s="25"/>
      <c r="AT50" s="6"/>
      <c r="AU50" s="10" t="s">
        <v>127</v>
      </c>
      <c r="AV50" s="10"/>
    </row>
    <row r="51" spans="1:48" s="29" customFormat="1" ht="97.5" customHeight="1" x14ac:dyDescent="0.25">
      <c r="A51" s="55" t="s">
        <v>133</v>
      </c>
      <c r="B51" s="10" t="s">
        <v>38</v>
      </c>
      <c r="C51" s="10" t="s">
        <v>38</v>
      </c>
      <c r="D51" s="10" t="s">
        <v>38</v>
      </c>
      <c r="E51" s="10" t="s">
        <v>38</v>
      </c>
      <c r="F51" s="14" t="s">
        <v>134</v>
      </c>
      <c r="G51" s="6" t="s">
        <v>44</v>
      </c>
      <c r="H51" s="6" t="s">
        <v>44</v>
      </c>
      <c r="I51" s="16"/>
      <c r="J51" s="8">
        <v>1</v>
      </c>
      <c r="K51" s="11">
        <v>1</v>
      </c>
      <c r="L51" s="65"/>
      <c r="M51" s="6" t="s">
        <v>44</v>
      </c>
      <c r="N51" s="6"/>
      <c r="O51" s="16"/>
      <c r="P51" s="6" t="s">
        <v>44</v>
      </c>
      <c r="Q51" s="6" t="s">
        <v>44</v>
      </c>
      <c r="R51" s="16"/>
      <c r="S51" s="6" t="s">
        <v>44</v>
      </c>
      <c r="T51" s="6" t="s">
        <v>44</v>
      </c>
      <c r="U51" s="16"/>
      <c r="V51" s="6" t="s">
        <v>44</v>
      </c>
      <c r="W51" s="6" t="s">
        <v>44</v>
      </c>
      <c r="X51" s="16"/>
      <c r="Y51" s="8">
        <v>1</v>
      </c>
      <c r="Z51" s="11">
        <v>1</v>
      </c>
      <c r="AA51" s="16"/>
      <c r="AB51" s="6" t="s">
        <v>44</v>
      </c>
      <c r="AC51" s="6" t="s">
        <v>44</v>
      </c>
      <c r="AD51" s="16"/>
      <c r="AE51" s="6" t="s">
        <v>44</v>
      </c>
      <c r="AF51" s="6" t="s">
        <v>44</v>
      </c>
      <c r="AG51" s="16"/>
      <c r="AH51" s="6" t="s">
        <v>44</v>
      </c>
      <c r="AI51" s="6" t="s">
        <v>44</v>
      </c>
      <c r="AJ51" s="16"/>
      <c r="AK51" s="6" t="s">
        <v>44</v>
      </c>
      <c r="AL51" s="6" t="s">
        <v>44</v>
      </c>
      <c r="AM51" s="16"/>
      <c r="AN51" s="6" t="s">
        <v>44</v>
      </c>
      <c r="AO51" s="6" t="s">
        <v>44</v>
      </c>
      <c r="AP51" s="16"/>
      <c r="AQ51" s="8">
        <f t="shared" ref="AQ51:AR54" si="0">+J51+Y51</f>
        <v>2</v>
      </c>
      <c r="AR51" s="11">
        <f t="shared" si="0"/>
        <v>2</v>
      </c>
      <c r="AS51" s="25"/>
      <c r="AT51" s="6"/>
      <c r="AU51" s="10" t="s">
        <v>127</v>
      </c>
      <c r="AV51" s="10"/>
    </row>
    <row r="52" spans="1:48" s="10" customFormat="1" ht="174.75" customHeight="1" x14ac:dyDescent="0.25">
      <c r="A52" s="55" t="s">
        <v>135</v>
      </c>
      <c r="B52" s="10" t="s">
        <v>38</v>
      </c>
      <c r="C52" s="10" t="s">
        <v>38</v>
      </c>
      <c r="D52" s="10" t="s">
        <v>38</v>
      </c>
      <c r="E52" s="10" t="s">
        <v>38</v>
      </c>
      <c r="F52" s="14" t="s">
        <v>134</v>
      </c>
      <c r="G52" s="6" t="s">
        <v>44</v>
      </c>
      <c r="H52" s="6" t="s">
        <v>44</v>
      </c>
      <c r="I52" s="6" t="s">
        <v>44</v>
      </c>
      <c r="J52" s="8">
        <v>1</v>
      </c>
      <c r="K52" s="11">
        <v>1</v>
      </c>
      <c r="L52" s="65"/>
      <c r="M52" s="6" t="s">
        <v>44</v>
      </c>
      <c r="N52" s="6" t="s">
        <v>44</v>
      </c>
      <c r="O52" s="16"/>
      <c r="P52" s="6" t="s">
        <v>44</v>
      </c>
      <c r="Q52" s="6" t="s">
        <v>44</v>
      </c>
      <c r="R52" s="16"/>
      <c r="S52" s="6" t="s">
        <v>44</v>
      </c>
      <c r="T52" s="6" t="s">
        <v>44</v>
      </c>
      <c r="U52" s="16"/>
      <c r="V52" s="6" t="s">
        <v>44</v>
      </c>
      <c r="W52" s="6" t="s">
        <v>44</v>
      </c>
      <c r="X52" s="16"/>
      <c r="Y52" s="8">
        <v>1</v>
      </c>
      <c r="Z52" s="11">
        <v>1</v>
      </c>
      <c r="AA52" s="16"/>
      <c r="AB52" s="6" t="s">
        <v>44</v>
      </c>
      <c r="AC52" s="6" t="s">
        <v>44</v>
      </c>
      <c r="AD52" s="16"/>
      <c r="AE52" s="6" t="s">
        <v>44</v>
      </c>
      <c r="AF52" s="6" t="s">
        <v>44</v>
      </c>
      <c r="AG52" s="16"/>
      <c r="AH52" s="6" t="s">
        <v>44</v>
      </c>
      <c r="AI52" s="6" t="s">
        <v>44</v>
      </c>
      <c r="AJ52" s="16"/>
      <c r="AK52" s="6" t="s">
        <v>44</v>
      </c>
      <c r="AL52" s="6" t="s">
        <v>44</v>
      </c>
      <c r="AM52" s="16"/>
      <c r="AN52" s="6" t="s">
        <v>44</v>
      </c>
      <c r="AO52" s="6" t="s">
        <v>44</v>
      </c>
      <c r="AP52" s="16"/>
      <c r="AQ52" s="8">
        <f t="shared" si="0"/>
        <v>2</v>
      </c>
      <c r="AR52" s="11">
        <f t="shared" si="0"/>
        <v>2</v>
      </c>
      <c r="AS52" s="25"/>
      <c r="AT52" s="6"/>
      <c r="AU52" s="10" t="s">
        <v>127</v>
      </c>
    </row>
    <row r="53" spans="1:48" s="10" customFormat="1" ht="68.25" customHeight="1" x14ac:dyDescent="0.25">
      <c r="A53" s="48" t="s">
        <v>136</v>
      </c>
      <c r="B53" s="10" t="s">
        <v>44</v>
      </c>
      <c r="C53" s="10" t="s">
        <v>44</v>
      </c>
      <c r="D53" s="10" t="s">
        <v>57</v>
      </c>
      <c r="E53" s="10" t="s">
        <v>44</v>
      </c>
      <c r="F53" s="14" t="s">
        <v>121</v>
      </c>
      <c r="G53" s="6" t="s">
        <v>44</v>
      </c>
      <c r="H53" s="6" t="s">
        <v>44</v>
      </c>
      <c r="I53" s="6" t="s">
        <v>44</v>
      </c>
      <c r="J53" s="8">
        <v>1</v>
      </c>
      <c r="K53" s="20">
        <v>1</v>
      </c>
      <c r="L53" s="65"/>
      <c r="M53" s="6" t="s">
        <v>44</v>
      </c>
      <c r="N53" s="6" t="s">
        <v>44</v>
      </c>
      <c r="O53" s="16"/>
      <c r="P53" s="6" t="s">
        <v>44</v>
      </c>
      <c r="Q53" s="6" t="s">
        <v>44</v>
      </c>
      <c r="R53" s="16"/>
      <c r="S53" s="6" t="s">
        <v>44</v>
      </c>
      <c r="T53" s="6" t="s">
        <v>44</v>
      </c>
      <c r="U53" s="16"/>
      <c r="V53" s="6" t="s">
        <v>44</v>
      </c>
      <c r="W53" s="6" t="s">
        <v>44</v>
      </c>
      <c r="X53" s="16"/>
      <c r="Y53" s="8">
        <v>1</v>
      </c>
      <c r="Z53" s="11">
        <v>1</v>
      </c>
      <c r="AA53" s="16"/>
      <c r="AB53" s="6" t="s">
        <v>44</v>
      </c>
      <c r="AC53" s="6" t="s">
        <v>44</v>
      </c>
      <c r="AD53" s="16"/>
      <c r="AE53" s="6" t="s">
        <v>44</v>
      </c>
      <c r="AF53" s="6" t="s">
        <v>44</v>
      </c>
      <c r="AG53" s="16"/>
      <c r="AH53" s="6" t="s">
        <v>44</v>
      </c>
      <c r="AI53" s="6" t="s">
        <v>44</v>
      </c>
      <c r="AJ53" s="16"/>
      <c r="AK53" s="6" t="s">
        <v>44</v>
      </c>
      <c r="AL53" s="6" t="s">
        <v>44</v>
      </c>
      <c r="AM53" s="16"/>
      <c r="AN53" s="6" t="s">
        <v>44</v>
      </c>
      <c r="AO53" s="6" t="s">
        <v>44</v>
      </c>
      <c r="AP53" s="16"/>
      <c r="AQ53" s="8">
        <f t="shared" si="0"/>
        <v>2</v>
      </c>
      <c r="AR53" s="11">
        <f t="shared" si="0"/>
        <v>2</v>
      </c>
      <c r="AS53" s="25"/>
      <c r="AT53" s="12"/>
      <c r="AU53" s="10" t="s">
        <v>137</v>
      </c>
    </row>
    <row r="54" spans="1:48" s="10" customFormat="1" ht="94.5" customHeight="1" x14ac:dyDescent="0.25">
      <c r="A54" s="48" t="s">
        <v>138</v>
      </c>
      <c r="B54" s="10" t="s">
        <v>44</v>
      </c>
      <c r="C54" s="10" t="s">
        <v>44</v>
      </c>
      <c r="D54" s="10" t="s">
        <v>57</v>
      </c>
      <c r="E54" s="10" t="s">
        <v>44</v>
      </c>
      <c r="F54" s="14" t="s">
        <v>121</v>
      </c>
      <c r="G54" s="6" t="s">
        <v>44</v>
      </c>
      <c r="H54" s="6" t="s">
        <v>44</v>
      </c>
      <c r="I54" s="6" t="s">
        <v>44</v>
      </c>
      <c r="J54" s="8">
        <v>1</v>
      </c>
      <c r="K54" s="20">
        <v>1</v>
      </c>
      <c r="L54" s="16"/>
      <c r="M54" s="6" t="s">
        <v>44</v>
      </c>
      <c r="N54" s="6" t="s">
        <v>44</v>
      </c>
      <c r="O54" s="16"/>
      <c r="P54" s="6" t="s">
        <v>44</v>
      </c>
      <c r="Q54" s="6" t="s">
        <v>44</v>
      </c>
      <c r="R54" s="16"/>
      <c r="S54" s="6" t="s">
        <v>44</v>
      </c>
      <c r="T54" s="6" t="s">
        <v>44</v>
      </c>
      <c r="U54" s="16"/>
      <c r="V54" s="6" t="s">
        <v>44</v>
      </c>
      <c r="W54" s="6" t="s">
        <v>44</v>
      </c>
      <c r="X54" s="16"/>
      <c r="Y54" s="8">
        <v>1</v>
      </c>
      <c r="Z54" s="11">
        <v>1</v>
      </c>
      <c r="AA54" s="16"/>
      <c r="AB54" s="6" t="s">
        <v>44</v>
      </c>
      <c r="AC54" s="6" t="s">
        <v>44</v>
      </c>
      <c r="AD54" s="16"/>
      <c r="AE54" s="6" t="s">
        <v>44</v>
      </c>
      <c r="AF54" s="6" t="s">
        <v>44</v>
      </c>
      <c r="AG54" s="16"/>
      <c r="AH54" s="6" t="s">
        <v>44</v>
      </c>
      <c r="AI54" s="6" t="s">
        <v>44</v>
      </c>
      <c r="AJ54" s="16"/>
      <c r="AK54" s="6" t="s">
        <v>44</v>
      </c>
      <c r="AL54" s="6" t="s">
        <v>44</v>
      </c>
      <c r="AM54" s="16"/>
      <c r="AN54" s="6" t="s">
        <v>44</v>
      </c>
      <c r="AO54" s="6" t="s">
        <v>44</v>
      </c>
      <c r="AP54" s="16"/>
      <c r="AQ54" s="8">
        <f t="shared" si="0"/>
        <v>2</v>
      </c>
      <c r="AR54" s="11">
        <f t="shared" si="0"/>
        <v>2</v>
      </c>
      <c r="AS54" s="25"/>
      <c r="AT54" s="12"/>
      <c r="AU54" s="10" t="s">
        <v>137</v>
      </c>
    </row>
    <row r="55" spans="1:48" s="16" customFormat="1" ht="360" x14ac:dyDescent="0.25">
      <c r="A55" s="48" t="s">
        <v>139</v>
      </c>
      <c r="B55" s="10" t="s">
        <v>38</v>
      </c>
      <c r="C55" s="10" t="s">
        <v>38</v>
      </c>
      <c r="D55" s="10" t="s">
        <v>38</v>
      </c>
      <c r="E55" s="10" t="s">
        <v>38</v>
      </c>
      <c r="F55" s="14" t="s">
        <v>140</v>
      </c>
      <c r="G55" s="6" t="s">
        <v>44</v>
      </c>
      <c r="H55" s="6" t="s">
        <v>44</v>
      </c>
      <c r="I55" s="6" t="s">
        <v>44</v>
      </c>
      <c r="J55" s="6" t="s">
        <v>44</v>
      </c>
      <c r="K55" s="6" t="s">
        <v>44</v>
      </c>
      <c r="L55" s="6" t="s">
        <v>44</v>
      </c>
      <c r="M55" s="8">
        <v>1</v>
      </c>
      <c r="N55" s="11">
        <v>1</v>
      </c>
      <c r="O55" s="73" t="s">
        <v>141</v>
      </c>
      <c r="P55" s="6" t="s">
        <v>44</v>
      </c>
      <c r="Q55" s="6" t="s">
        <v>44</v>
      </c>
      <c r="R55" s="10"/>
      <c r="S55" s="10" t="s">
        <v>44</v>
      </c>
      <c r="T55" s="10" t="s">
        <v>44</v>
      </c>
      <c r="U55" s="10"/>
      <c r="V55" s="6" t="s">
        <v>44</v>
      </c>
      <c r="W55" s="6" t="s">
        <v>44</v>
      </c>
      <c r="X55" s="10"/>
      <c r="Y55" s="6" t="s">
        <v>44</v>
      </c>
      <c r="Z55" s="6" t="s">
        <v>44</v>
      </c>
      <c r="AA55" s="10"/>
      <c r="AB55" s="6" t="s">
        <v>44</v>
      </c>
      <c r="AC55" s="6" t="s">
        <v>44</v>
      </c>
      <c r="AD55" s="10"/>
      <c r="AE55" s="6" t="s">
        <v>44</v>
      </c>
      <c r="AF55" s="6" t="s">
        <v>44</v>
      </c>
      <c r="AG55" s="10"/>
      <c r="AH55" s="6" t="s">
        <v>44</v>
      </c>
      <c r="AI55" s="6" t="s">
        <v>44</v>
      </c>
      <c r="AJ55" s="10"/>
      <c r="AK55" s="6" t="s">
        <v>44</v>
      </c>
      <c r="AL55" s="6" t="s">
        <v>44</v>
      </c>
      <c r="AM55" s="10"/>
      <c r="AN55" s="6" t="s">
        <v>44</v>
      </c>
      <c r="AO55" s="6" t="s">
        <v>44</v>
      </c>
      <c r="AP55" s="17"/>
      <c r="AQ55" s="8">
        <f>M55</f>
        <v>1</v>
      </c>
      <c r="AR55" s="11">
        <f>N55</f>
        <v>1</v>
      </c>
      <c r="AS55" s="56"/>
      <c r="AT55" s="6"/>
      <c r="AU55" s="10" t="s">
        <v>66</v>
      </c>
    </row>
    <row r="56" spans="1:48" s="10" customFormat="1" ht="360" x14ac:dyDescent="0.25">
      <c r="A56" s="48" t="s">
        <v>142</v>
      </c>
      <c r="B56" s="10" t="s">
        <v>38</v>
      </c>
      <c r="C56" s="10" t="s">
        <v>38</v>
      </c>
      <c r="D56" s="10" t="s">
        <v>38</v>
      </c>
      <c r="E56" s="10" t="s">
        <v>38</v>
      </c>
      <c r="F56" s="14" t="s">
        <v>140</v>
      </c>
      <c r="G56" s="6" t="s">
        <v>44</v>
      </c>
      <c r="H56" s="6" t="s">
        <v>44</v>
      </c>
      <c r="I56" s="6" t="s">
        <v>44</v>
      </c>
      <c r="J56" s="6" t="s">
        <v>44</v>
      </c>
      <c r="K56" s="6" t="s">
        <v>44</v>
      </c>
      <c r="L56" s="6" t="s">
        <v>44</v>
      </c>
      <c r="M56" s="8">
        <v>1</v>
      </c>
      <c r="N56" s="11">
        <v>1</v>
      </c>
      <c r="O56" s="73" t="s">
        <v>143</v>
      </c>
      <c r="P56" s="6" t="s">
        <v>44</v>
      </c>
      <c r="Q56" s="6" t="s">
        <v>44</v>
      </c>
      <c r="S56" s="10" t="s">
        <v>44</v>
      </c>
      <c r="T56" s="10" t="s">
        <v>44</v>
      </c>
      <c r="V56" s="6" t="s">
        <v>44</v>
      </c>
      <c r="W56" s="6" t="s">
        <v>44</v>
      </c>
      <c r="Y56" s="6" t="s">
        <v>44</v>
      </c>
      <c r="Z56" s="6" t="s">
        <v>44</v>
      </c>
      <c r="AB56" s="6" t="s">
        <v>44</v>
      </c>
      <c r="AC56" s="6" t="s">
        <v>44</v>
      </c>
      <c r="AE56" s="6" t="s">
        <v>44</v>
      </c>
      <c r="AF56" s="6" t="s">
        <v>44</v>
      </c>
      <c r="AH56" s="6" t="s">
        <v>44</v>
      </c>
      <c r="AI56" s="6" t="s">
        <v>44</v>
      </c>
      <c r="AK56" s="6" t="s">
        <v>44</v>
      </c>
      <c r="AL56" s="6" t="s">
        <v>44</v>
      </c>
      <c r="AN56" s="6" t="s">
        <v>44</v>
      </c>
      <c r="AO56" s="6" t="s">
        <v>44</v>
      </c>
      <c r="AP56" s="17"/>
      <c r="AQ56" s="8">
        <f>M56</f>
        <v>1</v>
      </c>
      <c r="AR56" s="11">
        <f>N56</f>
        <v>1</v>
      </c>
      <c r="AS56" s="56"/>
      <c r="AT56" s="6"/>
      <c r="AU56" s="10" t="s">
        <v>66</v>
      </c>
    </row>
    <row r="57" spans="1:48" s="10" customFormat="1" ht="42.75" customHeight="1" x14ac:dyDescent="0.25">
      <c r="A57" s="48" t="s">
        <v>144</v>
      </c>
      <c r="B57" s="10" t="s">
        <v>38</v>
      </c>
      <c r="C57" s="10" t="s">
        <v>38</v>
      </c>
      <c r="D57" s="10" t="s">
        <v>38</v>
      </c>
      <c r="E57" s="10" t="s">
        <v>38</v>
      </c>
      <c r="F57" s="12" t="s">
        <v>145</v>
      </c>
      <c r="G57" s="8">
        <v>19</v>
      </c>
      <c r="H57" s="11">
        <v>19</v>
      </c>
      <c r="I57" s="69" t="s">
        <v>146</v>
      </c>
      <c r="J57" s="6" t="s">
        <v>44</v>
      </c>
      <c r="K57" s="6" t="s">
        <v>44</v>
      </c>
      <c r="L57" s="6" t="s">
        <v>44</v>
      </c>
      <c r="M57" s="6" t="s">
        <v>44</v>
      </c>
      <c r="N57" s="6" t="s">
        <v>44</v>
      </c>
      <c r="P57" s="6" t="s">
        <v>44</v>
      </c>
      <c r="Q57" s="6" t="s">
        <v>44</v>
      </c>
      <c r="S57" s="6" t="s">
        <v>44</v>
      </c>
      <c r="T57" s="6" t="s">
        <v>44</v>
      </c>
      <c r="V57" s="6" t="s">
        <v>44</v>
      </c>
      <c r="W57" s="6" t="s">
        <v>44</v>
      </c>
      <c r="Y57" s="6" t="s">
        <v>44</v>
      </c>
      <c r="Z57" s="6" t="s">
        <v>44</v>
      </c>
      <c r="AB57" s="6" t="s">
        <v>44</v>
      </c>
      <c r="AC57" s="6" t="s">
        <v>44</v>
      </c>
      <c r="AE57" s="6" t="s">
        <v>44</v>
      </c>
      <c r="AF57" s="6" t="s">
        <v>44</v>
      </c>
      <c r="AH57" s="6" t="s">
        <v>44</v>
      </c>
      <c r="AI57" s="6" t="s">
        <v>44</v>
      </c>
      <c r="AK57" s="6" t="s">
        <v>44</v>
      </c>
      <c r="AL57" s="6" t="s">
        <v>44</v>
      </c>
      <c r="AN57" s="6" t="s">
        <v>44</v>
      </c>
      <c r="AO57" s="6" t="s">
        <v>44</v>
      </c>
      <c r="AQ57" s="8">
        <f>G57</f>
        <v>19</v>
      </c>
      <c r="AR57" s="11">
        <f>H57</f>
        <v>19</v>
      </c>
      <c r="AS57" s="25"/>
      <c r="AU57" s="10" t="s">
        <v>55</v>
      </c>
    </row>
    <row r="58" spans="1:48" s="10" customFormat="1" ht="78.75" customHeight="1" x14ac:dyDescent="0.25">
      <c r="A58" s="48" t="s">
        <v>147</v>
      </c>
      <c r="B58" s="16" t="s">
        <v>44</v>
      </c>
      <c r="C58" s="16" t="s">
        <v>44</v>
      </c>
      <c r="D58" s="16" t="s">
        <v>44</v>
      </c>
      <c r="E58" s="16" t="s">
        <v>53</v>
      </c>
      <c r="F58" s="14" t="s">
        <v>148</v>
      </c>
      <c r="G58" s="6" t="s">
        <v>44</v>
      </c>
      <c r="H58" s="6" t="s">
        <v>44</v>
      </c>
      <c r="I58" s="6" t="s">
        <v>44</v>
      </c>
      <c r="J58" s="6" t="s">
        <v>44</v>
      </c>
      <c r="K58" s="6" t="s">
        <v>44</v>
      </c>
      <c r="L58" s="6" t="s">
        <v>44</v>
      </c>
      <c r="M58" s="6" t="s">
        <v>44</v>
      </c>
      <c r="N58" s="6" t="s">
        <v>44</v>
      </c>
      <c r="O58" s="16"/>
      <c r="P58" s="6" t="s">
        <v>44</v>
      </c>
      <c r="Q58" s="6" t="s">
        <v>44</v>
      </c>
      <c r="R58" s="16"/>
      <c r="S58" s="6" t="s">
        <v>44</v>
      </c>
      <c r="T58" s="6" t="s">
        <v>44</v>
      </c>
      <c r="U58" s="16"/>
      <c r="V58" s="6" t="s">
        <v>44</v>
      </c>
      <c r="W58" s="6" t="s">
        <v>44</v>
      </c>
      <c r="X58" s="16"/>
      <c r="Y58" s="8">
        <v>1</v>
      </c>
      <c r="Z58" s="11">
        <v>1</v>
      </c>
      <c r="AA58" s="16"/>
      <c r="AB58" s="6" t="s">
        <v>44</v>
      </c>
      <c r="AC58" s="6" t="s">
        <v>44</v>
      </c>
      <c r="AD58" s="16"/>
      <c r="AE58" s="6" t="s">
        <v>44</v>
      </c>
      <c r="AF58" s="6" t="s">
        <v>44</v>
      </c>
      <c r="AG58" s="16"/>
      <c r="AH58" s="6" t="s">
        <v>44</v>
      </c>
      <c r="AI58" s="6" t="s">
        <v>44</v>
      </c>
      <c r="AJ58" s="16"/>
      <c r="AK58" s="6" t="s">
        <v>44</v>
      </c>
      <c r="AL58" s="6" t="s">
        <v>44</v>
      </c>
      <c r="AM58" s="16"/>
      <c r="AN58" s="6" t="s">
        <v>44</v>
      </c>
      <c r="AO58" s="6" t="s">
        <v>44</v>
      </c>
      <c r="AP58" s="16"/>
      <c r="AQ58" s="8">
        <f>Y58</f>
        <v>1</v>
      </c>
      <c r="AR58" s="11">
        <f>Z58</f>
        <v>1</v>
      </c>
      <c r="AS58" s="27"/>
      <c r="AT58" s="14"/>
      <c r="AU58" s="16" t="s">
        <v>55</v>
      </c>
    </row>
    <row r="59" spans="1:48" s="10" customFormat="1" ht="46.5" customHeight="1" x14ac:dyDescent="0.25">
      <c r="A59" s="48" t="s">
        <v>149</v>
      </c>
      <c r="B59" s="10" t="s">
        <v>38</v>
      </c>
      <c r="C59" s="10" t="s">
        <v>38</v>
      </c>
      <c r="D59" s="10" t="s">
        <v>38</v>
      </c>
      <c r="E59" s="10" t="s">
        <v>38</v>
      </c>
      <c r="F59" s="12" t="s">
        <v>150</v>
      </c>
      <c r="G59" s="8">
        <v>1</v>
      </c>
      <c r="H59" s="11">
        <v>1</v>
      </c>
      <c r="I59" s="69"/>
      <c r="J59" s="6" t="s">
        <v>44</v>
      </c>
      <c r="K59" s="6" t="s">
        <v>44</v>
      </c>
      <c r="L59" s="6" t="s">
        <v>44</v>
      </c>
      <c r="M59" s="10" t="s">
        <v>44</v>
      </c>
      <c r="N59" s="10" t="s">
        <v>44</v>
      </c>
      <c r="P59" s="6" t="s">
        <v>44</v>
      </c>
      <c r="Q59" s="6" t="s">
        <v>44</v>
      </c>
      <c r="S59" s="6" t="s">
        <v>44</v>
      </c>
      <c r="T59" s="6" t="s">
        <v>44</v>
      </c>
      <c r="V59" s="6" t="s">
        <v>44</v>
      </c>
      <c r="W59" s="6" t="s">
        <v>44</v>
      </c>
      <c r="Y59" s="8">
        <v>1</v>
      </c>
      <c r="Z59" s="11">
        <v>1</v>
      </c>
      <c r="AA59" s="12"/>
      <c r="AB59" s="6" t="s">
        <v>44</v>
      </c>
      <c r="AC59" s="6" t="s">
        <v>44</v>
      </c>
      <c r="AE59" s="6" t="s">
        <v>44</v>
      </c>
      <c r="AF59" s="6" t="s">
        <v>44</v>
      </c>
      <c r="AH59" s="6" t="s">
        <v>44</v>
      </c>
      <c r="AI59" s="6" t="s">
        <v>44</v>
      </c>
      <c r="AK59" s="6" t="s">
        <v>44</v>
      </c>
      <c r="AL59" s="6" t="s">
        <v>44</v>
      </c>
      <c r="AN59" s="6" t="s">
        <v>44</v>
      </c>
      <c r="AO59" s="6" t="s">
        <v>44</v>
      </c>
      <c r="AQ59" s="8">
        <f>+G59+Y59</f>
        <v>2</v>
      </c>
      <c r="AR59" s="11">
        <f>+H59+Z59</f>
        <v>2</v>
      </c>
      <c r="AS59" s="25"/>
      <c r="AU59" s="10" t="s">
        <v>51</v>
      </c>
    </row>
    <row r="60" spans="1:48" s="29" customFormat="1" ht="409.5" x14ac:dyDescent="0.25">
      <c r="A60" s="48" t="s">
        <v>151</v>
      </c>
      <c r="B60" s="10" t="s">
        <v>80</v>
      </c>
      <c r="C60" s="10" t="s">
        <v>44</v>
      </c>
      <c r="D60" s="10" t="s">
        <v>152</v>
      </c>
      <c r="E60" s="10" t="s">
        <v>44</v>
      </c>
      <c r="F60" s="12" t="s">
        <v>153</v>
      </c>
      <c r="G60" s="6" t="s">
        <v>44</v>
      </c>
      <c r="H60" s="6" t="s">
        <v>44</v>
      </c>
      <c r="I60" s="6" t="s">
        <v>44</v>
      </c>
      <c r="J60" s="6" t="s">
        <v>44</v>
      </c>
      <c r="K60" s="6" t="s">
        <v>44</v>
      </c>
      <c r="L60" s="6" t="s">
        <v>44</v>
      </c>
      <c r="M60" s="8">
        <v>1</v>
      </c>
      <c r="N60" s="11">
        <v>1</v>
      </c>
      <c r="O60" s="69" t="s">
        <v>154</v>
      </c>
      <c r="P60" s="6" t="s">
        <v>44</v>
      </c>
      <c r="Q60" s="6" t="s">
        <v>44</v>
      </c>
      <c r="R60" s="10"/>
      <c r="S60" s="6" t="s">
        <v>44</v>
      </c>
      <c r="T60" s="6" t="s">
        <v>44</v>
      </c>
      <c r="U60" s="10"/>
      <c r="V60" s="6" t="s">
        <v>44</v>
      </c>
      <c r="W60" s="6" t="s">
        <v>44</v>
      </c>
      <c r="X60" s="10"/>
      <c r="Y60" s="6" t="s">
        <v>44</v>
      </c>
      <c r="Z60" s="6" t="s">
        <v>44</v>
      </c>
      <c r="AA60" s="10"/>
      <c r="AB60" s="6" t="s">
        <v>44</v>
      </c>
      <c r="AC60" s="6" t="s">
        <v>44</v>
      </c>
      <c r="AD60" s="10"/>
      <c r="AE60" s="6" t="s">
        <v>44</v>
      </c>
      <c r="AF60" s="6" t="s">
        <v>44</v>
      </c>
      <c r="AG60" s="10"/>
      <c r="AH60" s="6" t="s">
        <v>44</v>
      </c>
      <c r="AI60" s="6" t="s">
        <v>44</v>
      </c>
      <c r="AJ60" s="10"/>
      <c r="AK60" s="6" t="s">
        <v>44</v>
      </c>
      <c r="AL60" s="6" t="s">
        <v>44</v>
      </c>
      <c r="AM60" s="10"/>
      <c r="AN60" s="6" t="s">
        <v>44</v>
      </c>
      <c r="AO60" s="6" t="s">
        <v>44</v>
      </c>
      <c r="AP60" s="10"/>
      <c r="AQ60" s="8">
        <f>M60</f>
        <v>1</v>
      </c>
      <c r="AR60" s="11">
        <f>N60</f>
        <v>1</v>
      </c>
      <c r="AS60" s="25"/>
      <c r="AT60" s="10"/>
      <c r="AU60" s="50" t="s">
        <v>51</v>
      </c>
      <c r="AV60" s="10"/>
    </row>
    <row r="61" spans="1:48" s="10" customFormat="1" ht="375" x14ac:dyDescent="0.25">
      <c r="A61" s="48" t="s">
        <v>155</v>
      </c>
      <c r="B61" s="10" t="s">
        <v>38</v>
      </c>
      <c r="C61" s="10" t="s">
        <v>38</v>
      </c>
      <c r="D61" s="10" t="s">
        <v>38</v>
      </c>
      <c r="E61" s="10" t="s">
        <v>38</v>
      </c>
      <c r="F61" s="12" t="s">
        <v>156</v>
      </c>
      <c r="G61" s="8">
        <v>1</v>
      </c>
      <c r="H61" s="11">
        <v>1</v>
      </c>
      <c r="I61" s="69" t="s">
        <v>157</v>
      </c>
      <c r="J61" s="6" t="s">
        <v>44</v>
      </c>
      <c r="K61" s="6" t="s">
        <v>44</v>
      </c>
      <c r="L61" s="6" t="s">
        <v>44</v>
      </c>
      <c r="M61" s="6" t="s">
        <v>44</v>
      </c>
      <c r="N61" s="6" t="s">
        <v>44</v>
      </c>
      <c r="P61" s="6" t="s">
        <v>44</v>
      </c>
      <c r="Q61" s="6" t="s">
        <v>44</v>
      </c>
      <c r="S61" s="8">
        <v>1</v>
      </c>
      <c r="T61" s="11">
        <v>1</v>
      </c>
      <c r="U61" s="69" t="s">
        <v>240</v>
      </c>
      <c r="V61" s="6" t="s">
        <v>44</v>
      </c>
      <c r="W61" s="6" t="s">
        <v>44</v>
      </c>
      <c r="Y61" s="6" t="s">
        <v>44</v>
      </c>
      <c r="Z61" s="6" t="s">
        <v>44</v>
      </c>
      <c r="AB61" s="6" t="s">
        <v>44</v>
      </c>
      <c r="AC61" s="6" t="s">
        <v>44</v>
      </c>
      <c r="AE61" s="8">
        <v>1</v>
      </c>
      <c r="AF61" s="11">
        <v>1</v>
      </c>
      <c r="AG61" s="12"/>
      <c r="AH61" s="6" t="s">
        <v>44</v>
      </c>
      <c r="AI61" s="6" t="s">
        <v>44</v>
      </c>
      <c r="AK61" s="6" t="s">
        <v>44</v>
      </c>
      <c r="AL61" s="6" t="s">
        <v>44</v>
      </c>
      <c r="AN61" s="6" t="s">
        <v>44</v>
      </c>
      <c r="AO61" s="6" t="s">
        <v>44</v>
      </c>
      <c r="AQ61" s="8">
        <f>G61+S61+AE61</f>
        <v>3</v>
      </c>
      <c r="AR61" s="11">
        <f>H61+T61+AF61</f>
        <v>3</v>
      </c>
      <c r="AS61" s="25"/>
      <c r="AT61" s="6"/>
      <c r="AU61" s="10" t="s">
        <v>51</v>
      </c>
    </row>
    <row r="62" spans="1:48" s="10" customFormat="1" ht="48" customHeight="1" x14ac:dyDescent="0.25">
      <c r="A62" s="48" t="s">
        <v>158</v>
      </c>
      <c r="B62" s="10" t="s">
        <v>44</v>
      </c>
      <c r="C62" s="10" t="s">
        <v>44</v>
      </c>
      <c r="D62" s="10" t="s">
        <v>159</v>
      </c>
      <c r="E62" s="10" t="s">
        <v>44</v>
      </c>
      <c r="F62" s="12" t="s">
        <v>160</v>
      </c>
      <c r="G62" s="6" t="s">
        <v>44</v>
      </c>
      <c r="H62" s="6" t="s">
        <v>44</v>
      </c>
      <c r="I62" s="6" t="s">
        <v>44</v>
      </c>
      <c r="J62" s="6" t="s">
        <v>44</v>
      </c>
      <c r="K62" s="6" t="s">
        <v>44</v>
      </c>
      <c r="L62" s="6" t="s">
        <v>44</v>
      </c>
      <c r="M62" s="6" t="s">
        <v>44</v>
      </c>
      <c r="N62" s="6" t="s">
        <v>44</v>
      </c>
      <c r="O62" s="6"/>
      <c r="P62" s="6" t="s">
        <v>44</v>
      </c>
      <c r="Q62" s="6" t="s">
        <v>44</v>
      </c>
      <c r="R62" s="6"/>
      <c r="S62" s="6" t="s">
        <v>44</v>
      </c>
      <c r="T62" s="6" t="s">
        <v>44</v>
      </c>
      <c r="U62" s="6"/>
      <c r="V62" s="6" t="s">
        <v>44</v>
      </c>
      <c r="W62" s="6" t="s">
        <v>44</v>
      </c>
      <c r="X62" s="6"/>
      <c r="Y62" s="6" t="s">
        <v>44</v>
      </c>
      <c r="Z62" s="6" t="s">
        <v>44</v>
      </c>
      <c r="AA62" s="6"/>
      <c r="AB62" s="8">
        <v>1</v>
      </c>
      <c r="AC62" s="11">
        <v>1</v>
      </c>
      <c r="AD62" s="6"/>
      <c r="AE62" s="6" t="s">
        <v>44</v>
      </c>
      <c r="AF62" s="6" t="s">
        <v>44</v>
      </c>
      <c r="AG62" s="6"/>
      <c r="AH62" s="6" t="s">
        <v>44</v>
      </c>
      <c r="AI62" s="6" t="s">
        <v>44</v>
      </c>
      <c r="AJ62" s="6"/>
      <c r="AK62" s="6" t="s">
        <v>44</v>
      </c>
      <c r="AL62" s="6" t="s">
        <v>44</v>
      </c>
      <c r="AM62" s="6"/>
      <c r="AN62" s="6" t="s">
        <v>44</v>
      </c>
      <c r="AO62" s="6" t="s">
        <v>44</v>
      </c>
      <c r="AP62" s="12"/>
      <c r="AQ62" s="8">
        <f>AB62</f>
        <v>1</v>
      </c>
      <c r="AR62" s="11">
        <f>AC62</f>
        <v>1</v>
      </c>
      <c r="AS62" s="25"/>
      <c r="AT62" s="6"/>
      <c r="AU62" s="10" t="s">
        <v>51</v>
      </c>
    </row>
    <row r="63" spans="1:48" s="93" customFormat="1" ht="29.25" customHeight="1" x14ac:dyDescent="0.25">
      <c r="A63" s="53" t="s">
        <v>161</v>
      </c>
      <c r="B63" s="16" t="s">
        <v>48</v>
      </c>
      <c r="C63" s="16" t="s">
        <v>44</v>
      </c>
      <c r="D63" s="16" t="s">
        <v>120</v>
      </c>
      <c r="E63" s="16" t="s">
        <v>44</v>
      </c>
      <c r="F63" s="14" t="s">
        <v>162</v>
      </c>
      <c r="G63" s="15" t="s">
        <v>44</v>
      </c>
      <c r="H63" s="15" t="s">
        <v>44</v>
      </c>
      <c r="I63" s="15" t="s">
        <v>44</v>
      </c>
      <c r="J63" s="15" t="s">
        <v>44</v>
      </c>
      <c r="K63" s="15" t="s">
        <v>44</v>
      </c>
      <c r="L63" s="15" t="s">
        <v>44</v>
      </c>
      <c r="M63" s="15" t="s">
        <v>44</v>
      </c>
      <c r="N63" s="15" t="s">
        <v>44</v>
      </c>
      <c r="O63" s="16"/>
      <c r="P63" s="15" t="s">
        <v>44</v>
      </c>
      <c r="Q63" s="15" t="s">
        <v>44</v>
      </c>
      <c r="R63" s="16"/>
      <c r="S63" s="15" t="s">
        <v>44</v>
      </c>
      <c r="T63" s="15" t="s">
        <v>44</v>
      </c>
      <c r="U63" s="16"/>
      <c r="V63" s="15" t="s">
        <v>44</v>
      </c>
      <c r="W63" s="15" t="s">
        <v>44</v>
      </c>
      <c r="X63" s="16"/>
      <c r="Y63" s="8">
        <v>1</v>
      </c>
      <c r="Z63" s="11">
        <v>1</v>
      </c>
      <c r="AA63" s="16"/>
      <c r="AB63" s="15" t="s">
        <v>44</v>
      </c>
      <c r="AC63" s="15" t="s">
        <v>44</v>
      </c>
      <c r="AD63" s="16"/>
      <c r="AE63" s="15" t="s">
        <v>44</v>
      </c>
      <c r="AF63" s="15" t="s">
        <v>44</v>
      </c>
      <c r="AG63" s="16"/>
      <c r="AH63" s="15" t="s">
        <v>44</v>
      </c>
      <c r="AI63" s="15" t="s">
        <v>44</v>
      </c>
      <c r="AJ63" s="16"/>
      <c r="AK63" s="15" t="s">
        <v>44</v>
      </c>
      <c r="AL63" s="15" t="s">
        <v>44</v>
      </c>
      <c r="AM63" s="16"/>
      <c r="AN63" s="15" t="s">
        <v>44</v>
      </c>
      <c r="AO63" s="15" t="s">
        <v>44</v>
      </c>
      <c r="AP63" s="16"/>
      <c r="AQ63" s="8">
        <f>Y63</f>
        <v>1</v>
      </c>
      <c r="AR63" s="11">
        <f>Z63</f>
        <v>1</v>
      </c>
      <c r="AS63" s="27"/>
      <c r="AT63" s="16"/>
      <c r="AU63" s="16" t="s">
        <v>51</v>
      </c>
      <c r="AV63" s="16"/>
    </row>
    <row r="64" spans="1:48" s="29" customFormat="1" ht="197.25" customHeight="1" x14ac:dyDescent="0.25">
      <c r="A64" s="48" t="s">
        <v>163</v>
      </c>
      <c r="B64" s="10" t="s">
        <v>44</v>
      </c>
      <c r="C64" s="10" t="s">
        <v>44</v>
      </c>
      <c r="D64" s="10" t="s">
        <v>44</v>
      </c>
      <c r="E64" s="10" t="s">
        <v>78</v>
      </c>
      <c r="F64" s="12" t="s">
        <v>164</v>
      </c>
      <c r="G64" s="6" t="s">
        <v>44</v>
      </c>
      <c r="H64" s="6" t="s">
        <v>44</v>
      </c>
      <c r="I64" s="6" t="s">
        <v>44</v>
      </c>
      <c r="J64" s="6" t="s">
        <v>44</v>
      </c>
      <c r="K64" s="6" t="s">
        <v>44</v>
      </c>
      <c r="L64" s="6" t="s">
        <v>44</v>
      </c>
      <c r="M64" s="6" t="s">
        <v>44</v>
      </c>
      <c r="N64" s="6" t="s">
        <v>44</v>
      </c>
      <c r="O64" s="10"/>
      <c r="P64" s="8">
        <v>1</v>
      </c>
      <c r="Q64" s="11">
        <v>1</v>
      </c>
      <c r="R64" s="12" t="s">
        <v>165</v>
      </c>
      <c r="S64" s="6" t="s">
        <v>44</v>
      </c>
      <c r="T64" s="6" t="s">
        <v>44</v>
      </c>
      <c r="U64" s="10"/>
      <c r="V64" s="6" t="s">
        <v>44</v>
      </c>
      <c r="W64" s="6" t="s">
        <v>44</v>
      </c>
      <c r="X64" s="10"/>
      <c r="Y64" s="6" t="s">
        <v>44</v>
      </c>
      <c r="Z64" s="6" t="s">
        <v>44</v>
      </c>
      <c r="AA64" s="10"/>
      <c r="AB64" s="8">
        <v>1</v>
      </c>
      <c r="AC64" s="11">
        <v>1</v>
      </c>
      <c r="AD64" s="10"/>
      <c r="AE64" s="6" t="s">
        <v>44</v>
      </c>
      <c r="AF64" s="6" t="s">
        <v>44</v>
      </c>
      <c r="AG64" s="10"/>
      <c r="AH64" s="6" t="s">
        <v>44</v>
      </c>
      <c r="AI64" s="6" t="s">
        <v>44</v>
      </c>
      <c r="AJ64" s="10"/>
      <c r="AK64" s="6" t="s">
        <v>44</v>
      </c>
      <c r="AL64" s="6" t="s">
        <v>44</v>
      </c>
      <c r="AM64" s="10"/>
      <c r="AN64" s="8">
        <v>1</v>
      </c>
      <c r="AO64" s="11"/>
      <c r="AP64" s="10"/>
      <c r="AQ64" s="8">
        <f>P64+AB64+AN64</f>
        <v>3</v>
      </c>
      <c r="AR64" s="11">
        <f>Q64+AC64+AO64</f>
        <v>2</v>
      </c>
      <c r="AS64" s="25"/>
      <c r="AT64" s="6"/>
      <c r="AU64" s="10" t="s">
        <v>51</v>
      </c>
      <c r="AV64" s="10"/>
    </row>
    <row r="65" spans="1:48" s="29" customFormat="1" ht="15.75" x14ac:dyDescent="0.25">
      <c r="A65" s="123" t="s">
        <v>166</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0"/>
    </row>
    <row r="66" spans="1:48" s="30" customFormat="1" ht="45" x14ac:dyDescent="0.25">
      <c r="A66" s="81" t="s">
        <v>167</v>
      </c>
      <c r="B66" s="30" t="s">
        <v>44</v>
      </c>
      <c r="C66" s="30" t="s">
        <v>168</v>
      </c>
      <c r="D66" s="30" t="s">
        <v>44</v>
      </c>
      <c r="E66" s="30" t="s">
        <v>44</v>
      </c>
      <c r="F66" s="81"/>
      <c r="G66" s="82" t="s">
        <v>44</v>
      </c>
      <c r="H66" s="82" t="s">
        <v>44</v>
      </c>
      <c r="I66" s="81"/>
      <c r="J66" s="82" t="s">
        <v>44</v>
      </c>
      <c r="K66" s="82" t="s">
        <v>44</v>
      </c>
      <c r="L66" s="81"/>
      <c r="M66" s="82" t="s">
        <v>44</v>
      </c>
      <c r="N66" s="82" t="s">
        <v>44</v>
      </c>
      <c r="O66" s="81"/>
      <c r="P66" s="82" t="s">
        <v>44</v>
      </c>
      <c r="Q66" s="82" t="s">
        <v>44</v>
      </c>
      <c r="R66" s="81"/>
      <c r="S66" s="82" t="s">
        <v>44</v>
      </c>
      <c r="T66" s="82" t="s">
        <v>44</v>
      </c>
      <c r="U66" s="81"/>
      <c r="V66" s="82" t="s">
        <v>44</v>
      </c>
      <c r="W66" s="82" t="s">
        <v>44</v>
      </c>
      <c r="X66" s="81"/>
      <c r="Y66" s="82" t="s">
        <v>44</v>
      </c>
      <c r="Z66" s="82" t="s">
        <v>44</v>
      </c>
      <c r="AA66" s="81"/>
      <c r="AB66" s="82" t="s">
        <v>44</v>
      </c>
      <c r="AC66" s="82" t="s">
        <v>44</v>
      </c>
      <c r="AD66" s="81"/>
      <c r="AE66" s="78">
        <v>1</v>
      </c>
      <c r="AF66" s="77">
        <v>1</v>
      </c>
      <c r="AG66" s="81"/>
      <c r="AH66" s="78">
        <v>1</v>
      </c>
      <c r="AI66" s="77">
        <v>1</v>
      </c>
      <c r="AJ66" s="81"/>
      <c r="AK66" s="78">
        <v>1</v>
      </c>
      <c r="AL66" s="77"/>
      <c r="AM66" s="81"/>
      <c r="AN66" s="82" t="s">
        <v>44</v>
      </c>
      <c r="AO66" s="82" t="s">
        <v>44</v>
      </c>
      <c r="AP66" s="81"/>
      <c r="AQ66" s="78">
        <f>AK66+AE66+AH66</f>
        <v>3</v>
      </c>
      <c r="AR66" s="77">
        <f>AL66</f>
        <v>0</v>
      </c>
      <c r="AS66" s="81"/>
      <c r="AT66" s="81"/>
      <c r="AU66" s="30" t="s">
        <v>46</v>
      </c>
    </row>
    <row r="67" spans="1:48" s="30" customFormat="1" ht="95.25" customHeight="1" x14ac:dyDescent="0.25">
      <c r="A67" s="81" t="s">
        <v>169</v>
      </c>
      <c r="B67" s="30" t="s">
        <v>44</v>
      </c>
      <c r="C67" s="30" t="s">
        <v>44</v>
      </c>
      <c r="D67" s="30" t="s">
        <v>170</v>
      </c>
      <c r="E67" s="30" t="s">
        <v>44</v>
      </c>
      <c r="F67" s="81"/>
      <c r="G67" s="82" t="s">
        <v>44</v>
      </c>
      <c r="H67" s="82" t="s">
        <v>44</v>
      </c>
      <c r="I67" s="81"/>
      <c r="J67" s="82" t="s">
        <v>44</v>
      </c>
      <c r="K67" s="82" t="s">
        <v>44</v>
      </c>
      <c r="L67" s="81"/>
      <c r="M67" s="82" t="s">
        <v>44</v>
      </c>
      <c r="N67" s="82" t="s">
        <v>44</v>
      </c>
      <c r="O67" s="81"/>
      <c r="P67" s="82" t="s">
        <v>44</v>
      </c>
      <c r="Q67" s="82" t="s">
        <v>44</v>
      </c>
      <c r="R67" s="81"/>
      <c r="S67" s="82" t="s">
        <v>44</v>
      </c>
      <c r="T67" s="82" t="s">
        <v>44</v>
      </c>
      <c r="U67" s="81"/>
      <c r="V67" s="82" t="s">
        <v>44</v>
      </c>
      <c r="W67" s="82" t="s">
        <v>44</v>
      </c>
      <c r="X67" s="81"/>
      <c r="Y67" s="82" t="s">
        <v>44</v>
      </c>
      <c r="Z67" s="82" t="s">
        <v>44</v>
      </c>
      <c r="AA67" s="81"/>
      <c r="AB67" s="82" t="s">
        <v>44</v>
      </c>
      <c r="AC67" s="82" t="s">
        <v>44</v>
      </c>
      <c r="AD67" s="81"/>
      <c r="AE67" s="78">
        <v>1</v>
      </c>
      <c r="AF67" s="77">
        <v>1</v>
      </c>
      <c r="AG67" s="81"/>
      <c r="AH67" s="78">
        <v>1</v>
      </c>
      <c r="AI67" s="99">
        <v>1</v>
      </c>
      <c r="AJ67" s="81"/>
      <c r="AK67" s="78">
        <v>1</v>
      </c>
      <c r="AL67" s="99"/>
      <c r="AM67" s="81"/>
      <c r="AN67" s="82" t="s">
        <v>44</v>
      </c>
      <c r="AO67" s="82" t="s">
        <v>44</v>
      </c>
      <c r="AP67" s="81"/>
      <c r="AQ67" s="30" cm="1">
        <f t="array" ref="AQ67:AR67">AK67+AH67+AE67:AF67</f>
        <v>3</v>
      </c>
      <c r="AR67" s="30">
        <v>3</v>
      </c>
      <c r="AS67" s="81"/>
      <c r="AT67" s="81"/>
    </row>
    <row r="68" spans="1:48" s="16" customFormat="1" ht="16.5" thickBot="1" x14ac:dyDescent="0.3">
      <c r="A68" s="123" t="s">
        <v>171</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row>
    <row r="69" spans="1:48" s="10" customFormat="1" ht="83.25" customHeight="1" x14ac:dyDescent="0.25">
      <c r="A69" s="48" t="s">
        <v>172</v>
      </c>
      <c r="B69" s="10" t="s">
        <v>44</v>
      </c>
      <c r="C69" s="10" t="s">
        <v>44</v>
      </c>
      <c r="D69" s="10" t="s">
        <v>44</v>
      </c>
      <c r="E69" s="10" t="s">
        <v>53</v>
      </c>
      <c r="F69" s="12" t="s">
        <v>173</v>
      </c>
      <c r="G69" s="8">
        <v>1</v>
      </c>
      <c r="H69" s="11">
        <v>1</v>
      </c>
      <c r="I69" s="98"/>
      <c r="J69" s="8">
        <v>1</v>
      </c>
      <c r="K69" s="11">
        <v>1</v>
      </c>
      <c r="L69" s="6"/>
      <c r="M69" s="8">
        <v>1</v>
      </c>
      <c r="N69" s="11">
        <v>1</v>
      </c>
      <c r="O69" s="6"/>
      <c r="P69" s="8">
        <v>1</v>
      </c>
      <c r="Q69" s="11">
        <v>1</v>
      </c>
      <c r="R69" s="6"/>
      <c r="S69" s="8">
        <v>1</v>
      </c>
      <c r="T69" s="11">
        <v>1</v>
      </c>
      <c r="U69" s="6"/>
      <c r="V69" s="8">
        <v>1</v>
      </c>
      <c r="W69" s="11">
        <v>1</v>
      </c>
      <c r="X69" s="12"/>
      <c r="Y69" s="8">
        <v>1</v>
      </c>
      <c r="Z69" s="11">
        <v>1</v>
      </c>
      <c r="AA69" s="12"/>
      <c r="AB69" s="8">
        <v>1</v>
      </c>
      <c r="AC69" s="11">
        <v>1</v>
      </c>
      <c r="AD69" s="12"/>
      <c r="AE69" s="8">
        <v>1</v>
      </c>
      <c r="AF69" s="11">
        <v>1</v>
      </c>
      <c r="AG69" s="12"/>
      <c r="AH69" s="8">
        <v>1</v>
      </c>
      <c r="AI69" s="11">
        <v>1</v>
      </c>
      <c r="AJ69" s="12"/>
      <c r="AK69" s="8">
        <v>1</v>
      </c>
      <c r="AL69" s="11"/>
      <c r="AM69" s="12"/>
      <c r="AN69" s="8">
        <v>1</v>
      </c>
      <c r="AO69" s="11"/>
      <c r="AP69" s="12"/>
      <c r="AQ69" s="10">
        <f>G69+J69+M69+P69+S69+V69+Y69+AB69+AE69+AH69+AK69+AN69</f>
        <v>12</v>
      </c>
      <c r="AR69" s="10">
        <f>H69+K69+N69+Q69+T69+W69+Z69+AC69+AF69+AI69+AL69+AO69</f>
        <v>10</v>
      </c>
      <c r="AS69" s="25"/>
      <c r="AU69" s="10" t="s">
        <v>174</v>
      </c>
    </row>
    <row r="70" spans="1:48" s="29" customFormat="1" ht="361.5" customHeight="1" x14ac:dyDescent="0.25">
      <c r="A70" s="48" t="s">
        <v>175</v>
      </c>
      <c r="B70" s="10" t="s">
        <v>44</v>
      </c>
      <c r="C70" s="10" t="s">
        <v>44</v>
      </c>
      <c r="D70" s="10" t="s">
        <v>176</v>
      </c>
      <c r="E70" s="10" t="s">
        <v>44</v>
      </c>
      <c r="F70" s="12" t="s">
        <v>177</v>
      </c>
      <c r="G70" s="6" t="s">
        <v>44</v>
      </c>
      <c r="H70" s="6" t="s">
        <v>44</v>
      </c>
      <c r="I70" s="15" t="s">
        <v>44</v>
      </c>
      <c r="J70" s="6" t="s">
        <v>44</v>
      </c>
      <c r="K70" s="6" t="s">
        <v>44</v>
      </c>
      <c r="L70" s="6" t="s">
        <v>44</v>
      </c>
      <c r="M70" s="6" t="s">
        <v>44</v>
      </c>
      <c r="N70" s="6" t="s">
        <v>44</v>
      </c>
      <c r="O70" s="13"/>
      <c r="P70" s="8">
        <v>1</v>
      </c>
      <c r="Q70" s="11">
        <v>1</v>
      </c>
      <c r="R70" s="15" t="s">
        <v>178</v>
      </c>
      <c r="S70" s="6" t="s">
        <v>44</v>
      </c>
      <c r="T70" s="6" t="s">
        <v>44</v>
      </c>
      <c r="U70" s="13"/>
      <c r="V70" s="6" t="s">
        <v>44</v>
      </c>
      <c r="W70" s="6" t="s">
        <v>44</v>
      </c>
      <c r="X70" s="18"/>
      <c r="Y70" s="6" t="s">
        <v>44</v>
      </c>
      <c r="Z70" s="6" t="s">
        <v>44</v>
      </c>
      <c r="AA70" s="13"/>
      <c r="AB70" s="6" t="s">
        <v>44</v>
      </c>
      <c r="AC70" s="6" t="s">
        <v>44</v>
      </c>
      <c r="AD70" s="13"/>
      <c r="AE70" s="6" t="s">
        <v>44</v>
      </c>
      <c r="AF70" s="6" t="s">
        <v>44</v>
      </c>
      <c r="AG70" s="13"/>
      <c r="AH70" s="8">
        <v>1</v>
      </c>
      <c r="AI70" s="11">
        <v>1</v>
      </c>
      <c r="AJ70" s="18"/>
      <c r="AK70" s="6" t="s">
        <v>44</v>
      </c>
      <c r="AL70" s="6" t="s">
        <v>44</v>
      </c>
      <c r="AM70" s="13"/>
      <c r="AN70" s="6" t="s">
        <v>44</v>
      </c>
      <c r="AO70" s="6" t="s">
        <v>44</v>
      </c>
      <c r="AP70" s="18"/>
      <c r="AQ70" s="8">
        <f>+P70+AH70</f>
        <v>2</v>
      </c>
      <c r="AR70" s="11">
        <f>+Q70+AI70</f>
        <v>2</v>
      </c>
      <c r="AS70" s="10"/>
      <c r="AT70" s="10"/>
      <c r="AU70" s="50" t="s">
        <v>66</v>
      </c>
      <c r="AV70" s="10"/>
    </row>
    <row r="71" spans="1:48" s="10" customFormat="1" ht="391.5" customHeight="1" x14ac:dyDescent="0.25">
      <c r="A71" s="48" t="s">
        <v>179</v>
      </c>
      <c r="B71" s="10" t="s">
        <v>44</v>
      </c>
      <c r="C71" s="10" t="s">
        <v>44</v>
      </c>
      <c r="D71" s="10" t="s">
        <v>176</v>
      </c>
      <c r="E71" s="10" t="s">
        <v>44</v>
      </c>
      <c r="F71" s="12" t="s">
        <v>177</v>
      </c>
      <c r="G71" s="6" t="s">
        <v>44</v>
      </c>
      <c r="H71" s="6" t="s">
        <v>44</v>
      </c>
      <c r="I71" s="15" t="s">
        <v>44</v>
      </c>
      <c r="J71" s="6" t="s">
        <v>44</v>
      </c>
      <c r="K71" s="6" t="s">
        <v>44</v>
      </c>
      <c r="L71" s="6" t="s">
        <v>44</v>
      </c>
      <c r="M71" s="6" t="s">
        <v>44</v>
      </c>
      <c r="N71" s="6" t="s">
        <v>44</v>
      </c>
      <c r="O71" s="13"/>
      <c r="P71" s="8">
        <v>1</v>
      </c>
      <c r="Q71" s="11">
        <v>1</v>
      </c>
      <c r="R71" s="15" t="s">
        <v>180</v>
      </c>
      <c r="S71" s="6" t="s">
        <v>44</v>
      </c>
      <c r="T71" s="6" t="s">
        <v>44</v>
      </c>
      <c r="U71" s="13"/>
      <c r="V71" s="6" t="s">
        <v>44</v>
      </c>
      <c r="W71" s="6" t="s">
        <v>44</v>
      </c>
      <c r="X71" s="18"/>
      <c r="Y71" s="6" t="s">
        <v>44</v>
      </c>
      <c r="Z71" s="6" t="s">
        <v>44</v>
      </c>
      <c r="AA71" s="13"/>
      <c r="AB71" s="6" t="s">
        <v>44</v>
      </c>
      <c r="AC71" s="6" t="s">
        <v>44</v>
      </c>
      <c r="AD71" s="13"/>
      <c r="AE71" s="6" t="s">
        <v>44</v>
      </c>
      <c r="AF71" s="6" t="s">
        <v>44</v>
      </c>
      <c r="AG71" s="13"/>
      <c r="AH71" s="8">
        <v>1</v>
      </c>
      <c r="AI71" s="11">
        <v>1</v>
      </c>
      <c r="AJ71" s="18"/>
      <c r="AK71" s="6" t="s">
        <v>44</v>
      </c>
      <c r="AL71" s="6" t="s">
        <v>44</v>
      </c>
      <c r="AM71" s="13"/>
      <c r="AN71" s="6" t="s">
        <v>44</v>
      </c>
      <c r="AO71" s="6" t="s">
        <v>44</v>
      </c>
      <c r="AP71" s="18"/>
      <c r="AQ71" s="8">
        <f>+P71+AH71</f>
        <v>2</v>
      </c>
      <c r="AR71" s="11">
        <f>+AI71+Q71</f>
        <v>2</v>
      </c>
      <c r="AU71" s="50" t="s">
        <v>66</v>
      </c>
    </row>
    <row r="72" spans="1:48" s="30" customFormat="1" ht="79.5" customHeight="1" x14ac:dyDescent="0.25">
      <c r="A72" s="80" t="s">
        <v>181</v>
      </c>
      <c r="B72" s="30" t="s">
        <v>44</v>
      </c>
      <c r="C72" s="30" t="s">
        <v>44</v>
      </c>
      <c r="D72" s="30" t="s">
        <v>176</v>
      </c>
      <c r="E72" s="30" t="s">
        <v>44</v>
      </c>
      <c r="F72" s="79" t="s">
        <v>182</v>
      </c>
      <c r="G72" s="82" t="s">
        <v>44</v>
      </c>
      <c r="H72" s="82" t="s">
        <v>44</v>
      </c>
      <c r="I72" s="82" t="s">
        <v>44</v>
      </c>
      <c r="J72" s="82" t="s">
        <v>44</v>
      </c>
      <c r="K72" s="82" t="s">
        <v>44</v>
      </c>
      <c r="L72" s="82" t="s">
        <v>44</v>
      </c>
      <c r="M72" s="82" t="s">
        <v>44</v>
      </c>
      <c r="N72" s="82" t="s">
        <v>44</v>
      </c>
      <c r="O72" s="104"/>
      <c r="P72" s="82" t="s">
        <v>44</v>
      </c>
      <c r="Q72" s="82" t="s">
        <v>44</v>
      </c>
      <c r="R72" s="104"/>
      <c r="S72" s="82" t="s">
        <v>44</v>
      </c>
      <c r="T72" s="82" t="s">
        <v>44</v>
      </c>
      <c r="U72" s="104"/>
      <c r="V72" s="82" t="s">
        <v>44</v>
      </c>
      <c r="W72" s="82" t="s">
        <v>44</v>
      </c>
      <c r="X72" s="79"/>
      <c r="Y72" s="82" t="s">
        <v>44</v>
      </c>
      <c r="Z72" s="82" t="s">
        <v>44</v>
      </c>
      <c r="AA72" s="82"/>
      <c r="AB72" s="100">
        <v>1</v>
      </c>
      <c r="AC72" s="99">
        <v>1</v>
      </c>
      <c r="AD72" s="104"/>
      <c r="AE72" s="82" t="s">
        <v>44</v>
      </c>
      <c r="AF72" s="82" t="s">
        <v>44</v>
      </c>
      <c r="AG72" s="104"/>
      <c r="AH72" s="82" t="s">
        <v>44</v>
      </c>
      <c r="AI72" s="82" t="s">
        <v>44</v>
      </c>
      <c r="AJ72" s="105"/>
      <c r="AK72" s="82" t="s">
        <v>44</v>
      </c>
      <c r="AL72" s="82" t="s">
        <v>44</v>
      </c>
      <c r="AM72" s="104"/>
      <c r="AN72" s="82" t="s">
        <v>44</v>
      </c>
      <c r="AO72" s="82" t="s">
        <v>44</v>
      </c>
      <c r="AP72" s="105"/>
      <c r="AQ72" s="30">
        <f>AB72</f>
        <v>1</v>
      </c>
      <c r="AR72" s="30">
        <f>AC72</f>
        <v>1</v>
      </c>
      <c r="AU72" s="75" t="s">
        <v>66</v>
      </c>
    </row>
    <row r="73" spans="1:48" s="10" customFormat="1" ht="27.75" customHeight="1" x14ac:dyDescent="0.25">
      <c r="A73" s="48" t="s">
        <v>183</v>
      </c>
      <c r="B73" s="10" t="s">
        <v>44</v>
      </c>
      <c r="C73" s="10" t="s">
        <v>44</v>
      </c>
      <c r="D73" s="10" t="s">
        <v>176</v>
      </c>
      <c r="E73" s="10" t="s">
        <v>44</v>
      </c>
      <c r="F73" s="12" t="s">
        <v>184</v>
      </c>
      <c r="G73" s="6" t="s">
        <v>44</v>
      </c>
      <c r="H73" s="6" t="s">
        <v>44</v>
      </c>
      <c r="I73" s="6" t="s">
        <v>44</v>
      </c>
      <c r="J73" s="6" t="s">
        <v>44</v>
      </c>
      <c r="K73" s="6" t="s">
        <v>44</v>
      </c>
      <c r="L73" s="6" t="s">
        <v>44</v>
      </c>
      <c r="M73" s="6" t="s">
        <v>44</v>
      </c>
      <c r="N73" s="6" t="s">
        <v>44</v>
      </c>
      <c r="O73" s="13"/>
      <c r="P73" s="6" t="s">
        <v>44</v>
      </c>
      <c r="Q73" s="6" t="s">
        <v>44</v>
      </c>
      <c r="R73" s="13"/>
      <c r="S73" s="6" t="s">
        <v>44</v>
      </c>
      <c r="T73" s="6" t="s">
        <v>44</v>
      </c>
      <c r="U73" s="13"/>
      <c r="V73" s="6" t="s">
        <v>44</v>
      </c>
      <c r="W73" s="6" t="s">
        <v>44</v>
      </c>
      <c r="X73" s="18"/>
      <c r="Y73" s="6" t="s">
        <v>44</v>
      </c>
      <c r="Z73" s="6" t="s">
        <v>44</v>
      </c>
      <c r="AA73" s="13"/>
      <c r="AB73" s="10">
        <v>1</v>
      </c>
      <c r="AC73" s="10">
        <v>1</v>
      </c>
      <c r="AD73" s="13"/>
      <c r="AE73" s="6" t="s">
        <v>44</v>
      </c>
      <c r="AF73" s="6" t="s">
        <v>44</v>
      </c>
      <c r="AG73" s="13"/>
      <c r="AH73" s="6" t="s">
        <v>44</v>
      </c>
      <c r="AI73" s="6" t="s">
        <v>44</v>
      </c>
      <c r="AJ73" s="18"/>
      <c r="AK73" s="6" t="s">
        <v>44</v>
      </c>
      <c r="AL73" s="6" t="s">
        <v>44</v>
      </c>
      <c r="AM73" s="13"/>
      <c r="AN73" s="6" t="s">
        <v>44</v>
      </c>
      <c r="AO73" s="6" t="s">
        <v>44</v>
      </c>
      <c r="AP73" s="18"/>
      <c r="AQ73" s="10">
        <f t="shared" ref="AQ73:AR73" si="1">AB73</f>
        <v>1</v>
      </c>
      <c r="AR73" s="10">
        <f t="shared" si="1"/>
        <v>1</v>
      </c>
      <c r="AU73" s="50" t="s">
        <v>66</v>
      </c>
    </row>
    <row r="74" spans="1:48" s="10" customFormat="1" ht="73.5" customHeight="1" x14ac:dyDescent="0.25">
      <c r="A74" s="48" t="s">
        <v>185</v>
      </c>
      <c r="B74" s="10" t="s">
        <v>44</v>
      </c>
      <c r="C74" s="10" t="s">
        <v>186</v>
      </c>
      <c r="D74" s="10" t="s">
        <v>44</v>
      </c>
      <c r="E74" s="10" t="s">
        <v>44</v>
      </c>
      <c r="F74" s="12" t="s">
        <v>187</v>
      </c>
      <c r="G74" s="6" t="s">
        <v>44</v>
      </c>
      <c r="H74" s="6" t="s">
        <v>44</v>
      </c>
      <c r="I74" s="6" t="s">
        <v>44</v>
      </c>
      <c r="J74" s="6" t="s">
        <v>44</v>
      </c>
      <c r="K74" s="6" t="s">
        <v>44</v>
      </c>
      <c r="L74" s="6" t="s">
        <v>44</v>
      </c>
      <c r="M74" s="6" t="s">
        <v>44</v>
      </c>
      <c r="N74" s="6" t="s">
        <v>44</v>
      </c>
      <c r="O74" s="13"/>
      <c r="P74" s="10" t="s">
        <v>188</v>
      </c>
      <c r="Q74" s="10" t="s">
        <v>189</v>
      </c>
      <c r="R74" s="13"/>
      <c r="S74" s="10">
        <v>1</v>
      </c>
      <c r="T74" s="10">
        <v>1</v>
      </c>
      <c r="U74" s="6" t="s">
        <v>241</v>
      </c>
      <c r="V74" s="10" t="s">
        <v>44</v>
      </c>
      <c r="W74" s="10" t="s">
        <v>44</v>
      </c>
      <c r="X74" s="18"/>
      <c r="Y74" s="10" t="s">
        <v>44</v>
      </c>
      <c r="Z74" s="10" t="s">
        <v>44</v>
      </c>
      <c r="AA74" s="13"/>
      <c r="AB74" s="10" t="s">
        <v>44</v>
      </c>
      <c r="AC74" s="10" t="s">
        <v>44</v>
      </c>
      <c r="AD74" s="13"/>
      <c r="AE74" s="10" t="s">
        <v>44</v>
      </c>
      <c r="AF74" s="10" t="s">
        <v>44</v>
      </c>
      <c r="AG74" s="13"/>
      <c r="AH74" s="6" t="s">
        <v>44</v>
      </c>
      <c r="AI74" s="6" t="s">
        <v>44</v>
      </c>
      <c r="AJ74" s="18"/>
      <c r="AK74" s="10" t="s">
        <v>44</v>
      </c>
      <c r="AL74" s="10" t="s">
        <v>44</v>
      </c>
      <c r="AM74" s="13"/>
      <c r="AN74" s="6" t="s">
        <v>44</v>
      </c>
      <c r="AO74" s="6" t="s">
        <v>44</v>
      </c>
      <c r="AP74" s="18"/>
      <c r="AQ74" s="10">
        <f>S74</f>
        <v>1</v>
      </c>
      <c r="AR74" s="10" t="str">
        <f>Q74</f>
        <v>NA</v>
      </c>
      <c r="AT74" s="12"/>
      <c r="AU74" s="50" t="s">
        <v>127</v>
      </c>
    </row>
    <row r="75" spans="1:48" s="30" customFormat="1" ht="131.25" customHeight="1" x14ac:dyDescent="0.25">
      <c r="A75" s="48" t="s">
        <v>190</v>
      </c>
      <c r="B75" s="10" t="s">
        <v>44</v>
      </c>
      <c r="C75" s="10" t="s">
        <v>191</v>
      </c>
      <c r="D75" s="10" t="s">
        <v>44</v>
      </c>
      <c r="E75" s="10" t="s">
        <v>44</v>
      </c>
      <c r="F75" s="12" t="s">
        <v>187</v>
      </c>
      <c r="G75" s="6" t="s">
        <v>44</v>
      </c>
      <c r="H75" s="6" t="s">
        <v>44</v>
      </c>
      <c r="I75" s="6" t="s">
        <v>44</v>
      </c>
      <c r="J75" s="6" t="s">
        <v>44</v>
      </c>
      <c r="K75" s="6" t="s">
        <v>44</v>
      </c>
      <c r="L75" s="6" t="s">
        <v>44</v>
      </c>
      <c r="M75" s="10">
        <v>1</v>
      </c>
      <c r="N75" s="10">
        <v>1</v>
      </c>
      <c r="O75" s="6" t="s">
        <v>192</v>
      </c>
      <c r="P75" s="10">
        <v>1</v>
      </c>
      <c r="Q75" s="10">
        <v>1</v>
      </c>
      <c r="R75" s="6" t="s">
        <v>192</v>
      </c>
      <c r="S75" s="10" t="s">
        <v>44</v>
      </c>
      <c r="T75" s="10" t="s">
        <v>44</v>
      </c>
      <c r="U75" s="13"/>
      <c r="V75" s="10" t="s">
        <v>44</v>
      </c>
      <c r="W75" s="10" t="s">
        <v>44</v>
      </c>
      <c r="X75" s="18"/>
      <c r="Y75" s="10" t="s">
        <v>44</v>
      </c>
      <c r="Z75" s="10" t="s">
        <v>44</v>
      </c>
      <c r="AA75" s="13"/>
      <c r="AB75" s="10" t="s">
        <v>44</v>
      </c>
      <c r="AC75" s="10" t="s">
        <v>44</v>
      </c>
      <c r="AD75" s="13"/>
      <c r="AE75" s="10" t="s">
        <v>44</v>
      </c>
      <c r="AF75" s="10" t="s">
        <v>44</v>
      </c>
      <c r="AG75" s="13"/>
      <c r="AH75" s="10" t="s">
        <v>44</v>
      </c>
      <c r="AI75" s="10" t="s">
        <v>44</v>
      </c>
      <c r="AJ75" s="18"/>
      <c r="AK75" s="10" t="s">
        <v>44</v>
      </c>
      <c r="AL75" s="10" t="s">
        <v>44</v>
      </c>
      <c r="AM75" s="10"/>
      <c r="AN75" s="10" t="s">
        <v>44</v>
      </c>
      <c r="AO75" s="10" t="s">
        <v>44</v>
      </c>
      <c r="AP75" s="18"/>
      <c r="AQ75" s="10">
        <f>P75+M75</f>
        <v>2</v>
      </c>
      <c r="AR75" s="10">
        <f>N75+Q75</f>
        <v>2</v>
      </c>
      <c r="AS75" s="10"/>
      <c r="AT75" s="12"/>
      <c r="AU75" s="50" t="s">
        <v>127</v>
      </c>
    </row>
    <row r="76" spans="1:48" s="43" customFormat="1" ht="90.75" thickBot="1" x14ac:dyDescent="0.25">
      <c r="A76" s="48" t="s">
        <v>193</v>
      </c>
      <c r="B76" s="10" t="s">
        <v>38</v>
      </c>
      <c r="C76" s="10" t="s">
        <v>38</v>
      </c>
      <c r="D76" s="10" t="s">
        <v>38</v>
      </c>
      <c r="E76" s="10" t="s">
        <v>38</v>
      </c>
      <c r="F76" s="12" t="s">
        <v>194</v>
      </c>
      <c r="G76" s="6" t="s">
        <v>44</v>
      </c>
      <c r="H76" s="6" t="s">
        <v>44</v>
      </c>
      <c r="I76" s="6" t="s">
        <v>44</v>
      </c>
      <c r="J76" s="6" t="s">
        <v>44</v>
      </c>
      <c r="K76" s="6" t="s">
        <v>44</v>
      </c>
      <c r="L76" s="6" t="s">
        <v>44</v>
      </c>
      <c r="M76" s="6" t="s">
        <v>44</v>
      </c>
      <c r="N76" s="6" t="s">
        <v>44</v>
      </c>
      <c r="O76" s="12"/>
      <c r="P76" s="10">
        <v>19</v>
      </c>
      <c r="Q76" s="10">
        <v>19</v>
      </c>
      <c r="R76" s="10" t="s">
        <v>195</v>
      </c>
      <c r="S76" s="6" t="s">
        <v>44</v>
      </c>
      <c r="T76" s="6" t="s">
        <v>44</v>
      </c>
      <c r="U76" s="10"/>
      <c r="V76" s="6" t="s">
        <v>44</v>
      </c>
      <c r="W76" s="6" t="s">
        <v>44</v>
      </c>
      <c r="X76" s="10"/>
      <c r="Y76" s="6" t="s">
        <v>44</v>
      </c>
      <c r="Z76" s="6" t="s">
        <v>44</v>
      </c>
      <c r="AA76" s="10"/>
      <c r="AB76" s="6" t="s">
        <v>44</v>
      </c>
      <c r="AC76" s="6" t="s">
        <v>44</v>
      </c>
      <c r="AD76" s="10"/>
      <c r="AE76" s="6" t="s">
        <v>44</v>
      </c>
      <c r="AF76" s="6" t="s">
        <v>44</v>
      </c>
      <c r="AG76" s="10"/>
      <c r="AH76" s="90">
        <v>19</v>
      </c>
      <c r="AI76" s="11">
        <v>19</v>
      </c>
      <c r="AJ76" s="10"/>
      <c r="AK76" s="6" t="s">
        <v>44</v>
      </c>
      <c r="AL76" s="6" t="s">
        <v>44</v>
      </c>
      <c r="AM76" s="10"/>
      <c r="AN76" s="6" t="s">
        <v>44</v>
      </c>
      <c r="AO76" s="6" t="s">
        <v>44</v>
      </c>
      <c r="AP76" s="10"/>
      <c r="AQ76" s="10">
        <f>+P76+AH76</f>
        <v>38</v>
      </c>
      <c r="AR76" s="10">
        <f>+Q76+AI76</f>
        <v>38</v>
      </c>
      <c r="AS76" s="25"/>
      <c r="AT76" s="10"/>
      <c r="AU76" s="10" t="s">
        <v>55</v>
      </c>
    </row>
    <row r="77" spans="1:48" s="63" customFormat="1" ht="107.25" customHeight="1" thickBot="1" x14ac:dyDescent="0.25">
      <c r="A77" s="26" t="s">
        <v>196</v>
      </c>
      <c r="B77" s="10" t="s">
        <v>48</v>
      </c>
      <c r="C77" s="10" t="s">
        <v>44</v>
      </c>
      <c r="D77" s="10" t="s">
        <v>44</v>
      </c>
      <c r="E77" s="10" t="s">
        <v>44</v>
      </c>
      <c r="F77" s="12" t="s">
        <v>197</v>
      </c>
      <c r="G77" s="6" t="s">
        <v>44</v>
      </c>
      <c r="H77" s="6" t="s">
        <v>44</v>
      </c>
      <c r="I77" s="6" t="s">
        <v>44</v>
      </c>
      <c r="J77" s="6" t="s">
        <v>44</v>
      </c>
      <c r="K77" s="10" t="s">
        <v>44</v>
      </c>
      <c r="L77" s="6" t="s">
        <v>44</v>
      </c>
      <c r="M77" s="10" t="s">
        <v>44</v>
      </c>
      <c r="N77" s="10" t="s">
        <v>44</v>
      </c>
      <c r="O77" s="10"/>
      <c r="P77" s="10" t="s">
        <v>44</v>
      </c>
      <c r="Q77" s="10" t="s">
        <v>44</v>
      </c>
      <c r="R77" s="10"/>
      <c r="S77" s="10" t="s">
        <v>44</v>
      </c>
      <c r="T77" s="10" t="s">
        <v>44</v>
      </c>
      <c r="U77" s="10"/>
      <c r="V77" s="10" t="s">
        <v>44</v>
      </c>
      <c r="W77" s="10" t="s">
        <v>44</v>
      </c>
      <c r="X77" s="10"/>
      <c r="Y77" s="10" t="s">
        <v>44</v>
      </c>
      <c r="Z77" s="10" t="s">
        <v>44</v>
      </c>
      <c r="AA77" s="10"/>
      <c r="AB77" s="10" t="s">
        <v>44</v>
      </c>
      <c r="AC77" s="10" t="s">
        <v>44</v>
      </c>
      <c r="AD77" s="10"/>
      <c r="AE77" s="10" t="s">
        <v>44</v>
      </c>
      <c r="AF77" s="10" t="s">
        <v>44</v>
      </c>
      <c r="AG77" s="10"/>
      <c r="AH77" s="6" t="s">
        <v>44</v>
      </c>
      <c r="AI77" s="6" t="s">
        <v>44</v>
      </c>
      <c r="AJ77" s="10"/>
      <c r="AK77" s="8">
        <v>1</v>
      </c>
      <c r="AL77" s="11"/>
      <c r="AM77" s="10"/>
      <c r="AN77" s="6" t="s">
        <v>44</v>
      </c>
      <c r="AO77" s="6" t="s">
        <v>44</v>
      </c>
      <c r="AP77" s="10"/>
      <c r="AQ77" s="10">
        <f>AK77</f>
        <v>1</v>
      </c>
      <c r="AR77" s="10">
        <f>AL77</f>
        <v>0</v>
      </c>
      <c r="AS77" s="7"/>
      <c r="AT77" s="10"/>
      <c r="AU77" s="19" t="s">
        <v>51</v>
      </c>
    </row>
    <row r="78" spans="1:48" s="106" customFormat="1" ht="127.5" customHeight="1" x14ac:dyDescent="0.2">
      <c r="A78" s="80" t="s">
        <v>198</v>
      </c>
      <c r="B78" s="30" t="s">
        <v>80</v>
      </c>
      <c r="C78" s="30" t="s">
        <v>44</v>
      </c>
      <c r="D78" s="30" t="s">
        <v>44</v>
      </c>
      <c r="E78" s="30" t="s">
        <v>44</v>
      </c>
      <c r="F78" s="79" t="s">
        <v>199</v>
      </c>
      <c r="G78" s="82" t="s">
        <v>44</v>
      </c>
      <c r="H78" s="82" t="s">
        <v>44</v>
      </c>
      <c r="I78" s="82" t="s">
        <v>44</v>
      </c>
      <c r="J78" s="82" t="s">
        <v>44</v>
      </c>
      <c r="K78" s="82" t="s">
        <v>44</v>
      </c>
      <c r="L78" s="82" t="s">
        <v>44</v>
      </c>
      <c r="M78" s="82" t="s">
        <v>44</v>
      </c>
      <c r="N78" s="82" t="s">
        <v>44</v>
      </c>
      <c r="O78" s="30"/>
      <c r="P78" s="82" t="s">
        <v>44</v>
      </c>
      <c r="Q78" s="82" t="s">
        <v>44</v>
      </c>
      <c r="R78" s="30"/>
      <c r="S78" s="82" t="s">
        <v>44</v>
      </c>
      <c r="T78" s="82" t="s">
        <v>44</v>
      </c>
      <c r="U78" s="30"/>
      <c r="V78" s="82" t="s">
        <v>44</v>
      </c>
      <c r="W78" s="82" t="s">
        <v>44</v>
      </c>
      <c r="X78" s="79"/>
      <c r="Y78" s="82" t="s">
        <v>44</v>
      </c>
      <c r="Z78" s="82" t="s">
        <v>44</v>
      </c>
      <c r="AA78" s="30"/>
      <c r="AB78" s="100">
        <v>1</v>
      </c>
      <c r="AC78" s="99">
        <v>1</v>
      </c>
      <c r="AD78" s="30"/>
      <c r="AE78" s="82" t="s">
        <v>44</v>
      </c>
      <c r="AF78" s="82" t="s">
        <v>44</v>
      </c>
      <c r="AG78" s="30"/>
      <c r="AH78" s="82" t="s">
        <v>44</v>
      </c>
      <c r="AI78" s="82" t="s">
        <v>44</v>
      </c>
      <c r="AJ78" s="30"/>
      <c r="AK78" s="82" t="s">
        <v>44</v>
      </c>
      <c r="AL78" s="82" t="s">
        <v>44</v>
      </c>
      <c r="AM78" s="30"/>
      <c r="AN78" s="82" t="s">
        <v>44</v>
      </c>
      <c r="AO78" s="82" t="s">
        <v>44</v>
      </c>
      <c r="AP78" s="30"/>
      <c r="AQ78" s="30">
        <f>AB78</f>
        <v>1</v>
      </c>
      <c r="AR78" s="30">
        <f>AC78</f>
        <v>1</v>
      </c>
      <c r="AS78" s="76"/>
      <c r="AT78" s="30"/>
      <c r="AU78" s="30" t="s">
        <v>51</v>
      </c>
    </row>
    <row r="79" spans="1:48" s="43" customFormat="1" ht="304.5" customHeight="1" x14ac:dyDescent="0.2">
      <c r="A79" s="53" t="s">
        <v>200</v>
      </c>
      <c r="B79" s="10" t="s">
        <v>44</v>
      </c>
      <c r="C79" s="10" t="s">
        <v>44</v>
      </c>
      <c r="D79" s="10" t="s">
        <v>201</v>
      </c>
      <c r="E79" s="10" t="s">
        <v>44</v>
      </c>
      <c r="F79" s="12" t="s">
        <v>202</v>
      </c>
      <c r="G79" s="6" t="s">
        <v>44</v>
      </c>
      <c r="H79" s="6" t="s">
        <v>44</v>
      </c>
      <c r="I79" s="6" t="s">
        <v>44</v>
      </c>
      <c r="J79" s="6" t="s">
        <v>44</v>
      </c>
      <c r="K79" s="6" t="s">
        <v>44</v>
      </c>
      <c r="L79" s="6" t="s">
        <v>44</v>
      </c>
      <c r="M79" s="6" t="s">
        <v>44</v>
      </c>
      <c r="N79" s="6" t="s">
        <v>44</v>
      </c>
      <c r="O79" s="10"/>
      <c r="P79" s="8">
        <v>1</v>
      </c>
      <c r="Q79" s="11">
        <v>1</v>
      </c>
      <c r="R79" s="10" t="s">
        <v>203</v>
      </c>
      <c r="S79" s="6" t="s">
        <v>44</v>
      </c>
      <c r="T79" s="6" t="s">
        <v>44</v>
      </c>
      <c r="U79" s="10"/>
      <c r="V79" s="6" t="s">
        <v>44</v>
      </c>
      <c r="W79" s="6" t="s">
        <v>44</v>
      </c>
      <c r="X79" s="12"/>
      <c r="Y79" s="6" t="s">
        <v>44</v>
      </c>
      <c r="Z79" s="6" t="s">
        <v>44</v>
      </c>
      <c r="AA79" s="10"/>
      <c r="AB79" s="10" t="s">
        <v>44</v>
      </c>
      <c r="AC79" s="10" t="s">
        <v>44</v>
      </c>
      <c r="AD79" s="10"/>
      <c r="AE79" s="10" t="s">
        <v>44</v>
      </c>
      <c r="AF79" s="10" t="s">
        <v>44</v>
      </c>
      <c r="AG79" s="10"/>
      <c r="AH79" s="6" t="s">
        <v>44</v>
      </c>
      <c r="AI79" s="6" t="s">
        <v>44</v>
      </c>
      <c r="AJ79" s="10"/>
      <c r="AK79" s="6" t="s">
        <v>44</v>
      </c>
      <c r="AL79" s="6" t="s">
        <v>44</v>
      </c>
      <c r="AM79" s="10"/>
      <c r="AN79" s="6" t="s">
        <v>44</v>
      </c>
      <c r="AO79" s="6" t="s">
        <v>44</v>
      </c>
      <c r="AP79" s="10"/>
      <c r="AQ79" s="8">
        <f>+P79</f>
        <v>1</v>
      </c>
      <c r="AR79" s="11">
        <f>+Q79</f>
        <v>1</v>
      </c>
      <c r="AS79" s="25"/>
      <c r="AT79" s="10"/>
      <c r="AU79" s="10" t="s">
        <v>204</v>
      </c>
    </row>
    <row r="80" spans="1:48" ht="135" x14ac:dyDescent="0.2">
      <c r="A80" s="48" t="s">
        <v>205</v>
      </c>
      <c r="B80" s="16" t="s">
        <v>38</v>
      </c>
      <c r="C80" s="16" t="s">
        <v>38</v>
      </c>
      <c r="D80" s="16" t="s">
        <v>38</v>
      </c>
      <c r="E80" s="16" t="s">
        <v>38</v>
      </c>
      <c r="F80" s="14" t="s">
        <v>206</v>
      </c>
      <c r="G80" s="15" t="s">
        <v>44</v>
      </c>
      <c r="H80" s="15" t="s">
        <v>44</v>
      </c>
      <c r="I80" s="6" t="s">
        <v>44</v>
      </c>
      <c r="J80" s="15" t="s">
        <v>44</v>
      </c>
      <c r="K80" s="15" t="s">
        <v>44</v>
      </c>
      <c r="L80" s="6" t="s">
        <v>44</v>
      </c>
      <c r="M80" s="16" t="s">
        <v>44</v>
      </c>
      <c r="N80" s="16" t="s">
        <v>44</v>
      </c>
      <c r="O80" s="16"/>
      <c r="P80" s="8">
        <v>1</v>
      </c>
      <c r="Q80" s="11">
        <v>1</v>
      </c>
      <c r="R80" s="16" t="s">
        <v>207</v>
      </c>
      <c r="S80" s="15" t="s">
        <v>44</v>
      </c>
      <c r="T80" s="15" t="s">
        <v>44</v>
      </c>
      <c r="U80" s="16"/>
      <c r="V80" s="15" t="s">
        <v>44</v>
      </c>
      <c r="W80" s="15" t="s">
        <v>44</v>
      </c>
      <c r="X80" s="14"/>
      <c r="Y80" s="15" t="s">
        <v>44</v>
      </c>
      <c r="Z80" s="15" t="s">
        <v>44</v>
      </c>
      <c r="AA80" s="16"/>
      <c r="AB80" s="15" t="s">
        <v>44</v>
      </c>
      <c r="AC80" s="15" t="s">
        <v>44</v>
      </c>
      <c r="AD80" s="16"/>
      <c r="AE80" s="16" t="s">
        <v>44</v>
      </c>
      <c r="AF80" s="16" t="s">
        <v>44</v>
      </c>
      <c r="AG80" s="16"/>
      <c r="AH80" s="8">
        <v>1</v>
      </c>
      <c r="AI80" s="11">
        <v>1</v>
      </c>
      <c r="AJ80" s="16"/>
      <c r="AK80" s="15" t="s">
        <v>44</v>
      </c>
      <c r="AL80" s="15" t="s">
        <v>44</v>
      </c>
      <c r="AM80" s="16"/>
      <c r="AN80" s="15" t="s">
        <v>44</v>
      </c>
      <c r="AO80" s="15" t="s">
        <v>44</v>
      </c>
      <c r="AP80" s="16"/>
      <c r="AQ80" s="8">
        <f>P80+AH80</f>
        <v>2</v>
      </c>
      <c r="AR80" s="11">
        <f>Q80+AI80</f>
        <v>2</v>
      </c>
      <c r="AS80" s="27"/>
      <c r="AT80" s="28"/>
      <c r="AU80" s="16" t="s">
        <v>93</v>
      </c>
      <c r="AV80" s="43"/>
    </row>
    <row r="81" spans="1:48" ht="135" x14ac:dyDescent="0.2">
      <c r="A81" s="48" t="s">
        <v>208</v>
      </c>
      <c r="B81" s="16" t="s">
        <v>38</v>
      </c>
      <c r="C81" s="16" t="s">
        <v>38</v>
      </c>
      <c r="D81" s="16" t="s">
        <v>38</v>
      </c>
      <c r="E81" s="16" t="s">
        <v>38</v>
      </c>
      <c r="F81" s="14" t="s">
        <v>206</v>
      </c>
      <c r="G81" s="15" t="s">
        <v>44</v>
      </c>
      <c r="H81" s="15" t="s">
        <v>44</v>
      </c>
      <c r="I81" s="6" t="s">
        <v>44</v>
      </c>
      <c r="J81" s="15" t="s">
        <v>44</v>
      </c>
      <c r="K81" s="15" t="s">
        <v>44</v>
      </c>
      <c r="L81" s="6" t="s">
        <v>44</v>
      </c>
      <c r="M81" s="16" t="s">
        <v>44</v>
      </c>
      <c r="N81" s="16" t="s">
        <v>44</v>
      </c>
      <c r="O81" s="16"/>
      <c r="P81" s="8">
        <v>1</v>
      </c>
      <c r="Q81" s="11">
        <v>1</v>
      </c>
      <c r="R81" s="16" t="s">
        <v>207</v>
      </c>
      <c r="S81" s="15" t="s">
        <v>44</v>
      </c>
      <c r="T81" s="15" t="s">
        <v>44</v>
      </c>
      <c r="U81" s="16"/>
      <c r="V81" s="15" t="s">
        <v>44</v>
      </c>
      <c r="W81" s="15" t="s">
        <v>44</v>
      </c>
      <c r="X81" s="14"/>
      <c r="Y81" s="15" t="s">
        <v>44</v>
      </c>
      <c r="Z81" s="15" t="s">
        <v>44</v>
      </c>
      <c r="AA81" s="16"/>
      <c r="AB81" s="15" t="s">
        <v>44</v>
      </c>
      <c r="AC81" s="15" t="s">
        <v>44</v>
      </c>
      <c r="AD81" s="16"/>
      <c r="AE81" s="16" t="s">
        <v>44</v>
      </c>
      <c r="AF81" s="16" t="s">
        <v>44</v>
      </c>
      <c r="AG81" s="16"/>
      <c r="AH81" s="8">
        <v>1</v>
      </c>
      <c r="AI81" s="11">
        <v>1</v>
      </c>
      <c r="AJ81" s="16"/>
      <c r="AK81" s="15" t="s">
        <v>44</v>
      </c>
      <c r="AL81" s="15" t="s">
        <v>44</v>
      </c>
      <c r="AM81" s="16"/>
      <c r="AN81" s="15" t="s">
        <v>44</v>
      </c>
      <c r="AO81" s="15" t="s">
        <v>44</v>
      </c>
      <c r="AP81" s="16"/>
      <c r="AQ81" s="8">
        <f>P81+AH81</f>
        <v>2</v>
      </c>
      <c r="AR81" s="11">
        <f>Q81+AI81</f>
        <v>2</v>
      </c>
      <c r="AS81" s="27"/>
      <c r="AT81" s="14"/>
      <c r="AU81" s="16" t="s">
        <v>93</v>
      </c>
      <c r="AV81" s="43"/>
    </row>
    <row r="82" spans="1:48" s="43" customFormat="1" ht="65.25" customHeight="1" x14ac:dyDescent="0.2">
      <c r="A82" s="53" t="s">
        <v>209</v>
      </c>
      <c r="B82" s="10" t="s">
        <v>44</v>
      </c>
      <c r="C82" s="10" t="s">
        <v>44</v>
      </c>
      <c r="D82" s="10" t="s">
        <v>210</v>
      </c>
      <c r="E82" s="10" t="s">
        <v>44</v>
      </c>
      <c r="F82" s="12" t="s">
        <v>211</v>
      </c>
      <c r="G82" s="6" t="s">
        <v>44</v>
      </c>
      <c r="H82" s="6" t="s">
        <v>44</v>
      </c>
      <c r="I82" s="6" t="s">
        <v>44</v>
      </c>
      <c r="J82" s="6" t="s">
        <v>44</v>
      </c>
      <c r="K82" s="6" t="s">
        <v>44</v>
      </c>
      <c r="L82" s="6" t="s">
        <v>44</v>
      </c>
      <c r="M82" s="6" t="s">
        <v>44</v>
      </c>
      <c r="N82" s="6" t="s">
        <v>44</v>
      </c>
      <c r="O82" s="10"/>
      <c r="P82" s="10" t="s">
        <v>44</v>
      </c>
      <c r="Q82" s="10" t="s">
        <v>44</v>
      </c>
      <c r="R82" s="12"/>
      <c r="S82" s="6" t="s">
        <v>44</v>
      </c>
      <c r="T82" s="6" t="s">
        <v>44</v>
      </c>
      <c r="U82" s="10"/>
      <c r="V82" s="6" t="s">
        <v>44</v>
      </c>
      <c r="W82" s="6" t="s">
        <v>44</v>
      </c>
      <c r="X82" s="10"/>
      <c r="Y82" s="6" t="s">
        <v>44</v>
      </c>
      <c r="Z82" s="6" t="s">
        <v>44</v>
      </c>
      <c r="AA82" s="10"/>
      <c r="AB82" s="10" t="s">
        <v>44</v>
      </c>
      <c r="AC82" s="10" t="s">
        <v>44</v>
      </c>
      <c r="AD82" s="10"/>
      <c r="AE82" s="6" t="s">
        <v>44</v>
      </c>
      <c r="AF82" s="6" t="s">
        <v>44</v>
      </c>
      <c r="AG82" s="10"/>
      <c r="AH82" s="8">
        <v>1</v>
      </c>
      <c r="AI82" s="11">
        <v>1</v>
      </c>
      <c r="AJ82" s="10"/>
      <c r="AK82" s="6" t="s">
        <v>44</v>
      </c>
      <c r="AL82" s="6" t="s">
        <v>44</v>
      </c>
      <c r="AM82" s="10"/>
      <c r="AN82" s="10" t="s">
        <v>44</v>
      </c>
      <c r="AO82" s="10" t="s">
        <v>44</v>
      </c>
      <c r="AP82" s="10"/>
      <c r="AQ82" s="8">
        <f>AH82</f>
        <v>1</v>
      </c>
      <c r="AR82" s="11">
        <f>AI82</f>
        <v>1</v>
      </c>
      <c r="AS82" s="25"/>
      <c r="AT82" s="12"/>
      <c r="AU82" s="10" t="s">
        <v>212</v>
      </c>
    </row>
    <row r="83" spans="1:48" ht="15.75" x14ac:dyDescent="0.2">
      <c r="A83" s="123" t="s">
        <v>213</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43"/>
    </row>
    <row r="84" spans="1:48" ht="61.5" customHeight="1" thickBot="1" x14ac:dyDescent="0.25">
      <c r="A84" s="48" t="s">
        <v>214</v>
      </c>
      <c r="B84" s="10" t="s">
        <v>38</v>
      </c>
      <c r="C84" s="10" t="s">
        <v>38</v>
      </c>
      <c r="D84" s="10" t="s">
        <v>38</v>
      </c>
      <c r="E84" s="10" t="s">
        <v>38</v>
      </c>
      <c r="F84" s="12" t="s">
        <v>215</v>
      </c>
      <c r="G84" s="8">
        <v>1</v>
      </c>
      <c r="H84" s="11">
        <v>1</v>
      </c>
      <c r="I84" s="66"/>
      <c r="J84" s="8">
        <v>1</v>
      </c>
      <c r="K84" s="11">
        <v>1</v>
      </c>
      <c r="L84" s="66"/>
      <c r="M84" s="8">
        <v>1</v>
      </c>
      <c r="N84" s="11">
        <v>1</v>
      </c>
      <c r="O84" s="66"/>
      <c r="P84" s="8">
        <v>1</v>
      </c>
      <c r="Q84" s="11">
        <v>1</v>
      </c>
      <c r="R84" s="66"/>
      <c r="S84" s="8">
        <v>1</v>
      </c>
      <c r="T84" s="11">
        <v>1</v>
      </c>
      <c r="U84" s="66"/>
      <c r="V84" s="8">
        <v>1</v>
      </c>
      <c r="W84" s="11">
        <v>1</v>
      </c>
      <c r="X84" s="12"/>
      <c r="Y84" s="8">
        <v>1</v>
      </c>
      <c r="Z84" s="11">
        <v>1</v>
      </c>
      <c r="AA84" s="12"/>
      <c r="AB84" s="8">
        <v>1</v>
      </c>
      <c r="AC84" s="11">
        <v>1</v>
      </c>
      <c r="AD84" s="12"/>
      <c r="AE84" s="8">
        <v>1</v>
      </c>
      <c r="AF84" s="11">
        <v>1</v>
      </c>
      <c r="AG84" s="12"/>
      <c r="AH84" s="8">
        <v>1</v>
      </c>
      <c r="AI84" s="11">
        <v>1</v>
      </c>
      <c r="AJ84" s="12"/>
      <c r="AK84" s="8">
        <v>1</v>
      </c>
      <c r="AL84" s="11"/>
      <c r="AM84" s="12"/>
      <c r="AN84" s="8">
        <v>1</v>
      </c>
      <c r="AO84" s="11"/>
      <c r="AP84" s="31"/>
      <c r="AQ84" s="8">
        <f>G84+J84+M84+P84+S84+V84+Y84+AB84+AE84+AH84+AK84+AN84</f>
        <v>12</v>
      </c>
      <c r="AR84" s="11">
        <f>H84+K84+N84+Q84+T84+W84+Z84+AC84+AF84+AI84+AL84+AO84</f>
        <v>10</v>
      </c>
      <c r="AS84" s="25"/>
      <c r="AT84" s="10"/>
      <c r="AU84" s="50" t="s">
        <v>216</v>
      </c>
      <c r="AV84" s="43"/>
    </row>
    <row r="85" spans="1:48" ht="15.75" x14ac:dyDescent="0.2">
      <c r="A85" s="57"/>
      <c r="B85" s="58"/>
      <c r="C85" s="58"/>
      <c r="D85" s="58"/>
      <c r="E85" s="58"/>
      <c r="F85" s="12"/>
      <c r="G85" s="10"/>
      <c r="H85" s="10"/>
      <c r="I85" s="10"/>
      <c r="J85" s="10"/>
      <c r="K85" s="10"/>
      <c r="L85" s="18"/>
      <c r="M85" s="10"/>
      <c r="N85" s="10"/>
      <c r="O85" s="18"/>
      <c r="P85" s="10"/>
      <c r="Q85" s="10"/>
      <c r="R85" s="18"/>
      <c r="S85" s="10"/>
      <c r="T85" s="10"/>
      <c r="U85" s="18"/>
      <c r="V85" s="10"/>
      <c r="W85" s="10"/>
      <c r="X85" s="18"/>
      <c r="Y85" s="10"/>
      <c r="Z85" s="10"/>
      <c r="AA85" s="18"/>
      <c r="AB85" s="10"/>
      <c r="AC85" s="10"/>
      <c r="AD85" s="18"/>
      <c r="AE85" s="10"/>
      <c r="AF85" s="10"/>
      <c r="AG85" s="18"/>
      <c r="AH85" s="10"/>
      <c r="AI85" s="10"/>
      <c r="AJ85" s="18"/>
      <c r="AK85" s="10"/>
      <c r="AL85" s="10"/>
      <c r="AM85" s="18"/>
      <c r="AN85" s="10"/>
      <c r="AO85" s="10"/>
      <c r="AP85" s="18"/>
      <c r="AQ85" s="51">
        <f>AQ84+AQ82+AQ81+AQ80+AQ79+AQ78+AQ77+AQ76+AQ75+AQ74+AQ73+AQ72+AQ71+AQ70+AQ69+AQ67+AQ66+AQ64+AQ63+AQ62+AQ61+AQ60+AQ59+AQ58+AQ57+AQ56+AQ55+AQ54+AQ53+AQ52+AQ51+AQ50+AQ49+AQ48+AQ47+AQ46+AQ45+AQ44+AQ43+AQ42+AQ41+AQ40+AQ39+AQ38+AQ35+AQ34+AQ32+AQ31+AQ30+AQ29+AQ28+AQ27+AQ26+AQ25+AQ24+AQ23+AQ22+AQ21+AQ20+AQ19+AQ18+AQ17+AQ15</f>
        <v>327</v>
      </c>
      <c r="AR85" s="51"/>
      <c r="AS85" s="10"/>
      <c r="AT85" s="10"/>
      <c r="AU85" s="59"/>
      <c r="AV85" s="43"/>
    </row>
    <row r="86" spans="1:48" ht="31.5" x14ac:dyDescent="0.2">
      <c r="A86" s="51" t="s">
        <v>217</v>
      </c>
      <c r="B86" s="58"/>
      <c r="C86" s="58"/>
      <c r="D86" s="58"/>
      <c r="E86" s="5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109"/>
      <c r="AR86" s="110"/>
      <c r="AS86" s="59"/>
      <c r="AT86" s="59"/>
      <c r="AU86" s="60"/>
      <c r="AV86" s="43"/>
    </row>
    <row r="87" spans="1:48" ht="48" x14ac:dyDescent="0.2">
      <c r="A87" s="61" t="s">
        <v>218</v>
      </c>
      <c r="B87" s="58"/>
      <c r="C87" s="58"/>
      <c r="D87" s="58"/>
      <c r="E87" s="58"/>
      <c r="F87" s="12"/>
      <c r="G87" s="57"/>
      <c r="H87" s="57"/>
      <c r="I87" s="57"/>
      <c r="J87" s="57"/>
      <c r="K87" s="57"/>
      <c r="L87" s="62"/>
      <c r="M87" s="57"/>
      <c r="N87" s="57"/>
      <c r="O87" s="62"/>
      <c r="P87" s="57"/>
      <c r="Q87" s="57"/>
      <c r="R87" s="62"/>
      <c r="S87" s="57"/>
      <c r="T87" s="57"/>
      <c r="U87" s="62"/>
      <c r="V87" s="57"/>
      <c r="W87" s="57"/>
      <c r="X87" s="62"/>
      <c r="Y87" s="57"/>
      <c r="Z87" s="57"/>
      <c r="AA87" s="62"/>
      <c r="AB87" s="57"/>
      <c r="AC87" s="57"/>
      <c r="AD87" s="62"/>
      <c r="AE87" s="57"/>
      <c r="AF87" s="57"/>
      <c r="AG87" s="62"/>
      <c r="AH87" s="57"/>
      <c r="AI87" s="57"/>
      <c r="AJ87" s="62"/>
      <c r="AK87" s="57"/>
      <c r="AL87" s="108"/>
      <c r="AM87" s="62"/>
      <c r="AN87" s="57"/>
      <c r="AO87" s="57"/>
      <c r="AP87" s="62"/>
      <c r="AQ87" s="57"/>
      <c r="AR87" s="57"/>
      <c r="AS87" s="57"/>
      <c r="AT87" s="57"/>
      <c r="AU87" s="10"/>
      <c r="AV87" s="43"/>
    </row>
    <row r="89" spans="1:48" x14ac:dyDescent="0.2">
      <c r="G89" s="29">
        <f>SUM(G15+G32+G35+G43+G44+G45+G46+G47+G48+G49+G50+G57+G59+G61+G69+G84)</f>
        <v>34</v>
      </c>
      <c r="H89" s="29">
        <f>SUM(H15+H32+H35+H43+H44+H45+H46+H47+H48+H49+H50+H57+H59+H61+H69+H84)</f>
        <v>34</v>
      </c>
      <c r="J89" s="29">
        <f>SUM(J15+J32+J34+J35+J39+J40+J43+J44+J49+J50+J51+J52+J53+J54+J69+J84)</f>
        <v>34</v>
      </c>
      <c r="K89" s="29">
        <f>SUM(K15+K32+K34+K35+K39+K40+K43+K44+K49+K50+K51+K52+K53+K54+K69+K84)</f>
        <v>34</v>
      </c>
      <c r="M89" s="29">
        <f>SUM(M15+M17+M22+M24+M25+M32+M35+M38+M42+M43+M44+M49+M50+M55+M56+M60+M69+M75+M84)</f>
        <v>19</v>
      </c>
      <c r="N89" s="29">
        <f>SUM(N15+N17+N22+N24+N25+N32+N35+N38+N42+N43+N44+N49+N50+N55+N56+N60+N69+N75+N84)</f>
        <v>19</v>
      </c>
      <c r="P89" s="29">
        <f>P84+P81+P80+P76+P70+P69+P71+P64+P50+P49+P44+P43+P32+P18+P15+P79+P75</f>
        <v>35</v>
      </c>
      <c r="Q89" s="29">
        <f>Q84+Q81+Q80+Q76+Q70+Q69+Q71+Q64+Q50+Q49+Q44+Q43+Q32+Q18+Q15+Q79+Q75</f>
        <v>35</v>
      </c>
      <c r="S89" s="29">
        <f>S84+S74+S69+S61+S50+S49+S44+S43+S38+S35+S32+S25+S24+S19+S15</f>
        <v>15</v>
      </c>
      <c r="T89" s="29">
        <f>T84+T74+T69+T61+T50+T49+T44+T43+T38+T35+T32+T25+T24+T19+T15</f>
        <v>15</v>
      </c>
      <c r="V89" s="29">
        <f>V84+V69+V50+V49+V44+V43+V34+V32+V26+V20+V15</f>
        <v>29</v>
      </c>
      <c r="W89" s="29">
        <f>W84+W69+W50+W49+W44+W43+W34+W32+W26+W20+W15</f>
        <v>29</v>
      </c>
      <c r="Y89" s="37">
        <f>Y84+Y69+Y63+Y59+Y58+Y54+Y53+Y52+Y51+Y50+Y49+Y48+Y47+Y46+Y45+Y44+Y43+Y32+Y25+Y24+Y20+Y15</f>
        <v>22</v>
      </c>
      <c r="Z89" s="37">
        <f>Z84+Z69+Z63+Z59+Z58+Z54+Z53+Z52+Z51+Z50+Z49+Z48+Z47+Z46+Z45+Z44+Z43+Z32+Z25+Z24+Z20+Z15</f>
        <v>22</v>
      </c>
      <c r="AB89" s="39">
        <f>AB84+AB78+AB73+AB72+AB69+AB64+AB62+AB50+AB49+AB44+AB43+AB38+AB35+AB34+AB32+AB29+AB28+AB21+AB20+AB19+AB17+AB15</f>
        <v>40</v>
      </c>
      <c r="AC89" s="39">
        <f>AC84+AC78+AC73+AC72+AC69+AC64+AC62+AC50+AC49+AC44+AC43+AC38+AC35+AC34+AC32+AC29+AC28+AC21+AC20+AC19+AC17+AC15</f>
        <v>40</v>
      </c>
      <c r="AE89" s="39">
        <f>AE84+AE69+AE67+AE66+AE61+AE50+AE49+AE44+AE43+AE42+AE41+AE35+AE32+AE27+AE25+AE24+AE23+AE15</f>
        <v>18</v>
      </c>
      <c r="AF89" s="39">
        <f>AF84+AF69+AF67+AF66+AF61+AF50+AF49+AF44+AF43+AF42+AF41+AF35+AF32+AF27+AF25+AF24+AF23+AF15</f>
        <v>18</v>
      </c>
      <c r="AH89" s="39">
        <f>AH84+AH82+AH81+AH80+AH76+AH71+AH70+AH69+AH67+AH66+AH50+AH49+AH44+AH43+AH35+AH32+AH30+AH15</f>
        <v>36</v>
      </c>
      <c r="AI89" s="39">
        <f>AI84+AI82+AI81+AI80+AI76+AI71+AI70+AI69+AI67+AI66+AI50+AI49+AI44+AI43+AI35+AI32+AI30+AI15</f>
        <v>36</v>
      </c>
      <c r="AK89" s="39">
        <f>AK84+AK77+AK69+AK67+AK66+AK50+AK49+AK44+AK43+AK38+AK35+AK34+AK32+AK25+AK24+AK15</f>
        <v>34</v>
      </c>
      <c r="AL89" s="39">
        <f>AL84+AL77+AL69+AL67+AL66+AL50+AL49+AL44+AL43+AL38+AL35+AL34+AL32+AL25+AL24+AL15</f>
        <v>0</v>
      </c>
      <c r="AN89" s="39">
        <f>AN84+AN69+AN64+AN50+AN49+AN44+AN43+AN35+AN32+AN31+AN15</f>
        <v>11</v>
      </c>
    </row>
    <row r="93" spans="1:48" x14ac:dyDescent="0.2">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29"/>
      <c r="AM93" s="36"/>
    </row>
  </sheetData>
  <mergeCells count="42">
    <mergeCell ref="E93:AK93"/>
    <mergeCell ref="A37:AU37"/>
    <mergeCell ref="A68:AU68"/>
    <mergeCell ref="AR11:AR13"/>
    <mergeCell ref="A33:AU33"/>
    <mergeCell ref="AE11:AG12"/>
    <mergeCell ref="AU11:AU13"/>
    <mergeCell ref="B11:E11"/>
    <mergeCell ref="A83:AU83"/>
    <mergeCell ref="A65:AU65"/>
    <mergeCell ref="A36:AU36"/>
    <mergeCell ref="A16:AU16"/>
    <mergeCell ref="AB11:AD12"/>
    <mergeCell ref="AQ11:AQ13"/>
    <mergeCell ref="J11:L12"/>
    <mergeCell ref="A14:AU14"/>
    <mergeCell ref="A11:A13"/>
    <mergeCell ref="AN11:AP12"/>
    <mergeCell ref="AK11:AM12"/>
    <mergeCell ref="B1:AT3"/>
    <mergeCell ref="A7:AU7"/>
    <mergeCell ref="A8:AU8"/>
    <mergeCell ref="A10:AU10"/>
    <mergeCell ref="A1:A3"/>
    <mergeCell ref="A9:AU9"/>
    <mergeCell ref="A5:AU5"/>
    <mergeCell ref="A6:AU6"/>
    <mergeCell ref="C12:C13"/>
    <mergeCell ref="AS11:AS13"/>
    <mergeCell ref="G11:I12"/>
    <mergeCell ref="V11:X12"/>
    <mergeCell ref="D12:D13"/>
    <mergeCell ref="AQ86:AR86"/>
    <mergeCell ref="B12:B13"/>
    <mergeCell ref="AT11:AT13"/>
    <mergeCell ref="AH11:AJ12"/>
    <mergeCell ref="M11:O12"/>
    <mergeCell ref="Y11:AA12"/>
    <mergeCell ref="F11:F13"/>
    <mergeCell ref="S11:U12"/>
    <mergeCell ref="E12:E13"/>
    <mergeCell ref="P11:R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Footer>&amp;R&amp;P de &amp;N</oddFooter>
  </headerFooter>
  <rowBreaks count="2" manualBreakCount="2">
    <brk id="42" max="16383" man="1"/>
    <brk id="8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workbookViewId="0">
      <selection activeCell="C6" sqref="C6"/>
    </sheetView>
  </sheetViews>
  <sheetFormatPr baseColWidth="10" defaultColWidth="9.140625" defaultRowHeight="15" x14ac:dyDescent="0.25"/>
  <cols>
    <col min="1" max="1" width="20" customWidth="1"/>
    <col min="2" max="2" width="3.140625" customWidth="1"/>
    <col min="3" max="3" width="60.7109375" customWidth="1"/>
    <col min="4" max="4" width="19.85546875" customWidth="1"/>
    <col min="5" max="5" width="11.42578125" customWidth="1"/>
    <col min="6" max="6" width="4" customWidth="1"/>
    <col min="7" max="7" width="54.42578125" customWidth="1"/>
    <col min="8" max="8" width="12.85546875" customWidth="1"/>
    <col min="9" max="9" width="11.42578125" customWidth="1"/>
    <col min="10" max="10" width="4" customWidth="1"/>
    <col min="11" max="11" width="54.42578125" customWidth="1"/>
    <col min="12" max="252" width="11.42578125" customWidth="1"/>
  </cols>
  <sheetData>
    <row r="2" spans="2:11" x14ac:dyDescent="0.25">
      <c r="B2" s="23" t="s">
        <v>219</v>
      </c>
      <c r="C2" s="83" t="s">
        <v>220</v>
      </c>
      <c r="D2" s="23" t="s">
        <v>221</v>
      </c>
      <c r="F2" s="23" t="s">
        <v>219</v>
      </c>
      <c r="G2" s="83" t="s">
        <v>222</v>
      </c>
      <c r="H2" s="86"/>
      <c r="J2" s="23" t="s">
        <v>219</v>
      </c>
      <c r="K2" s="83" t="s">
        <v>223</v>
      </c>
    </row>
    <row r="3" spans="2:11" ht="31.5" x14ac:dyDescent="0.25">
      <c r="B3" s="24">
        <v>1</v>
      </c>
      <c r="C3" s="48" t="s">
        <v>37</v>
      </c>
      <c r="D3" s="48" t="s">
        <v>224</v>
      </c>
      <c r="F3" s="24">
        <v>1</v>
      </c>
      <c r="G3" s="48" t="s">
        <v>37</v>
      </c>
      <c r="H3" s="87"/>
      <c r="J3" s="24">
        <v>1</v>
      </c>
      <c r="K3" s="48" t="s">
        <v>37</v>
      </c>
    </row>
    <row r="4" spans="2:11" ht="47.25" x14ac:dyDescent="0.25">
      <c r="B4" s="24">
        <v>2</v>
      </c>
      <c r="C4" s="48" t="s">
        <v>52</v>
      </c>
      <c r="D4" s="48" t="s">
        <v>225</v>
      </c>
      <c r="F4" s="24">
        <v>2</v>
      </c>
      <c r="G4" s="48" t="s">
        <v>52</v>
      </c>
      <c r="H4" s="89"/>
      <c r="J4" s="24">
        <v>2</v>
      </c>
      <c r="K4" s="80" t="s">
        <v>56</v>
      </c>
    </row>
    <row r="5" spans="2:11" ht="47.25" x14ac:dyDescent="0.25">
      <c r="B5" s="24">
        <v>3</v>
      </c>
      <c r="C5" s="48" t="s">
        <v>70</v>
      </c>
      <c r="D5" s="48" t="s">
        <v>224</v>
      </c>
      <c r="F5" s="24">
        <v>3</v>
      </c>
      <c r="G5" s="48" t="s">
        <v>56</v>
      </c>
      <c r="H5" s="89"/>
      <c r="J5" s="24">
        <v>3</v>
      </c>
      <c r="K5" s="48" t="s">
        <v>70</v>
      </c>
    </row>
    <row r="6" spans="2:11" ht="63" x14ac:dyDescent="0.25">
      <c r="B6" s="24">
        <v>4</v>
      </c>
      <c r="C6" s="48" t="s">
        <v>226</v>
      </c>
      <c r="D6" s="48" t="s">
        <v>224</v>
      </c>
      <c r="F6" s="24">
        <v>4</v>
      </c>
      <c r="G6" s="48" t="s">
        <v>74</v>
      </c>
      <c r="H6" s="87"/>
      <c r="J6" s="24">
        <v>4</v>
      </c>
      <c r="K6" s="48" t="s">
        <v>226</v>
      </c>
    </row>
    <row r="7" spans="2:11" ht="31.5" x14ac:dyDescent="0.25">
      <c r="B7" s="24">
        <v>5</v>
      </c>
      <c r="C7" s="48" t="s">
        <v>77</v>
      </c>
      <c r="D7" s="48" t="s">
        <v>225</v>
      </c>
      <c r="F7" s="24">
        <v>5</v>
      </c>
      <c r="G7" s="48" t="s">
        <v>94</v>
      </c>
      <c r="H7" s="87"/>
      <c r="J7" s="24">
        <v>5</v>
      </c>
      <c r="K7" s="48" t="s">
        <v>86</v>
      </c>
    </row>
    <row r="8" spans="2:11" ht="31.5" x14ac:dyDescent="0.25">
      <c r="B8" s="24">
        <v>6</v>
      </c>
      <c r="C8" s="48" t="s">
        <v>94</v>
      </c>
      <c r="D8" s="48" t="s">
        <v>224</v>
      </c>
      <c r="F8" s="24">
        <v>6</v>
      </c>
      <c r="G8" s="48" t="s">
        <v>119</v>
      </c>
      <c r="H8" s="87"/>
      <c r="J8" s="24">
        <v>6</v>
      </c>
      <c r="K8" s="48" t="s">
        <v>94</v>
      </c>
    </row>
    <row r="9" spans="2:11" ht="63" x14ac:dyDescent="0.25">
      <c r="B9" s="24">
        <v>7</v>
      </c>
      <c r="C9" s="48" t="s">
        <v>97</v>
      </c>
      <c r="D9" s="48" t="s">
        <v>225</v>
      </c>
      <c r="F9" s="24">
        <v>7</v>
      </c>
      <c r="G9" s="48" t="s">
        <v>227</v>
      </c>
      <c r="H9" s="87"/>
      <c r="J9" s="24">
        <v>7</v>
      </c>
      <c r="K9" s="48" t="s">
        <v>119</v>
      </c>
    </row>
    <row r="10" spans="2:11" ht="110.25" x14ac:dyDescent="0.25">
      <c r="B10" s="24">
        <v>8</v>
      </c>
      <c r="C10" s="48" t="s">
        <v>104</v>
      </c>
      <c r="D10" s="48" t="s">
        <v>228</v>
      </c>
      <c r="F10" s="24">
        <v>8</v>
      </c>
      <c r="G10" s="54" t="s">
        <v>129</v>
      </c>
      <c r="H10" s="88"/>
      <c r="J10" s="24">
        <v>8</v>
      </c>
      <c r="K10" s="48" t="s">
        <v>227</v>
      </c>
    </row>
    <row r="11" spans="2:11" ht="63" x14ac:dyDescent="0.25">
      <c r="B11" s="24">
        <v>9</v>
      </c>
      <c r="C11" s="48" t="s">
        <v>119</v>
      </c>
      <c r="D11" s="48" t="s">
        <v>229</v>
      </c>
      <c r="F11" s="24">
        <v>9</v>
      </c>
      <c r="G11" s="54" t="s">
        <v>230</v>
      </c>
      <c r="H11" s="88"/>
      <c r="J11" s="24">
        <v>9</v>
      </c>
      <c r="K11" s="48" t="s">
        <v>123</v>
      </c>
    </row>
    <row r="12" spans="2:11" ht="63" x14ac:dyDescent="0.25">
      <c r="B12" s="24">
        <v>10</v>
      </c>
      <c r="C12" s="48" t="s">
        <v>122</v>
      </c>
      <c r="D12" s="48" t="s">
        <v>229</v>
      </c>
      <c r="F12" s="24">
        <v>10</v>
      </c>
      <c r="G12" s="48" t="s">
        <v>172</v>
      </c>
      <c r="H12" s="87"/>
      <c r="J12" s="24">
        <v>10</v>
      </c>
      <c r="K12" s="48" t="s">
        <v>124</v>
      </c>
    </row>
    <row r="13" spans="2:11" ht="47.25" x14ac:dyDescent="0.25">
      <c r="B13" s="24">
        <v>11</v>
      </c>
      <c r="C13" s="54" t="s">
        <v>129</v>
      </c>
      <c r="D13" s="54" t="s">
        <v>229</v>
      </c>
      <c r="F13" s="24">
        <v>11</v>
      </c>
      <c r="G13" s="48" t="s">
        <v>198</v>
      </c>
      <c r="H13" s="87"/>
      <c r="J13" s="24">
        <v>11</v>
      </c>
      <c r="K13" s="54" t="s">
        <v>125</v>
      </c>
    </row>
    <row r="14" spans="2:11" ht="47.25" x14ac:dyDescent="0.25">
      <c r="B14" s="24">
        <v>12</v>
      </c>
      <c r="C14" s="54" t="s">
        <v>230</v>
      </c>
      <c r="D14" s="54" t="s">
        <v>229</v>
      </c>
      <c r="F14" s="24">
        <v>12</v>
      </c>
      <c r="G14" s="48" t="s">
        <v>214</v>
      </c>
      <c r="H14" s="87"/>
      <c r="J14" s="24">
        <v>12</v>
      </c>
      <c r="K14" s="54" t="s">
        <v>128</v>
      </c>
    </row>
    <row r="15" spans="2:11" ht="47.25" x14ac:dyDescent="0.25">
      <c r="B15" s="24">
        <v>13</v>
      </c>
      <c r="C15" s="48" t="s">
        <v>155</v>
      </c>
      <c r="D15" s="48" t="s">
        <v>229</v>
      </c>
      <c r="F15" s="24">
        <v>13</v>
      </c>
      <c r="G15" s="48"/>
      <c r="H15" s="87"/>
      <c r="J15" s="24">
        <v>13</v>
      </c>
      <c r="K15" s="54" t="s">
        <v>129</v>
      </c>
    </row>
    <row r="16" spans="2:11" ht="47.25" x14ac:dyDescent="0.25">
      <c r="B16" s="24">
        <v>14</v>
      </c>
      <c r="C16" s="48" t="s">
        <v>172</v>
      </c>
      <c r="D16" s="48" t="s">
        <v>229</v>
      </c>
      <c r="F16" s="24">
        <v>14</v>
      </c>
      <c r="G16" s="48"/>
      <c r="H16" s="87"/>
      <c r="J16" s="24">
        <v>14</v>
      </c>
      <c r="K16" s="54" t="s">
        <v>132</v>
      </c>
    </row>
    <row r="17" spans="2:11" ht="63" x14ac:dyDescent="0.25">
      <c r="B17" s="24">
        <v>15</v>
      </c>
      <c r="C17" s="48" t="s">
        <v>185</v>
      </c>
      <c r="D17" s="48" t="s">
        <v>224</v>
      </c>
      <c r="F17" s="24">
        <v>15</v>
      </c>
      <c r="G17" s="48"/>
      <c r="H17" s="87"/>
      <c r="J17" s="24">
        <v>15</v>
      </c>
      <c r="K17" s="55" t="s">
        <v>133</v>
      </c>
    </row>
    <row r="18" spans="2:11" ht="63" x14ac:dyDescent="0.25">
      <c r="B18" s="24">
        <v>16</v>
      </c>
      <c r="C18" s="48" t="s">
        <v>214</v>
      </c>
      <c r="D18" s="48" t="s">
        <v>224</v>
      </c>
      <c r="F18" s="24">
        <v>16</v>
      </c>
      <c r="G18" s="48"/>
      <c r="H18" s="87"/>
      <c r="J18" s="24">
        <v>16</v>
      </c>
      <c r="K18" s="55" t="s">
        <v>135</v>
      </c>
    </row>
    <row r="19" spans="2:11" ht="31.5" x14ac:dyDescent="0.25">
      <c r="J19" s="24">
        <v>17</v>
      </c>
      <c r="K19" s="48" t="s">
        <v>136</v>
      </c>
    </row>
    <row r="20" spans="2:11" ht="47.25" x14ac:dyDescent="0.25">
      <c r="J20" s="24">
        <v>18</v>
      </c>
      <c r="K20" s="48" t="s">
        <v>231</v>
      </c>
    </row>
    <row r="21" spans="2:11" ht="63" x14ac:dyDescent="0.25">
      <c r="J21" s="24">
        <v>19</v>
      </c>
      <c r="K21" s="48" t="s">
        <v>147</v>
      </c>
    </row>
    <row r="22" spans="2:11" ht="31.5" x14ac:dyDescent="0.25">
      <c r="J22" s="24">
        <v>20</v>
      </c>
      <c r="K22" s="48" t="s">
        <v>149</v>
      </c>
    </row>
    <row r="23" spans="2:11" ht="15.75" x14ac:dyDescent="0.25">
      <c r="J23" s="24">
        <v>21</v>
      </c>
      <c r="K23" s="48" t="s">
        <v>161</v>
      </c>
    </row>
    <row r="24" spans="2:11" ht="31.5" x14ac:dyDescent="0.25">
      <c r="J24" s="24">
        <v>22</v>
      </c>
      <c r="K24" s="81" t="s">
        <v>169</v>
      </c>
    </row>
    <row r="25" spans="2:11" ht="31.5" x14ac:dyDescent="0.25">
      <c r="J25" s="24">
        <v>23</v>
      </c>
      <c r="K25" s="48" t="s">
        <v>172</v>
      </c>
    </row>
    <row r="26" spans="2:11" ht="15.75" x14ac:dyDescent="0.25">
      <c r="J26" s="24">
        <v>24</v>
      </c>
      <c r="K26" s="48" t="s">
        <v>181</v>
      </c>
    </row>
    <row r="27" spans="2:11" ht="31.5" x14ac:dyDescent="0.25">
      <c r="J27" s="24">
        <v>25</v>
      </c>
      <c r="K27" s="48" t="s">
        <v>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baseColWidth="10" defaultColWidth="9.140625" defaultRowHeight="15" x14ac:dyDescent="0.25"/>
  <cols>
    <col min="1" max="1" width="93" customWidth="1"/>
    <col min="2" max="2" width="17.140625" customWidth="1"/>
    <col min="3" max="256" width="11.42578125" customWidth="1"/>
  </cols>
  <sheetData>
    <row r="1" spans="1:2" ht="47.25" customHeight="1" x14ac:dyDescent="0.25">
      <c r="A1" s="85" t="s">
        <v>52</v>
      </c>
      <c r="B1" s="85" t="s">
        <v>224</v>
      </c>
    </row>
    <row r="2" spans="1:2" x14ac:dyDescent="0.25">
      <c r="A2" s="85" t="s">
        <v>77</v>
      </c>
      <c r="B2" s="84" t="s">
        <v>225</v>
      </c>
    </row>
    <row r="3" spans="1:2" ht="45" x14ac:dyDescent="0.25">
      <c r="A3" s="85" t="s">
        <v>97</v>
      </c>
      <c r="B3" s="84" t="s">
        <v>225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232</v>
      </c>
      <c r="C2" s="1" t="s">
        <v>233</v>
      </c>
      <c r="D2" s="1" t="s">
        <v>234</v>
      </c>
      <c r="E2" s="1" t="s">
        <v>235</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38</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38</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38</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236</v>
      </c>
    </row>
    <row r="13" spans="2:5" ht="89.25" customHeight="1" x14ac:dyDescent="0.25">
      <c r="D13" s="3" t="s">
        <v>237</v>
      </c>
    </row>
    <row r="14" spans="2:5" ht="105" customHeight="1" x14ac:dyDescent="0.25">
      <c r="D14" s="3" t="s">
        <v>238</v>
      </c>
    </row>
    <row r="15" spans="2:5" x14ac:dyDescent="0.25">
      <c r="D15" s="5" t="s">
        <v>38</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3db4f98a-eb2c-452f-8824-97742e745794" xsi:nil="true"/>
    <lcf76f155ced4ddcb4097134ff3c332f xmlns="d5991116-c9d7-4ee8-84ce-2663ad7954d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2D9068B2600B02488C3499C972ADC570" ma:contentTypeVersion="14" ma:contentTypeDescription="Crear nuevo documento." ma:contentTypeScope="" ma:versionID="ad91af99dac14e1696c3b6cfc64a84bd">
  <xsd:schema xmlns:xsd="http://www.w3.org/2001/XMLSchema" xmlns:xs="http://www.w3.org/2001/XMLSchema" xmlns:p="http://schemas.microsoft.com/office/2006/metadata/properties" xmlns:ns2="d5991116-c9d7-4ee8-84ce-2663ad7954d6" xmlns:ns3="3db4f98a-eb2c-452f-8824-97742e745794" targetNamespace="http://schemas.microsoft.com/office/2006/metadata/properties" ma:root="true" ma:fieldsID="5712c961e5dd7d609aff59c2d7480c66" ns2:_="" ns3:_="">
    <xsd:import namespace="d5991116-c9d7-4ee8-84ce-2663ad7954d6"/>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91116-c9d7-4ee8-84ce-2663ad795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2.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3.xml><?xml version="1.0" encoding="utf-8"?>
<ds:datastoreItem xmlns:ds="http://schemas.openxmlformats.org/officeDocument/2006/customXml" ds:itemID="{C480FC79-A81C-4C4A-9750-245A685D267F}">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d5991116-c9d7-4ee8-84ce-2663ad7954d6"/>
    <ds:schemaRef ds:uri="3db4f98a-eb2c-452f-8824-97742e74579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09CDB30-3DA0-4AA6-97EC-64A5EAF8B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91116-c9d7-4ee8-84ce-2663ad7954d6"/>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Hoja2</vt:lpstr>
      <vt:lpstr>Hoja3</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Vanesa Sofia Quintana Chachinoy</cp:lastModifiedBy>
  <cp:revision/>
  <cp:lastPrinted>2024-06-24T20:41:13Z</cp:lastPrinted>
  <dcterms:created xsi:type="dcterms:W3CDTF">2007-10-10T14:59:30Z</dcterms:created>
  <dcterms:modified xsi:type="dcterms:W3CDTF">2024-11-27T14:27:48Z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0x0101002D9068B2600B02488C3499C972ADC570</vt:lpwstr>
  </property>
  <property fmtid="{D5CDD505-2E9C-101B-9397-08002B2CF9AE}" pid="6" name="MediaServiceImageTags">
    <vt:lpwstr/>
  </property>
</Properties>
</file>