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05" windowWidth="23715" windowHeight="6660"/>
  </bookViews>
  <sheets>
    <sheet name="Hoja1" sheetId="1" r:id="rId1"/>
    <sheet name="Hoja2" sheetId="2" r:id="rId2"/>
    <sheet name="Hoja3" sheetId="3" r:id="rId3"/>
  </sheets>
  <definedNames>
    <definedName name="_xlnm._FilterDatabase" localSheetId="0" hidden="1">Hoja1!$A$2:$V$2</definedName>
  </definedNames>
  <calcPr calcId="145621"/>
</workbook>
</file>

<file path=xl/calcChain.xml><?xml version="1.0" encoding="utf-8"?>
<calcChain xmlns="http://schemas.openxmlformats.org/spreadsheetml/2006/main">
  <c r="F8" i="2" l="1"/>
  <c r="F7" i="2"/>
  <c r="F6" i="2"/>
  <c r="N4" i="1"/>
  <c r="N5" i="1"/>
  <c r="N6" i="1"/>
  <c r="N7" i="1"/>
  <c r="N8" i="1"/>
  <c r="N9" i="1"/>
  <c r="N10" i="1"/>
  <c r="N11" i="1"/>
  <c r="N12" i="1"/>
  <c r="N13" i="1"/>
  <c r="N14" i="1"/>
  <c r="N15" i="1"/>
  <c r="N16" i="1"/>
  <c r="N17" i="1"/>
  <c r="N18" i="1"/>
  <c r="N19" i="1"/>
  <c r="N20" i="1"/>
  <c r="N21" i="1"/>
  <c r="N22" i="1"/>
  <c r="N23" i="1"/>
  <c r="N24" i="1"/>
  <c r="N25" i="1"/>
  <c r="N26" i="1"/>
  <c r="N27" i="1"/>
  <c r="N28" i="1"/>
  <c r="N3" i="1"/>
  <c r="P4" i="1"/>
  <c r="P5" i="1"/>
  <c r="P6" i="1"/>
  <c r="P7" i="1"/>
  <c r="P8" i="1"/>
  <c r="P9" i="1"/>
  <c r="P10" i="1"/>
  <c r="P11" i="1"/>
  <c r="P12" i="1"/>
  <c r="P13" i="1"/>
  <c r="P14" i="1"/>
  <c r="P15" i="1"/>
  <c r="P16" i="1"/>
  <c r="P17" i="1"/>
  <c r="P18" i="1"/>
  <c r="P19" i="1"/>
  <c r="P20" i="1"/>
  <c r="P21" i="1"/>
  <c r="P22" i="1"/>
  <c r="P23" i="1"/>
  <c r="P24" i="1"/>
  <c r="P25" i="1"/>
  <c r="P26" i="1"/>
  <c r="P27" i="1"/>
  <c r="P28" i="1"/>
  <c r="P3" i="1"/>
  <c r="L4" i="1"/>
  <c r="L5" i="1"/>
  <c r="L6" i="1"/>
  <c r="L7" i="1"/>
  <c r="L8" i="1"/>
  <c r="L9" i="1"/>
  <c r="L10" i="1"/>
  <c r="L11" i="1"/>
  <c r="L12" i="1"/>
  <c r="L13" i="1"/>
  <c r="L14" i="1"/>
  <c r="L15" i="1"/>
  <c r="L16" i="1"/>
  <c r="L17" i="1"/>
  <c r="L18" i="1"/>
  <c r="L19" i="1"/>
  <c r="L20" i="1"/>
  <c r="L21" i="1"/>
  <c r="L22" i="1"/>
  <c r="L23" i="1"/>
  <c r="L24" i="1"/>
  <c r="L25" i="1"/>
  <c r="L26" i="1"/>
  <c r="L27" i="1"/>
  <c r="L28" i="1"/>
  <c r="L3" i="1"/>
  <c r="J4" i="1"/>
  <c r="J5" i="1"/>
  <c r="J6" i="1"/>
  <c r="J7" i="1"/>
  <c r="J8" i="1"/>
  <c r="J9" i="1"/>
  <c r="J10" i="1"/>
  <c r="J11" i="1"/>
  <c r="J12" i="1"/>
  <c r="J13" i="1"/>
  <c r="J14" i="1"/>
  <c r="J15" i="1"/>
  <c r="J16" i="1"/>
  <c r="J17" i="1"/>
  <c r="J18" i="1"/>
  <c r="J19" i="1"/>
  <c r="J20" i="1"/>
  <c r="J21" i="1"/>
  <c r="J22" i="1"/>
  <c r="J23" i="1"/>
  <c r="J24" i="1"/>
  <c r="J25" i="1"/>
  <c r="J26" i="1"/>
  <c r="J27" i="1"/>
  <c r="J28" i="1"/>
  <c r="J3" i="1"/>
</calcChain>
</file>

<file path=xl/comments1.xml><?xml version="1.0" encoding="utf-8"?>
<comments xmlns="http://schemas.openxmlformats.org/spreadsheetml/2006/main">
  <authors>
    <author>John Alejandro Jaramillo Santa</author>
  </authors>
  <commentList>
    <comment ref="H19" authorId="0">
      <text>
        <r>
          <rPr>
            <b/>
            <sz val="9"/>
            <color indexed="81"/>
            <rFont val="Tahoma"/>
            <family val="2"/>
          </rPr>
          <t>John Alejandro Jaramillo Santa:</t>
        </r>
        <r>
          <rPr>
            <sz val="9"/>
            <color indexed="81"/>
            <rFont val="Tahoma"/>
            <family val="2"/>
          </rPr>
          <t xml:space="preserve">
648 de 2016</t>
        </r>
      </text>
    </comment>
  </commentList>
</comments>
</file>

<file path=xl/sharedStrings.xml><?xml version="1.0" encoding="utf-8"?>
<sst xmlns="http://schemas.openxmlformats.org/spreadsheetml/2006/main" count="197" uniqueCount="136">
  <si>
    <t>No DE CONTRATO</t>
  </si>
  <si>
    <t>NOMBRE O RAZON SOCIAL</t>
  </si>
  <si>
    <t>IDENTIFICACION</t>
  </si>
  <si>
    <t xml:space="preserve">FECHA DE SUSCRIPCION </t>
  </si>
  <si>
    <t xml:space="preserve">FECHA DE TERMINACION </t>
  </si>
  <si>
    <t xml:space="preserve">VALOR  </t>
  </si>
  <si>
    <t>VALIDACION I.D.</t>
  </si>
  <si>
    <t>OBJETO</t>
  </si>
  <si>
    <t>VALIDACION OBJETO</t>
  </si>
  <si>
    <t>VALOR</t>
  </si>
  <si>
    <t>VALIDACION CUANTIA</t>
  </si>
  <si>
    <t>LINK</t>
  </si>
  <si>
    <t>FECHA DE PUBLICACION</t>
  </si>
  <si>
    <t>657 DE 2016</t>
  </si>
  <si>
    <t>UNIVERSIDAD NACIONAL DE COLOMBIA</t>
  </si>
  <si>
    <t>Formulación de un plan para la implementación de la estrategia GEL establecida por el Ministerio TIC, en el Ministerio de Vivienda de manera que se puedan incorporar buenas prácticas de gestión de TI, fortaleciendo las capacidades técnicas actuales necesarias para el cumplimiento de los procesos misionales de la entidad.</t>
  </si>
  <si>
    <t>https://www.contratos.gov.co/consultas/detalleProceso.do?numConstancia=16-12-5723087</t>
  </si>
  <si>
    <t>OBSERVACIONES</t>
  </si>
  <si>
    <t>655 de 2016</t>
  </si>
  <si>
    <t>Prestación de servicios profesionales para apoyar a la Subdirección de Estructuración de Programas de la Dirección de Programas en la evaluación y seguimiento, estructuración e implementación de proyectos y programas del sector de agua potable y saneamiento básico</t>
  </si>
  <si>
    <t>https://www.contratos.gov.co/consultas/detalleProceso.do?numConstancia=16-12-5721645</t>
  </si>
  <si>
    <t>654 DE 2016</t>
  </si>
  <si>
    <t>JORGE LUIS MONTES PAREDES</t>
  </si>
  <si>
    <t>https://www.contratos.gov.co/consultas/detalleProceso.do?numConstancia=16-12-5721487</t>
  </si>
  <si>
    <t>652 DE 2016</t>
  </si>
  <si>
    <t>JESSICA PAOLA FONSECA MUÑOZ</t>
  </si>
  <si>
    <t>https://www.contratos.gov.co/consultas/detalleProceso.do?numConstancia=16-12-5721144</t>
  </si>
  <si>
    <t>653 DE 2016</t>
  </si>
  <si>
    <t>LINA MARCELA GOMEZ AVILA</t>
  </si>
  <si>
    <t>https://www.contratos.gov.co/consultas/detalleProceso.do?numConstancia=16-12-5721305</t>
  </si>
  <si>
    <t>656 DE 2016</t>
  </si>
  <si>
    <t>LUIS EDGAR ROZO RODRIGUEZ</t>
  </si>
  <si>
    <t>El CONTRATISTA se obliga para con el MINISTERIO, a la prestación de servicios profesionales para apoyar y asistir en la evaluación y/o seguimiento e implementación de los diferentes proyectos y políticas del Viceministerio de Agua y Saneamiento Básico-VASB, siguiendo las directrices de este.</t>
  </si>
  <si>
    <t>https://www.contratos.gov.co/consultas/detalleProceso.do?numConstancia=16-12-5723535</t>
  </si>
  <si>
    <t>651 de 216</t>
  </si>
  <si>
    <t>FREDY ALEXANDER MOYANO VARGAS</t>
  </si>
  <si>
    <t>Prestar sus servicios profesionales para implementar las actividades relacionadas con las estrategias de comunicación pública y actualizar los planes de gestión institucional relacionados con la política de anticorrupción, con el fin de cumplir las metas institucionales del Ministerio de Vivienda, Ciudad y Territorio</t>
  </si>
  <si>
    <t>https://www.contratos.gov.co/consultas/detalleProceso.do?numConstancia=16-12-5725064</t>
  </si>
  <si>
    <t>650 DE 2016</t>
  </si>
  <si>
    <t>UNIVERSIDAD MILITAR NUEVA GRANADA</t>
  </si>
  <si>
    <t>Desarrollar capacitaciones para funcionarios del Ministerio de Vivienda, Ciudad y Territorio a través de la realización de cursos y talleres.</t>
  </si>
  <si>
    <t>https://www.contratos.gov.co/consultas/detalleProceso.do?numConstancia=16-12-5718465</t>
  </si>
  <si>
    <t>649 de 2016</t>
  </si>
  <si>
    <t>https://www.contratos.gov.co/consultas/detalleProceso.do?numConstancia=16-12-5703231</t>
  </si>
  <si>
    <t> IP-DTH-022-2016</t>
  </si>
  <si>
    <t>EMERMEDICA S.A. SERVICIOS DE AMBULANCIA PREPAGADOS</t>
  </si>
  <si>
    <t>Prestar los servicios de AREA PROTEGIDA para la atención de urgencias y emergencias médicas para los funcionarios, contratistas y público en general que se encuentren dentro de las instalaciones de las diferentes sedes del Ministerio de Vivienda, Ciudad y Territorio.</t>
  </si>
  <si>
    <t>https://www.contratos.gov.co/consultas/detalleProceso.do?numConstancia=16-13-5629029</t>
  </si>
  <si>
    <t>646 de 2016</t>
  </si>
  <si>
    <t>FELIPE ANDRES OYUELA SOLER</t>
  </si>
  <si>
    <t>https://www.contratos.gov.co/consultas/detalleProceso.do?numConstancia=16-12-5697655</t>
  </si>
  <si>
    <t>647 de 216</t>
  </si>
  <si>
    <t>https://www.contratos.gov.co/consultas/detalleProceso.do?numConstancia=16-12-5697308</t>
  </si>
  <si>
    <t> 642 de 2016</t>
  </si>
  <si>
    <t>YURI JOSE GIL GIL</t>
  </si>
  <si>
    <t>https://www.contratos.gov.co/consultas/detalleProceso.do?numConstancia=16-12-5688777</t>
  </si>
  <si>
    <t>643 de 216</t>
  </si>
  <si>
    <t>YEHISON LEANDRO CIFUENTES HERRERA</t>
  </si>
  <si>
    <t>https://www.contratos.gov.co/consultas/detalleProceso.do?numConstancia=16-12-5691892</t>
  </si>
  <si>
    <t>644 de 2016</t>
  </si>
  <si>
    <t>https://www.contratos.gov.co/consultas/detalleProceso.do?numConstancia=16-12-5688986</t>
  </si>
  <si>
    <t>638 DE 2016</t>
  </si>
  <si>
    <t>JORGE ANDRES MORENO ARTETA</t>
  </si>
  <si>
    <t>Prestar los servicios profesionales para apoyar a la Secretaria General - Subdirección de Finanzas y Presupuesto ¿ Grupo de Presupuesto y Cuentas, en las actividades presupuestales requeridas para el cierre de la vigencia y los trámites presupuestales y de órdenes de pago que deben tramitar en el Ministerio de Vivienda, Ciudad y Territorio y FONVIVIENDA.</t>
  </si>
  <si>
    <t>https://www.contratos.gov.co/consultas/detalleProceso.do?numConstancia=16-12-5683017</t>
  </si>
  <si>
    <t>637 DE 2016</t>
  </si>
  <si>
    <t>MANUEL DOMINGO ABELLO ALVAREZ</t>
  </si>
  <si>
    <t>https://www.contratos.gov.co/consultas/detalleProceso.do?numConstancia=16-12-5673386</t>
  </si>
  <si>
    <t>640 de 2016</t>
  </si>
  <si>
    <t>Prestar los servicios de apoyo a la gestión para la realización de las actividades relacionadas con la recolección y entrega de mercancías, documentos, archivos, elementos o bienes de inventario, suministros, así como el apoyo en la conducción de vehículos para el traslado de personal en diligencias oficiales, traslado de vehículos para mantenimiento tendiente a garantizar la disponibilidad y normal funcionamiento de mismos a través de las actividades contratadas con los talleres y en general prestar el apoyo logístico que requiera el Grupo en materia de bienes para las diferentes sedes del Ministerio.</t>
  </si>
  <si>
    <t>https://www.contratos.gov.co/consultas/detalleProceso.do?numConstancia=16-12-5679359</t>
  </si>
  <si>
    <t>639 DE 2016</t>
  </si>
  <si>
    <t>FREDY ALEXANDER RODRIGUEZ ARDILA</t>
  </si>
  <si>
    <t>https://www.contratos.gov.co/consultas/detalleProceso.do?numConstancia=16-12-5683132</t>
  </si>
  <si>
    <t>636 de 2016</t>
  </si>
  <si>
    <t>El CONTRATISTA se obliga para con el MINISTERIO a la Prestación de servicios de un técnico ¿para Apoyar la gestión documental relacionada con los proyectos de Agua y Saneamiento Básico, presentados por las Entidades Territoriales</t>
  </si>
  <si>
    <t>GLEDY ZULEIMA GUEVARA ROMERO</t>
  </si>
  <si>
    <t>https://www.contratos.gov.co/consultas/detalleProceso.do?numConstancia=16-12-5685791</t>
  </si>
  <si>
    <t>635 de 2016</t>
  </si>
  <si>
    <t>LUZ ELENA GOMEZ LUNA</t>
  </si>
  <si>
    <t>https://www.contratos.gov.co/consultas/detalleProceso.do?numConstancia=16-12-5665153</t>
  </si>
  <si>
    <t>ENRIQUE JOSE NATES GUERRA</t>
  </si>
  <si>
    <t>634 DE 2016</t>
  </si>
  <si>
    <t>https://www.contratos.gov.co/consultas/detalleProceso.do?numConstancia=16-12-5652019</t>
  </si>
  <si>
    <t> 632 DE 2016</t>
  </si>
  <si>
    <t>JAIRO MIGUEL LIZCANO MENDOZA</t>
  </si>
  <si>
    <t>https://www.contratos.gov.co/consultas/detalleProceso.do?numConstancia=16-12-5652091</t>
  </si>
  <si>
    <t>NORIS MERCEDES MARTINEZ OSORIO</t>
  </si>
  <si>
    <t>SECOP II</t>
  </si>
  <si>
    <t>BOLIVAR ALBERTO OLIVELLA MEJIA</t>
  </si>
  <si>
    <t>https://community.secop.gov.co/Public/Tendering/ContractNoticeManagement/Index?currentLanguage=es-CO&amp;Page=login&amp;Country=CO&amp;SkinName=CCE</t>
  </si>
  <si>
    <t>OSCAR ALFREDO SANCHEZ DIAZ</t>
  </si>
  <si>
    <t xml:space="preserve">Prestación de servicios técnicos para el fortalecimiento de la plataforma tecnológica Microsoft Sharepoint 2013, en el desarrollo de componentes para crear soluciones con nuevas funcionalidades cumpliendo con los estándares establecidos por Gobierno en Línea. </t>
  </si>
  <si>
    <t>Prestacion de servicios de apoyo a la gestion, para apoyar en las actividades operativas y de gestion documental, requeridas por la subdireccion de estructuracion de programas como soporte para el cumplimiento de las funciones misionales que le son propias.</t>
  </si>
  <si>
    <t xml:space="preserve">Prestar los servicios profesionales para apoyar a la Secretaria General - Subdirección de Finanzas y Presupuesto – Grupo de Presupuesto y Cuentas, en las actividades presupuestales requeridas para el cierre de la vigencia y los trámites presupuestales y de órdenes de pago que deben tramitar en el Ministerio de Vivienda, Ciudad y Territorio y FONVIVIENDA. </t>
  </si>
  <si>
    <t xml:space="preserve">Prestar sus servicios profesionales para apoyar jurídicamente a la Secretaria General - Subdirección de Servicios Administrativos – Grupo de Contratos, en los trámites precontractuales, contractuales y pos-contractuales que debe adelantar el Ministerio de Vivienda, Ciudad y Territorio. </t>
  </si>
  <si>
    <t>Prestación de servicios profesionales en el seguimiento, organización y verificación de piezas procesales de los expedientes a cargo de la Oficina Asesora Jurídica en que sea parte el Par Inurbe.</t>
  </si>
  <si>
    <t>Prestación de servicios para realizar actividades de apoyo operativo, logístico, organización y administración de archivos relacionados con los procesos de asistencia técnica en los programas de vivienda.</t>
  </si>
  <si>
    <t>ALBA NEREIDA RAMIREZ ROJAS</t>
  </si>
  <si>
    <t>JORGE SNEIDER MARTINEZ ENRIQUEZ</t>
  </si>
  <si>
    <t>Prestación de Servicios Profesionales para apoyar el proceso de control de documentos y control de registros de la documentación perteneciente al Sistema Integrado de Gestión del Ministerio de Vivienda, Ciudad y Territorio, administrado por la Oficina Asesora de Planeación.</t>
  </si>
  <si>
    <t>Apoyar técnicamente al Viceministerio de Agua y Saneamiento Básico en la evaluación, formulación y seguimiento de los proyectos relacionados con la potabilidad de aguas subterráneas y abastecimiento de agua potable en el departamento de La Guajira, así como en la elaboración de informes, consolidación de información y demás actividades enmarcadas en políticas, planes, programas asociados a temas ambientales.</t>
  </si>
  <si>
    <t>Apoyar técnicamente en el ajuste y actualización de las Resoluciones 1166 de 2006 y 1127 de 2007 relacionadas con el Reglamento Técnico de tuberías y accesorios para acueducto y alcantarillado, a tener en cuenta en la evaluación y seguimiento de los proyectos del Viceministerio de Agua y Saneamiento Básico.</t>
  </si>
  <si>
    <t>RODRIGO ALEJANDRO MARTINEZ NIÑO</t>
  </si>
  <si>
    <t>RODRIGO ALEJANDRO MARTiNEZ NIÑO</t>
  </si>
  <si>
    <t>ALBA NEREIDA RAMiREZ ROJAS</t>
  </si>
  <si>
    <t>JORGE SNEIDER MARTiNEZ ENRIQUEZ</t>
  </si>
  <si>
    <t>ROSALIA SOLORZANO ANGULO</t>
  </si>
  <si>
    <t>MARCO LEON VILLEGAS VELASQUEZ</t>
  </si>
  <si>
    <t>800126785-7</t>
  </si>
  <si>
    <t>899999063-3</t>
  </si>
  <si>
    <t>El CONTRATISTA se obliga para con el MINISTERIO, a la prestación de servicios profesionales para apoyar los procesos de gestión de los proyectos en la Subdirección de Estructuración de Programas del Viceministerio de Agua y Saneamiento Básico, en la estructuración, implementación y seguimiento de planes y programas del sector de Agua potable y Saneamiento Básico.</t>
  </si>
  <si>
    <t>Prestación de servicios profesionales para apoyar la implementación del Sistema de la Seguridad y Salud en el Trabajo, así como apoyar la formulación del Plan de Bienestar y el Plan Institucional de Capacitación PIC del Ministerio de Vivienda, Ciudad y Territorio.</t>
  </si>
  <si>
    <t>Apoyar las actividades de revisión, análisis y emisión de conceptos respecto de información, normatividad y documentación jurídica, así como las de apoyo jurídico, necesarias para el saneamiento de los bienes inmuebles del extinto ICT y/o INURBE en el marco del Decreto 554 de 2003, la Ley 1001 de 2005 y demás normas que regulen la materia.</t>
  </si>
  <si>
    <t>Prestación de servicios profesionales para apoyar la gestión, ejecución y seguimiento de los procesos contractuales que requiera el Ministerio de Vivienda, Ciudad y Territorio.</t>
  </si>
  <si>
    <r>
      <t>Desarrollar capacitaciones para funcionarios del Ministerio de Vivienda, Ciudad y Territorio a través de la realización de cursos y talleres.</t>
    </r>
    <r>
      <rPr>
        <b/>
        <u/>
        <sz val="9"/>
        <rFont val="Verdana"/>
        <family val="2"/>
      </rPr>
      <t/>
    </r>
  </si>
  <si>
    <t>Prestación de servicios profesionales para apoyar a la Subdirección de Estructuración de Programas de la Dirección de Programas en la estructuración, implementación y seguimiento de planes y programas del sector de agua potable y saneamiento básico.</t>
  </si>
  <si>
    <t>Apoyar en los procesos de gestión de los proyectos, en la organización y mantenimiento del archivo de la Subdirección de Proyectos, con el fin de preservar y conservar toda la documentación producida y recibida en las subdirecciones y facilitar el acceso a los soportes de los procesos y proyectos generados en la misma.</t>
  </si>
  <si>
    <t>Prestar los Servicios Profesionales al Ministerio de Vivienda Ciudad y Territorio a través del Grupo de Atención al Usuario y Archivo, en el direccionamiento, respuesta, revisión de los Derechos de Petición relacionados con temas del sector vivienda.</t>
  </si>
  <si>
    <t>Prestación de servicios profesionales para apoyar en la elaboración y/o revisión jurídica de los documentos necesarios en el marco de la implementación de la Ley 1537 de 2012 y todos aquellos programas de vivienda ofertados por el Ministerio de Vivienda, Ciudad y Territorio.</t>
  </si>
  <si>
    <t>Apoyar a la Dirección de Desarrollo Sectorial, brindando acompañamiento mediante la asistencia jurídica y técnica a las entidades territoriales, con el fin de apoyar la estrategia de monitoreo, seguimiento y control a los recursos del Sistema General de Participaciones para el sector Agua Potable y Saneamiento Básico para el aseguramiento de la prestación de los servicios, incluido el apoyo al proceso de certificación de los municipios en los departamentos que le sean asignados.</t>
  </si>
  <si>
    <t>Prestar sus servicios profesionales de apoyo en proyectos tecnológicos e implementación en el desarrollo de componentes para el proyecto MarColombia y el proyecto en la plataforma Microsoft SharePoint 2013 para crear soluciones con funcionalidades y estándares establecidos por el componente TIC para la Gestión de la Estrategia de Gobierno en Línea.</t>
  </si>
  <si>
    <t>Prestar sus servicios profesionales de Apoyo en proyectos tecnológicos e implementación en el desarrollo de componentes para el proyecto MarColombia y el proyecto en la plataforma Microsoft SharePoint 2013 para crear soluciones con funcionalidades y estándares establecidos por el componente TIC para la Gestión de la Estrategia de Gobierno en Línea.</t>
  </si>
  <si>
    <t>Prestación de servicios de un técnico ¿para Apoyar la gestión documental relacionada con los proyectos de Agua y Saneamiento Básico, presentados por las Entidades Territoriales</t>
  </si>
  <si>
    <t>No. DE CONTRATO</t>
  </si>
  <si>
    <t>CONTRATISTA</t>
  </si>
  <si>
    <t>VALOR  BASE DE DATOS GRUPO DE CONTRATOS</t>
  </si>
  <si>
    <t>CUANTÍA</t>
  </si>
  <si>
    <t>WWW.CONTRATOS.GOV.CO</t>
  </si>
  <si>
    <t>DIFERENCIA</t>
  </si>
  <si>
    <t>TOTAL</t>
  </si>
  <si>
    <t>Publicado con una extemporaneidad de dos (2) días en la página web www.colombiacompra.gov.co</t>
  </si>
  <si>
    <r>
      <t xml:space="preserve">El CONTRATISTA se obliga para con el MINISTERIO, a la prestación </t>
    </r>
    <r>
      <rPr>
        <sz val="9"/>
        <color indexed="8"/>
        <rFont val="Verdana"/>
        <family val="2"/>
      </rPr>
      <t>de servicios profesionales para apoyar los procesos de gestión de los proyectos en la Subdirección de Estructuración de Programas</t>
    </r>
    <r>
      <rPr>
        <sz val="9"/>
        <rFont val="Verdana"/>
        <family val="2"/>
      </rPr>
      <t xml:space="preserve"> </t>
    </r>
    <r>
      <rPr>
        <sz val="9"/>
        <color indexed="8"/>
        <rFont val="Verdana"/>
        <family val="2"/>
      </rPr>
      <t>del Viceministerio de Agua y Saneamiento Básico, en la estructuración, implementación y seguimiento de planes y programas del sector de Agua potable y Saneamiento Básico.</t>
    </r>
  </si>
  <si>
    <t>VALIDACION NOMBRE</t>
  </si>
  <si>
    <t>ENVIADO GRUPO DE CONTRATOS</t>
  </si>
  <si>
    <t>WWW.COLOMBIACOMPRA.GOV.CO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</si>
</sst>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164" formatCode="_ * #,##0_ ;_ * \-#,##0_ ;_ * &quot;-&quot;_ ;_ @_ "/>
    <numFmt numFmtId="165" formatCode="_ * #,##0.00_ ;_ * \-#,##0.00_ ;_ * &quot;-&quot;??_ ;_ @_ "/>
    <numFmt numFmtId="166" formatCode="_-&quot;$&quot;* #,##0.00_-;\-&quot;$&quot;* #,##0.00_-;_-&quot;$&quot;* &quot;-&quot;??_-;_-@_-"/>
    <numFmt numFmtId="167" formatCode="[$-C0A]d\-mmm\-yy;@"/>
    <numFmt numFmtId="168" formatCode="_(&quot;$&quot;* #,##0.00_);_(&quot;$&quot;* \(#,##0.00\);_(&quot;$&quot;* &quot;-&quot;??_);_(@_)"/>
    <numFmt numFmtId="173" formatCode="_-&quot;$&quot;* #,##0_-;\-&quot;$&quot;* #,##0_-;_-&quot;$&quot;* &quot;-&quot;??_-;_-@_-"/>
    <numFmt numFmtId="174" formatCode="&quot;$&quot;\ #,##0"/>
  </numFmts>
  <fonts count="20" x14ac:knownFonts="1">
    <font>
      <sz val="11"/>
      <color theme="1"/>
      <name val="Calibri"/>
      <family val="2"/>
      <scheme val="minor"/>
    </font>
    <font>
      <sz val="11"/>
      <color theme="1"/>
      <name val="Calibri"/>
      <family val="2"/>
      <scheme val="minor"/>
    </font>
    <font>
      <sz val="10"/>
      <name val="Arial"/>
    </font>
    <font>
      <sz val="10"/>
      <name val="Arial"/>
      <family val="2"/>
    </font>
    <font>
      <sz val="11"/>
      <color indexed="8"/>
      <name val="Arial"/>
      <family val="2"/>
    </font>
    <font>
      <b/>
      <sz val="10"/>
      <name val="Verdana"/>
      <family val="2"/>
    </font>
    <font>
      <u/>
      <sz val="11"/>
      <color theme="10"/>
      <name val="Calibri"/>
      <family val="2"/>
      <scheme val="minor"/>
    </font>
    <font>
      <b/>
      <sz val="10"/>
      <color theme="1"/>
      <name val="Verdana"/>
      <family val="2"/>
    </font>
    <font>
      <sz val="10"/>
      <color rgb="FF000000"/>
      <name val="Verdana"/>
      <family val="2"/>
    </font>
    <font>
      <sz val="9"/>
      <color theme="1"/>
      <name val="Verdana"/>
      <family val="2"/>
    </font>
    <font>
      <sz val="9"/>
      <color rgb="FF3D3D3D"/>
      <name val="Verdana"/>
      <family val="2"/>
    </font>
    <font>
      <sz val="9"/>
      <color rgb="FF000000"/>
      <name val="Verdana"/>
      <family val="2"/>
    </font>
    <font>
      <b/>
      <sz val="9"/>
      <color theme="1"/>
      <name val="Verdana"/>
      <family val="2"/>
    </font>
    <font>
      <sz val="9"/>
      <name val="Verdana"/>
      <family val="2"/>
    </font>
    <font>
      <sz val="9"/>
      <color indexed="8"/>
      <name val="Verdana"/>
      <family val="2"/>
    </font>
    <font>
      <b/>
      <u/>
      <sz val="9"/>
      <name val="Verdana"/>
      <family val="2"/>
    </font>
    <font>
      <b/>
      <sz val="10"/>
      <color rgb="FF000000"/>
      <name val="Verdana"/>
      <family val="2"/>
    </font>
    <font>
      <sz val="9"/>
      <color indexed="81"/>
      <name val="Tahoma"/>
      <family val="2"/>
    </font>
    <font>
      <b/>
      <sz val="9"/>
      <color indexed="81"/>
      <name val="Tahoma"/>
      <family val="2"/>
    </font>
    <font>
      <b/>
      <sz val="12"/>
      <color theme="1"/>
      <name val="Verdana"/>
      <family val="2"/>
    </font>
  </fonts>
  <fills count="6">
    <fill>
      <patternFill patternType="none"/>
    </fill>
    <fill>
      <patternFill patternType="gray125"/>
    </fill>
    <fill>
      <patternFill patternType="solid">
        <fgColor theme="5" tint="0.39997558519241921"/>
        <bgColor indexed="64"/>
      </patternFill>
    </fill>
    <fill>
      <patternFill patternType="solid">
        <fgColor rgb="FFFFFFFF"/>
        <bgColor indexed="64"/>
      </patternFill>
    </fill>
    <fill>
      <patternFill patternType="solid">
        <fgColor theme="0"/>
        <bgColor indexed="64"/>
      </patternFill>
    </fill>
    <fill>
      <patternFill patternType="solid">
        <fgColor rgb="FFDCE6F1"/>
        <bgColor indexed="64"/>
      </patternFill>
    </fill>
  </fills>
  <borders count="1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53">
    <xf numFmtId="0" fontId="0" fillId="0" borderId="0"/>
    <xf numFmtId="0" fontId="2"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3" fillId="0" borderId="0"/>
    <xf numFmtId="0" fontId="4" fillId="0" borderId="0"/>
    <xf numFmtId="0" fontId="1" fillId="0" borderId="0"/>
    <xf numFmtId="0" fontId="1" fillId="0" borderId="0"/>
    <xf numFmtId="0" fontId="6" fillId="0" borderId="0" applyNumberForma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cellStyleXfs>
  <cellXfs count="73">
    <xf numFmtId="0" fontId="0" fillId="0" borderId="0" xfId="0"/>
    <xf numFmtId="0" fontId="5" fillId="2" borderId="2" xfId="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167" fontId="5" fillId="2" borderId="2" xfId="1" applyNumberFormat="1" applyFont="1" applyFill="1" applyBorder="1" applyAlignment="1">
      <alignment horizontal="center" vertical="center" wrapText="1"/>
    </xf>
    <xf numFmtId="0" fontId="0" fillId="0" borderId="0" xfId="0"/>
    <xf numFmtId="167" fontId="5" fillId="2" borderId="1" xfId="1" applyNumberFormat="1" applyFont="1" applyFill="1" applyBorder="1" applyAlignment="1">
      <alignment horizontal="center" vertical="center" wrapText="1"/>
    </xf>
    <xf numFmtId="0" fontId="9" fillId="0" borderId="8" xfId="51" applyFont="1" applyBorder="1" applyAlignment="1">
      <alignment horizontal="center" vertical="center" wrapText="1"/>
    </xf>
    <xf numFmtId="0" fontId="13" fillId="0" borderId="8" xfId="51" applyFont="1" applyBorder="1" applyAlignment="1">
      <alignment wrapText="1"/>
    </xf>
    <xf numFmtId="167" fontId="9" fillId="0" borderId="8" xfId="51" applyNumberFormat="1" applyFont="1" applyBorder="1" applyAlignment="1">
      <alignment horizontal="center" vertical="center" wrapText="1"/>
    </xf>
    <xf numFmtId="167" fontId="9" fillId="0" borderId="8" xfId="51" applyNumberFormat="1" applyFont="1" applyFill="1" applyBorder="1" applyAlignment="1">
      <alignment horizontal="center" vertical="center" wrapText="1"/>
    </xf>
    <xf numFmtId="173" fontId="12" fillId="0" borderId="8" xfId="52" applyNumberFormat="1" applyFont="1" applyBorder="1" applyAlignment="1">
      <alignment horizontal="center" vertical="center" wrapText="1"/>
    </xf>
    <xf numFmtId="0" fontId="9" fillId="0" borderId="8" xfId="51" applyFont="1" applyFill="1" applyBorder="1" applyAlignment="1">
      <alignment horizontal="center" vertical="center" wrapText="1"/>
    </xf>
    <xf numFmtId="173" fontId="12" fillId="0" borderId="8" xfId="52" applyNumberFormat="1" applyFont="1" applyFill="1" applyBorder="1" applyAlignment="1">
      <alignment horizontal="center" vertical="center" wrapText="1"/>
    </xf>
    <xf numFmtId="0" fontId="13" fillId="0" borderId="8" xfId="51" applyFont="1" applyFill="1" applyBorder="1" applyAlignment="1">
      <alignment wrapText="1"/>
    </xf>
    <xf numFmtId="0" fontId="9" fillId="0" borderId="8" xfId="51" applyFont="1" applyBorder="1" applyAlignment="1">
      <alignment horizontal="left" vertical="center" wrapText="1"/>
    </xf>
    <xf numFmtId="0" fontId="11" fillId="0" borderId="8" xfId="51" applyFont="1" applyFill="1" applyBorder="1" applyAlignment="1">
      <alignment horizontal="justify" vertical="center"/>
    </xf>
    <xf numFmtId="173" fontId="12" fillId="0" borderId="8" xfId="10" applyNumberFormat="1" applyFont="1" applyFill="1" applyBorder="1" applyAlignment="1">
      <alignment horizontal="center" vertical="center" wrapText="1"/>
    </xf>
    <xf numFmtId="1" fontId="9" fillId="0" borderId="8" xfId="51" applyNumberFormat="1" applyFont="1" applyBorder="1" applyAlignment="1">
      <alignment horizontal="center" vertical="center" wrapText="1"/>
    </xf>
    <xf numFmtId="1" fontId="9" fillId="0" borderId="8" xfId="51" applyNumberFormat="1" applyFont="1" applyFill="1" applyBorder="1" applyAlignment="1">
      <alignment horizontal="center" vertical="center" wrapText="1"/>
    </xf>
    <xf numFmtId="1" fontId="13" fillId="0" borderId="8" xfId="51" applyNumberFormat="1" applyFont="1" applyFill="1" applyBorder="1" applyAlignment="1">
      <alignment horizontal="center" vertical="center" wrapText="1"/>
    </xf>
    <xf numFmtId="0" fontId="9" fillId="0" borderId="8" xfId="51" applyNumberFormat="1" applyFont="1" applyFill="1" applyBorder="1" applyAlignment="1">
      <alignment horizontal="center" vertical="center" wrapText="1"/>
    </xf>
    <xf numFmtId="0" fontId="10" fillId="4" borderId="0" xfId="0" applyFont="1" applyFill="1" applyAlignment="1">
      <alignment wrapText="1"/>
    </xf>
    <xf numFmtId="0" fontId="10" fillId="4" borderId="0" xfId="0" applyFont="1" applyFill="1" applyAlignment="1">
      <alignment vertical="center" wrapText="1"/>
    </xf>
    <xf numFmtId="0" fontId="7" fillId="5"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6" fillId="5" borderId="9" xfId="0" applyFont="1" applyFill="1" applyBorder="1" applyAlignment="1">
      <alignment horizontal="center" vertical="center"/>
    </xf>
    <xf numFmtId="0" fontId="9" fillId="4" borderId="8" xfId="51" applyFont="1" applyFill="1" applyBorder="1" applyAlignment="1">
      <alignment horizontal="center" vertical="center" wrapText="1"/>
    </xf>
    <xf numFmtId="173" fontId="12" fillId="4" borderId="8" xfId="52" applyNumberFormat="1" applyFont="1" applyFill="1" applyBorder="1" applyAlignment="1">
      <alignment horizontal="center" vertical="center" wrapText="1"/>
    </xf>
    <xf numFmtId="173" fontId="9" fillId="4" borderId="8" xfId="52" applyNumberFormat="1"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6" fillId="5" borderId="11" xfId="0" applyFont="1" applyFill="1" applyBorder="1" applyAlignment="1">
      <alignment horizontal="center" vertical="center"/>
    </xf>
    <xf numFmtId="174" fontId="10" fillId="4" borderId="8" xfId="0" applyNumberFormat="1" applyFont="1" applyFill="1" applyBorder="1" applyAlignment="1">
      <alignment horizontal="center" vertical="center"/>
    </xf>
    <xf numFmtId="173" fontId="8" fillId="4" borderId="8" xfId="0" applyNumberFormat="1" applyFont="1" applyFill="1" applyBorder="1" applyAlignment="1">
      <alignment horizontal="center" vertical="center" wrapText="1"/>
    </xf>
    <xf numFmtId="174" fontId="10" fillId="4" borderId="2" xfId="0" applyNumberFormat="1" applyFont="1" applyFill="1" applyBorder="1" applyAlignment="1">
      <alignment horizontal="center" vertical="center"/>
    </xf>
    <xf numFmtId="0" fontId="16" fillId="4" borderId="8" xfId="0" applyFont="1" applyFill="1" applyBorder="1" applyAlignment="1">
      <alignment horizontal="center" vertical="center"/>
    </xf>
    <xf numFmtId="173" fontId="0" fillId="0" borderId="8" xfId="0" applyNumberFormat="1" applyBorder="1"/>
    <xf numFmtId="0" fontId="10" fillId="0" borderId="8" xfId="0" applyFont="1" applyBorder="1" applyAlignment="1">
      <alignment horizontal="left" vertical="center"/>
    </xf>
    <xf numFmtId="0" fontId="10" fillId="0" borderId="8" xfId="0" applyFont="1" applyBorder="1"/>
    <xf numFmtId="1" fontId="10" fillId="0" borderId="8" xfId="0" applyNumberFormat="1" applyFont="1" applyBorder="1"/>
    <xf numFmtId="3" fontId="9" fillId="0" borderId="8" xfId="0" applyNumberFormat="1" applyFont="1" applyBorder="1"/>
    <xf numFmtId="0" fontId="9" fillId="0" borderId="8" xfId="0" applyFont="1" applyBorder="1"/>
    <xf numFmtId="174" fontId="10" fillId="0" borderId="8" xfId="0" applyNumberFormat="1" applyFont="1" applyBorder="1"/>
    <xf numFmtId="174" fontId="9" fillId="0" borderId="8" xfId="0" applyNumberFormat="1" applyFont="1" applyBorder="1"/>
    <xf numFmtId="14" fontId="9" fillId="0" borderId="8" xfId="0" applyNumberFormat="1" applyFont="1" applyBorder="1"/>
    <xf numFmtId="0" fontId="9" fillId="0" borderId="8" xfId="0" applyFont="1" applyBorder="1" applyAlignment="1">
      <alignment horizontal="left" vertical="center"/>
    </xf>
    <xf numFmtId="1" fontId="9" fillId="4" borderId="8" xfId="0" applyNumberFormat="1" applyFont="1" applyFill="1" applyBorder="1"/>
    <xf numFmtId="0" fontId="10" fillId="4" borderId="8" xfId="0" applyFont="1" applyFill="1" applyBorder="1" applyAlignment="1">
      <alignment wrapText="1"/>
    </xf>
    <xf numFmtId="0" fontId="10" fillId="4" borderId="8" xfId="0" applyFont="1" applyFill="1" applyBorder="1" applyAlignment="1">
      <alignment horizontal="left" vertical="center"/>
    </xf>
    <xf numFmtId="0" fontId="10" fillId="4" borderId="8" xfId="0" applyFont="1" applyFill="1" applyBorder="1"/>
    <xf numFmtId="1" fontId="10" fillId="4" borderId="8" xfId="0" applyNumberFormat="1" applyFont="1" applyFill="1" applyBorder="1"/>
    <xf numFmtId="174" fontId="10" fillId="4" borderId="8" xfId="0" applyNumberFormat="1" applyFont="1" applyFill="1" applyBorder="1"/>
    <xf numFmtId="14" fontId="9" fillId="4" borderId="8" xfId="0" applyNumberFormat="1" applyFont="1" applyFill="1" applyBorder="1"/>
    <xf numFmtId="0" fontId="9" fillId="4" borderId="8" xfId="0" applyFont="1" applyFill="1" applyBorder="1" applyAlignment="1">
      <alignment wrapText="1"/>
    </xf>
    <xf numFmtId="1" fontId="9" fillId="0" borderId="8" xfId="0" applyNumberFormat="1" applyFont="1" applyBorder="1"/>
    <xf numFmtId="0" fontId="11" fillId="0" borderId="8" xfId="0" applyFont="1" applyBorder="1"/>
    <xf numFmtId="174" fontId="11" fillId="0" borderId="8" xfId="0" applyNumberFormat="1" applyFont="1" applyBorder="1"/>
    <xf numFmtId="0" fontId="11" fillId="0" borderId="8" xfId="0" applyFont="1" applyBorder="1" applyAlignment="1">
      <alignment wrapText="1"/>
    </xf>
    <xf numFmtId="0" fontId="10" fillId="3" borderId="8" xfId="0" applyFont="1" applyFill="1" applyBorder="1" applyAlignment="1">
      <alignment vertical="center"/>
    </xf>
    <xf numFmtId="174" fontId="9" fillId="4" borderId="8" xfId="0" applyNumberFormat="1" applyFont="1" applyFill="1" applyBorder="1"/>
    <xf numFmtId="0" fontId="9" fillId="0" borderId="8" xfId="0" applyFont="1" applyBorder="1" applyAlignment="1">
      <alignment wrapText="1"/>
    </xf>
    <xf numFmtId="0" fontId="13" fillId="0" borderId="8" xfId="51" applyFont="1" applyFill="1" applyBorder="1" applyAlignment="1">
      <alignment horizontal="justify" vertical="center"/>
    </xf>
    <xf numFmtId="174" fontId="10" fillId="3" borderId="8" xfId="0" applyNumberFormat="1" applyFont="1" applyFill="1" applyBorder="1" applyAlignment="1">
      <alignment horizontal="right" vertical="center" wrapText="1"/>
    </xf>
    <xf numFmtId="1" fontId="10" fillId="0" borderId="8" xfId="0" applyNumberFormat="1" applyFont="1" applyBorder="1" applyAlignment="1">
      <alignment horizontal="right"/>
    </xf>
    <xf numFmtId="0" fontId="0" fillId="0" borderId="0" xfId="0" applyAlignment="1">
      <alignment wrapText="1"/>
    </xf>
    <xf numFmtId="0" fontId="10" fillId="0" borderId="8" xfId="0" applyFont="1" applyBorder="1" applyAlignment="1">
      <alignment wrapText="1"/>
    </xf>
    <xf numFmtId="0" fontId="11" fillId="3" borderId="8" xfId="0" applyFont="1" applyFill="1" applyBorder="1" applyAlignment="1">
      <alignment horizontal="left" vertical="center" wrapText="1"/>
    </xf>
    <xf numFmtId="0" fontId="13" fillId="4" borderId="8" xfId="51" applyFont="1" applyFill="1" applyBorder="1" applyAlignment="1">
      <alignment horizontal="left" vertical="center" wrapText="1"/>
    </xf>
    <xf numFmtId="0" fontId="19" fillId="0" borderId="3" xfId="0" applyFont="1" applyFill="1" applyBorder="1" applyAlignment="1">
      <alignment horizontal="center"/>
    </xf>
    <xf numFmtId="0" fontId="19" fillId="0" borderId="4" xfId="0" applyFont="1" applyFill="1" applyBorder="1" applyAlignment="1">
      <alignment horizontal="center"/>
    </xf>
    <xf numFmtId="0" fontId="19" fillId="0" borderId="5" xfId="0" applyFont="1" applyFill="1" applyBorder="1" applyAlignment="1">
      <alignment horizontal="center"/>
    </xf>
    <xf numFmtId="0" fontId="19" fillId="0" borderId="7" xfId="0" applyFont="1" applyBorder="1" applyAlignment="1">
      <alignment horizontal="center"/>
    </xf>
    <xf numFmtId="0" fontId="6" fillId="0" borderId="6" xfId="48" applyBorder="1" applyAlignment="1">
      <alignment horizontal="center"/>
    </xf>
  </cellXfs>
  <cellStyles count="53">
    <cellStyle name="Cancel" xfId="2"/>
    <cellStyle name="Cancel 2" xfId="3"/>
    <cellStyle name="Hipervínculo" xfId="48" builtinId="8"/>
    <cellStyle name="Millares [0] 2" xfId="4"/>
    <cellStyle name="Millares [0] 2 2" xfId="5"/>
    <cellStyle name="Millares 2" xfId="6"/>
    <cellStyle name="Millares 2 2" xfId="7"/>
    <cellStyle name="Millares 3" xfId="8"/>
    <cellStyle name="Millares 3 2" xfId="9"/>
    <cellStyle name="Moneda 10" xfId="10"/>
    <cellStyle name="Moneda 11" xfId="52"/>
    <cellStyle name="Moneda 2" xfId="11"/>
    <cellStyle name="Moneda 2 2" xfId="50"/>
    <cellStyle name="Moneda 3" xfId="12"/>
    <cellStyle name="Moneda 4" xfId="13"/>
    <cellStyle name="Moneda 5" xfId="14"/>
    <cellStyle name="Moneda 6" xfId="15"/>
    <cellStyle name="Moneda 7" xfId="16"/>
    <cellStyle name="Moneda 8" xfId="17"/>
    <cellStyle name="Moneda 9" xfId="18"/>
    <cellStyle name="Normal" xfId="0" builtinId="0"/>
    <cellStyle name="Normal 10" xfId="19"/>
    <cellStyle name="Normal 10 2" xfId="20"/>
    <cellStyle name="Normal 11" xfId="21"/>
    <cellStyle name="Normal 12" xfId="22"/>
    <cellStyle name="Normal 12 2" xfId="23"/>
    <cellStyle name="Normal 13" xfId="24"/>
    <cellStyle name="Normal 14" xfId="25"/>
    <cellStyle name="Normal 15" xfId="26"/>
    <cellStyle name="Normal 15 2" xfId="27"/>
    <cellStyle name="Normal 16" xfId="28"/>
    <cellStyle name="Normal 17" xfId="1"/>
    <cellStyle name="Normal 17 2" xfId="49"/>
    <cellStyle name="Normal 18" xfId="51"/>
    <cellStyle name="Normal 2" xfId="29"/>
    <cellStyle name="Normal 2 2" xfId="30"/>
    <cellStyle name="Normal 2 2 2" xfId="31"/>
    <cellStyle name="Normal 2 3" xfId="32"/>
    <cellStyle name="Normal 2 3 2" xfId="33"/>
    <cellStyle name="Normal 2 3 2 2" xfId="34"/>
    <cellStyle name="Normal 2 3 3" xfId="35"/>
    <cellStyle name="Normal 2 3 3 2" xfId="36"/>
    <cellStyle name="Normal 2 3 4" xfId="37"/>
    <cellStyle name="Normal 2 3_MVCT.2012" xfId="38"/>
    <cellStyle name="Normal 3" xfId="39"/>
    <cellStyle name="Normal 3 2" xfId="40"/>
    <cellStyle name="Normal 3 2 2" xfId="41"/>
    <cellStyle name="Normal 4" xfId="42"/>
    <cellStyle name="Normal 5" xfId="43"/>
    <cellStyle name="Normal 6" xfId="44"/>
    <cellStyle name="Normal 7" xfId="45"/>
    <cellStyle name="Normal 8" xfId="46"/>
    <cellStyle name="Normal 9"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olombiacompra.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U28"/>
  <sheetViews>
    <sheetView tabSelected="1" topLeftCell="L1" workbookViewId="0">
      <selection activeCell="Q5" sqref="Q5"/>
    </sheetView>
  </sheetViews>
  <sheetFormatPr baseColWidth="10" defaultColWidth="28.140625" defaultRowHeight="15" x14ac:dyDescent="0.25"/>
  <cols>
    <col min="1" max="1" width="12.140625" customWidth="1"/>
    <col min="2" max="2" width="28.5703125" bestFit="1" customWidth="1"/>
    <col min="3" max="3" width="19" customWidth="1"/>
    <col min="4" max="4" width="40.5703125" customWidth="1"/>
    <col min="5" max="5" width="12.85546875" customWidth="1"/>
    <col min="6" max="6" width="12.28515625" customWidth="1"/>
    <col min="7" max="7" width="16.5703125" bestFit="1" customWidth="1"/>
    <col min="8" max="8" width="17.28515625" bestFit="1" customWidth="1"/>
    <col min="9" max="9" width="28.140625" customWidth="1"/>
    <col min="10" max="10" width="16.42578125" style="4" customWidth="1"/>
    <col min="11" max="11" width="18.42578125" customWidth="1"/>
    <col min="12" max="12" width="14.5703125" customWidth="1"/>
    <col min="14" max="14" width="14.28515625" bestFit="1" customWidth="1"/>
    <col min="15" max="15" width="14.140625" bestFit="1" customWidth="1"/>
    <col min="16" max="16" width="15.7109375" customWidth="1"/>
    <col min="17" max="17" width="16" customWidth="1"/>
    <col min="18" max="18" width="16.7109375" customWidth="1"/>
    <col min="20" max="20" width="16.140625" customWidth="1"/>
  </cols>
  <sheetData>
    <row r="1" spans="1:21" ht="15.75" x14ac:dyDescent="0.25">
      <c r="A1" s="68" t="s">
        <v>134</v>
      </c>
      <c r="B1" s="69"/>
      <c r="C1" s="69"/>
      <c r="D1" s="69"/>
      <c r="E1" s="69"/>
      <c r="F1" s="69"/>
      <c r="G1" s="70"/>
      <c r="H1" s="72" t="s">
        <v>135</v>
      </c>
      <c r="I1" s="71"/>
      <c r="J1" s="71"/>
      <c r="K1" s="71"/>
      <c r="L1" s="71"/>
      <c r="M1" s="71"/>
      <c r="N1" s="71"/>
      <c r="O1" s="71"/>
      <c r="P1" s="71"/>
      <c r="Q1" s="71"/>
      <c r="R1" s="71"/>
      <c r="S1" s="71"/>
      <c r="T1" s="71"/>
    </row>
    <row r="2" spans="1:21" ht="38.25" x14ac:dyDescent="0.25">
      <c r="A2" s="1" t="s">
        <v>0</v>
      </c>
      <c r="B2" s="1" t="s">
        <v>1</v>
      </c>
      <c r="C2" s="2" t="s">
        <v>2</v>
      </c>
      <c r="D2" s="2" t="s">
        <v>7</v>
      </c>
      <c r="E2" s="3" t="s">
        <v>3</v>
      </c>
      <c r="F2" s="3" t="s">
        <v>4</v>
      </c>
      <c r="G2" s="3" t="s">
        <v>5</v>
      </c>
      <c r="H2" s="1" t="s">
        <v>0</v>
      </c>
      <c r="I2" s="1" t="s">
        <v>1</v>
      </c>
      <c r="J2" s="1" t="s">
        <v>133</v>
      </c>
      <c r="K2" s="2" t="s">
        <v>2</v>
      </c>
      <c r="L2" s="2" t="s">
        <v>6</v>
      </c>
      <c r="M2" s="2" t="s">
        <v>7</v>
      </c>
      <c r="N2" s="2" t="s">
        <v>8</v>
      </c>
      <c r="O2" s="2" t="s">
        <v>9</v>
      </c>
      <c r="P2" s="2" t="s">
        <v>10</v>
      </c>
      <c r="Q2" s="3" t="s">
        <v>3</v>
      </c>
      <c r="R2" s="3" t="s">
        <v>4</v>
      </c>
      <c r="S2" s="3" t="s">
        <v>11</v>
      </c>
      <c r="T2" s="3" t="s">
        <v>12</v>
      </c>
      <c r="U2" s="5" t="s">
        <v>17</v>
      </c>
    </row>
    <row r="3" spans="1:21" ht="24.95" customHeight="1" x14ac:dyDescent="0.25">
      <c r="A3" s="6">
        <v>632</v>
      </c>
      <c r="B3" s="6" t="s">
        <v>85</v>
      </c>
      <c r="C3" s="17">
        <v>88155898</v>
      </c>
      <c r="D3" s="7" t="s">
        <v>132</v>
      </c>
      <c r="E3" s="8">
        <v>42646</v>
      </c>
      <c r="F3" s="9">
        <v>42735</v>
      </c>
      <c r="G3" s="10">
        <v>30273718</v>
      </c>
      <c r="H3" s="37" t="s">
        <v>84</v>
      </c>
      <c r="I3" s="38" t="s">
        <v>85</v>
      </c>
      <c r="J3" s="38" t="b">
        <f>I3=B3</f>
        <v>1</v>
      </c>
      <c r="K3" s="39">
        <v>88155898</v>
      </c>
      <c r="L3" s="40" t="b">
        <f>K3=C3</f>
        <v>1</v>
      </c>
      <c r="M3" s="65" t="s">
        <v>111</v>
      </c>
      <c r="N3" s="41" t="b">
        <f>D3=M3</f>
        <v>1</v>
      </c>
      <c r="O3" s="42">
        <v>30273718</v>
      </c>
      <c r="P3" s="43">
        <f>O3-G3</f>
        <v>0</v>
      </c>
      <c r="Q3" s="44">
        <v>42646</v>
      </c>
      <c r="R3" s="44">
        <v>42735</v>
      </c>
      <c r="S3" s="60" t="s">
        <v>86</v>
      </c>
      <c r="T3" s="44">
        <v>42648</v>
      </c>
      <c r="U3" s="41"/>
    </row>
    <row r="4" spans="1:21" s="4" customFormat="1" ht="24.95" customHeight="1" x14ac:dyDescent="0.25">
      <c r="A4" s="11">
        <v>633</v>
      </c>
      <c r="B4" s="11" t="s">
        <v>87</v>
      </c>
      <c r="C4" s="18">
        <v>32772607</v>
      </c>
      <c r="D4" s="7" t="s">
        <v>112</v>
      </c>
      <c r="E4" s="9">
        <v>42646</v>
      </c>
      <c r="F4" s="9">
        <v>42735</v>
      </c>
      <c r="G4" s="12">
        <v>17600000</v>
      </c>
      <c r="H4" s="45">
        <v>633</v>
      </c>
      <c r="I4" s="41" t="s">
        <v>87</v>
      </c>
      <c r="J4" s="38" t="b">
        <f t="shared" ref="J4:J28" si="0">I4=B4</f>
        <v>1</v>
      </c>
      <c r="K4" s="46">
        <v>32772607</v>
      </c>
      <c r="L4" s="40" t="b">
        <f t="shared" ref="L4:L28" si="1">K4=C4</f>
        <v>1</v>
      </c>
      <c r="M4" s="66" t="s">
        <v>112</v>
      </c>
      <c r="N4" s="41" t="b">
        <f t="shared" ref="N4:N28" si="2">D4=M4</f>
        <v>1</v>
      </c>
      <c r="O4" s="42">
        <v>17600000</v>
      </c>
      <c r="P4" s="43">
        <f t="shared" ref="P4:P28" si="3">O4-G4</f>
        <v>0</v>
      </c>
      <c r="Q4" s="44">
        <v>42646</v>
      </c>
      <c r="R4" s="44">
        <v>42735</v>
      </c>
      <c r="S4" s="60" t="s">
        <v>90</v>
      </c>
      <c r="T4" s="44">
        <v>42646</v>
      </c>
      <c r="U4" s="41" t="s">
        <v>88</v>
      </c>
    </row>
    <row r="5" spans="1:21" s="4" customFormat="1" ht="24.95" customHeight="1" x14ac:dyDescent="0.25">
      <c r="A5" s="11">
        <v>634</v>
      </c>
      <c r="B5" s="11" t="s">
        <v>81</v>
      </c>
      <c r="C5" s="18">
        <v>79944706</v>
      </c>
      <c r="D5" s="13" t="s">
        <v>113</v>
      </c>
      <c r="E5" s="9">
        <v>42646</v>
      </c>
      <c r="F5" s="9">
        <v>42735</v>
      </c>
      <c r="G5" s="12">
        <v>38133333</v>
      </c>
      <c r="H5" s="37" t="s">
        <v>82</v>
      </c>
      <c r="I5" s="38" t="s">
        <v>81</v>
      </c>
      <c r="J5" s="38" t="b">
        <f t="shared" si="0"/>
        <v>1</v>
      </c>
      <c r="K5" s="39">
        <v>79944706</v>
      </c>
      <c r="L5" s="40" t="b">
        <f t="shared" si="1"/>
        <v>1</v>
      </c>
      <c r="M5" s="65" t="s">
        <v>113</v>
      </c>
      <c r="N5" s="41" t="b">
        <f t="shared" si="2"/>
        <v>1</v>
      </c>
      <c r="O5" s="42">
        <v>38133333</v>
      </c>
      <c r="P5" s="43">
        <f t="shared" si="3"/>
        <v>0</v>
      </c>
      <c r="Q5" s="44">
        <v>42646</v>
      </c>
      <c r="R5" s="44">
        <v>42735</v>
      </c>
      <c r="S5" s="60" t="s">
        <v>83</v>
      </c>
      <c r="T5" s="44">
        <v>42648</v>
      </c>
      <c r="U5" s="41"/>
    </row>
    <row r="6" spans="1:21" s="4" customFormat="1" ht="24.95" customHeight="1" x14ac:dyDescent="0.25">
      <c r="A6" s="6">
        <v>635</v>
      </c>
      <c r="B6" s="6" t="s">
        <v>79</v>
      </c>
      <c r="C6" s="17">
        <v>1026252328</v>
      </c>
      <c r="D6" s="7" t="s">
        <v>92</v>
      </c>
      <c r="E6" s="8">
        <v>42647</v>
      </c>
      <c r="F6" s="8">
        <v>42735</v>
      </c>
      <c r="G6" s="10">
        <v>9116658</v>
      </c>
      <c r="H6" s="37" t="s">
        <v>78</v>
      </c>
      <c r="I6" s="38" t="s">
        <v>79</v>
      </c>
      <c r="J6" s="38" t="b">
        <f t="shared" si="0"/>
        <v>1</v>
      </c>
      <c r="K6" s="39">
        <v>1026252328</v>
      </c>
      <c r="L6" s="40" t="b">
        <f t="shared" si="1"/>
        <v>1</v>
      </c>
      <c r="M6" s="47" t="s">
        <v>92</v>
      </c>
      <c r="N6" s="41" t="b">
        <f t="shared" si="2"/>
        <v>1</v>
      </c>
      <c r="O6" s="42">
        <v>9116658</v>
      </c>
      <c r="P6" s="43">
        <f t="shared" si="3"/>
        <v>0</v>
      </c>
      <c r="Q6" s="44">
        <v>42647</v>
      </c>
      <c r="R6" s="44">
        <v>42735</v>
      </c>
      <c r="S6" s="60" t="s">
        <v>80</v>
      </c>
      <c r="T6" s="44">
        <v>42650</v>
      </c>
      <c r="U6" s="41"/>
    </row>
    <row r="7" spans="1:21" s="4" customFormat="1" ht="24.95" customHeight="1" x14ac:dyDescent="0.25">
      <c r="A7" s="6">
        <v>636</v>
      </c>
      <c r="B7" s="6" t="s">
        <v>76</v>
      </c>
      <c r="C7" s="17">
        <v>52521066</v>
      </c>
      <c r="D7" s="67" t="s">
        <v>75</v>
      </c>
      <c r="E7" s="8">
        <v>42649</v>
      </c>
      <c r="F7" s="8">
        <v>42735</v>
      </c>
      <c r="G7" s="10">
        <v>8796046</v>
      </c>
      <c r="H7" s="48" t="s">
        <v>74</v>
      </c>
      <c r="I7" s="49" t="s">
        <v>76</v>
      </c>
      <c r="J7" s="38" t="b">
        <f t="shared" si="0"/>
        <v>1</v>
      </c>
      <c r="K7" s="50">
        <v>52521066</v>
      </c>
      <c r="L7" s="40" t="b">
        <f t="shared" si="1"/>
        <v>1</v>
      </c>
      <c r="M7" s="47" t="s">
        <v>75</v>
      </c>
      <c r="N7" s="41" t="b">
        <f t="shared" si="2"/>
        <v>1</v>
      </c>
      <c r="O7" s="51">
        <v>8796046</v>
      </c>
      <c r="P7" s="59">
        <f t="shared" si="3"/>
        <v>0</v>
      </c>
      <c r="Q7" s="52">
        <v>42649</v>
      </c>
      <c r="R7" s="52">
        <v>42735</v>
      </c>
      <c r="S7" s="64" t="s">
        <v>77</v>
      </c>
      <c r="T7" s="52">
        <v>42656</v>
      </c>
      <c r="U7" s="53" t="s">
        <v>131</v>
      </c>
    </row>
    <row r="8" spans="1:21" s="4" customFormat="1" ht="24.95" customHeight="1" x14ac:dyDescent="0.25">
      <c r="A8" s="6">
        <v>637</v>
      </c>
      <c r="B8" s="6" t="s">
        <v>66</v>
      </c>
      <c r="C8" s="17">
        <v>1129577002</v>
      </c>
      <c r="D8" s="7" t="s">
        <v>114</v>
      </c>
      <c r="E8" s="8">
        <v>42653</v>
      </c>
      <c r="F8" s="8">
        <v>42735</v>
      </c>
      <c r="G8" s="10">
        <v>35100000</v>
      </c>
      <c r="H8" s="37" t="s">
        <v>65</v>
      </c>
      <c r="I8" s="38" t="s">
        <v>66</v>
      </c>
      <c r="J8" s="38" t="b">
        <f t="shared" si="0"/>
        <v>1</v>
      </c>
      <c r="K8" s="39">
        <v>1129577002</v>
      </c>
      <c r="L8" s="40" t="b">
        <f t="shared" si="1"/>
        <v>1</v>
      </c>
      <c r="M8" s="65" t="s">
        <v>114</v>
      </c>
      <c r="N8" s="41" t="b">
        <f t="shared" si="2"/>
        <v>1</v>
      </c>
      <c r="O8" s="42">
        <v>35100000</v>
      </c>
      <c r="P8" s="43">
        <f t="shared" si="3"/>
        <v>0</v>
      </c>
      <c r="Q8" s="44">
        <v>42653</v>
      </c>
      <c r="R8" s="44">
        <v>42735</v>
      </c>
      <c r="S8" s="60" t="s">
        <v>67</v>
      </c>
      <c r="T8" s="44">
        <v>42654</v>
      </c>
      <c r="U8" s="41"/>
    </row>
    <row r="9" spans="1:21" s="4" customFormat="1" ht="24.95" customHeight="1" x14ac:dyDescent="0.25">
      <c r="A9" s="6">
        <v>638</v>
      </c>
      <c r="B9" s="6" t="s">
        <v>62</v>
      </c>
      <c r="C9" s="17">
        <v>1044390366</v>
      </c>
      <c r="D9" s="7" t="s">
        <v>94</v>
      </c>
      <c r="E9" s="8">
        <v>42653</v>
      </c>
      <c r="F9" s="8">
        <v>42735</v>
      </c>
      <c r="G9" s="10">
        <v>10800000</v>
      </c>
      <c r="H9" s="37" t="s">
        <v>61</v>
      </c>
      <c r="I9" s="38" t="s">
        <v>62</v>
      </c>
      <c r="J9" s="38" t="b">
        <f t="shared" si="0"/>
        <v>1</v>
      </c>
      <c r="K9" s="39">
        <v>1044390366</v>
      </c>
      <c r="L9" s="40" t="b">
        <f t="shared" si="1"/>
        <v>1</v>
      </c>
      <c r="M9" s="7" t="s">
        <v>94</v>
      </c>
      <c r="N9" s="41" t="b">
        <f t="shared" si="2"/>
        <v>1</v>
      </c>
      <c r="O9" s="42">
        <v>10800000</v>
      </c>
      <c r="P9" s="43">
        <f t="shared" si="3"/>
        <v>0</v>
      </c>
      <c r="Q9" s="44">
        <v>42653</v>
      </c>
      <c r="R9" s="44">
        <v>42735</v>
      </c>
      <c r="S9" s="60" t="s">
        <v>64</v>
      </c>
      <c r="T9" s="44">
        <v>42656</v>
      </c>
      <c r="U9" s="41"/>
    </row>
    <row r="10" spans="1:21" s="4" customFormat="1" ht="24.95" customHeight="1" x14ac:dyDescent="0.25">
      <c r="A10" s="6">
        <v>639</v>
      </c>
      <c r="B10" s="6" t="s">
        <v>72</v>
      </c>
      <c r="C10" s="17">
        <v>1110521402</v>
      </c>
      <c r="D10" s="7" t="s">
        <v>95</v>
      </c>
      <c r="E10" s="8">
        <v>42653</v>
      </c>
      <c r="F10" s="8">
        <v>42735</v>
      </c>
      <c r="G10" s="10">
        <v>16200000</v>
      </c>
      <c r="H10" s="37" t="s">
        <v>71</v>
      </c>
      <c r="I10" s="38" t="s">
        <v>72</v>
      </c>
      <c r="J10" s="38" t="b">
        <f t="shared" si="0"/>
        <v>1</v>
      </c>
      <c r="K10" s="39">
        <v>1110521402</v>
      </c>
      <c r="L10" s="40" t="b">
        <f t="shared" si="1"/>
        <v>1</v>
      </c>
      <c r="M10" s="7" t="s">
        <v>95</v>
      </c>
      <c r="N10" s="41" t="b">
        <f t="shared" si="2"/>
        <v>1</v>
      </c>
      <c r="O10" s="42">
        <v>16200000</v>
      </c>
      <c r="P10" s="43">
        <f t="shared" si="3"/>
        <v>0</v>
      </c>
      <c r="Q10" s="44">
        <v>42653</v>
      </c>
      <c r="R10" s="44">
        <v>42735</v>
      </c>
      <c r="S10" s="60" t="s">
        <v>73</v>
      </c>
      <c r="T10" s="44">
        <v>42656</v>
      </c>
      <c r="U10" s="41"/>
    </row>
    <row r="11" spans="1:21" s="4" customFormat="1" ht="24.95" customHeight="1" x14ac:dyDescent="0.25">
      <c r="A11" s="11">
        <v>640</v>
      </c>
      <c r="B11" s="11" t="s">
        <v>103</v>
      </c>
      <c r="C11" s="18">
        <v>80210566</v>
      </c>
      <c r="D11" s="13" t="s">
        <v>69</v>
      </c>
      <c r="E11" s="9">
        <v>42653</v>
      </c>
      <c r="F11" s="9">
        <v>42735</v>
      </c>
      <c r="G11" s="12">
        <v>5310900</v>
      </c>
      <c r="H11" s="37" t="s">
        <v>68</v>
      </c>
      <c r="I11" s="38" t="s">
        <v>104</v>
      </c>
      <c r="J11" s="38" t="b">
        <f t="shared" si="0"/>
        <v>1</v>
      </c>
      <c r="K11" s="39">
        <v>80210566</v>
      </c>
      <c r="L11" s="40" t="b">
        <f t="shared" si="1"/>
        <v>1</v>
      </c>
      <c r="M11" s="60" t="s">
        <v>69</v>
      </c>
      <c r="N11" s="41" t="b">
        <f t="shared" si="2"/>
        <v>1</v>
      </c>
      <c r="O11" s="42">
        <v>5310900</v>
      </c>
      <c r="P11" s="43">
        <f t="shared" si="3"/>
        <v>0</v>
      </c>
      <c r="Q11" s="44">
        <v>42653</v>
      </c>
      <c r="R11" s="44">
        <v>42735</v>
      </c>
      <c r="S11" s="60" t="s">
        <v>70</v>
      </c>
      <c r="T11" s="44">
        <v>42655</v>
      </c>
      <c r="U11" s="41"/>
    </row>
    <row r="12" spans="1:21" s="4" customFormat="1" ht="24.95" customHeight="1" x14ac:dyDescent="0.25">
      <c r="A12" s="6">
        <v>641</v>
      </c>
      <c r="B12" s="6" t="s">
        <v>89</v>
      </c>
      <c r="C12" s="17">
        <v>1121332410</v>
      </c>
      <c r="D12" s="7" t="s">
        <v>96</v>
      </c>
      <c r="E12" s="8">
        <v>42655</v>
      </c>
      <c r="F12" s="8">
        <v>42735</v>
      </c>
      <c r="G12" s="10">
        <v>7900000</v>
      </c>
      <c r="H12" s="45">
        <v>641</v>
      </c>
      <c r="I12" s="41" t="s">
        <v>89</v>
      </c>
      <c r="J12" s="38" t="b">
        <f t="shared" si="0"/>
        <v>1</v>
      </c>
      <c r="K12" s="54">
        <v>1121332410</v>
      </c>
      <c r="L12" s="40" t="b">
        <f t="shared" si="1"/>
        <v>1</v>
      </c>
      <c r="M12" s="57" t="s">
        <v>96</v>
      </c>
      <c r="N12" s="41" t="b">
        <f t="shared" si="2"/>
        <v>1</v>
      </c>
      <c r="O12" s="56">
        <v>7900000</v>
      </c>
      <c r="P12" s="43">
        <f t="shared" si="3"/>
        <v>0</v>
      </c>
      <c r="Q12" s="44">
        <v>42655</v>
      </c>
      <c r="R12" s="44">
        <v>42735</v>
      </c>
      <c r="S12" s="60" t="s">
        <v>90</v>
      </c>
      <c r="T12" s="44">
        <v>42655</v>
      </c>
      <c r="U12" s="41" t="s">
        <v>88</v>
      </c>
    </row>
    <row r="13" spans="1:21" s="4" customFormat="1" ht="24.95" customHeight="1" x14ac:dyDescent="0.25">
      <c r="A13" s="11">
        <v>642</v>
      </c>
      <c r="B13" s="11" t="s">
        <v>54</v>
      </c>
      <c r="C13" s="19">
        <v>80759079</v>
      </c>
      <c r="D13" s="7" t="s">
        <v>119</v>
      </c>
      <c r="E13" s="8">
        <v>42655</v>
      </c>
      <c r="F13" s="8">
        <v>42735</v>
      </c>
      <c r="G13" s="12">
        <v>15800000</v>
      </c>
      <c r="H13" s="37" t="s">
        <v>53</v>
      </c>
      <c r="I13" s="38" t="s">
        <v>54</v>
      </c>
      <c r="J13" s="38" t="b">
        <f t="shared" si="0"/>
        <v>1</v>
      </c>
      <c r="K13" s="39">
        <v>80759079</v>
      </c>
      <c r="L13" s="40" t="b">
        <f t="shared" si="1"/>
        <v>1</v>
      </c>
      <c r="M13" s="60" t="s">
        <v>119</v>
      </c>
      <c r="N13" s="41" t="b">
        <f t="shared" si="2"/>
        <v>1</v>
      </c>
      <c r="O13" s="42">
        <v>15800000</v>
      </c>
      <c r="P13" s="43">
        <f t="shared" si="3"/>
        <v>0</v>
      </c>
      <c r="Q13" s="44">
        <v>42655</v>
      </c>
      <c r="R13" s="44">
        <v>42735</v>
      </c>
      <c r="S13" s="64" t="s">
        <v>55</v>
      </c>
      <c r="T13" s="44">
        <v>42657</v>
      </c>
      <c r="U13" s="41"/>
    </row>
    <row r="14" spans="1:21" s="4" customFormat="1" ht="24.95" customHeight="1" x14ac:dyDescent="0.25">
      <c r="A14" s="6">
        <v>643</v>
      </c>
      <c r="B14" s="6" t="s">
        <v>57</v>
      </c>
      <c r="C14" s="17">
        <v>1094906834</v>
      </c>
      <c r="D14" s="7" t="s">
        <v>97</v>
      </c>
      <c r="E14" s="8">
        <v>42655</v>
      </c>
      <c r="F14" s="8">
        <v>42735</v>
      </c>
      <c r="G14" s="10">
        <v>5266666</v>
      </c>
      <c r="H14" s="37" t="s">
        <v>56</v>
      </c>
      <c r="I14" s="38" t="s">
        <v>57</v>
      </c>
      <c r="J14" s="38" t="b">
        <f t="shared" si="0"/>
        <v>1</v>
      </c>
      <c r="K14" s="39">
        <v>1094906834</v>
      </c>
      <c r="L14" s="40" t="b">
        <f t="shared" si="1"/>
        <v>1</v>
      </c>
      <c r="M14" s="60" t="s">
        <v>97</v>
      </c>
      <c r="N14" s="41" t="b">
        <f t="shared" si="2"/>
        <v>1</v>
      </c>
      <c r="O14" s="42">
        <v>5266666</v>
      </c>
      <c r="P14" s="43">
        <f t="shared" si="3"/>
        <v>0</v>
      </c>
      <c r="Q14" s="44">
        <v>42655</v>
      </c>
      <c r="R14" s="44">
        <v>42735</v>
      </c>
      <c r="S14" s="60" t="s">
        <v>58</v>
      </c>
      <c r="T14" s="44">
        <v>42657</v>
      </c>
      <c r="U14" s="41"/>
    </row>
    <row r="15" spans="1:21" s="4" customFormat="1" ht="24.95" customHeight="1" x14ac:dyDescent="0.25">
      <c r="A15" s="11">
        <v>644</v>
      </c>
      <c r="B15" s="11" t="s">
        <v>98</v>
      </c>
      <c r="C15" s="19">
        <v>66814136</v>
      </c>
      <c r="D15" s="7" t="s">
        <v>120</v>
      </c>
      <c r="E15" s="8">
        <v>42655</v>
      </c>
      <c r="F15" s="8">
        <v>42735</v>
      </c>
      <c r="G15" s="12">
        <v>16762220</v>
      </c>
      <c r="H15" s="37" t="s">
        <v>59</v>
      </c>
      <c r="I15" s="38" t="s">
        <v>105</v>
      </c>
      <c r="J15" s="38" t="b">
        <f t="shared" si="0"/>
        <v>1</v>
      </c>
      <c r="K15" s="39">
        <v>66814136</v>
      </c>
      <c r="L15" s="40" t="b">
        <f t="shared" si="1"/>
        <v>1</v>
      </c>
      <c r="M15" s="65" t="s">
        <v>120</v>
      </c>
      <c r="N15" s="41" t="b">
        <f t="shared" si="2"/>
        <v>1</v>
      </c>
      <c r="O15" s="42">
        <v>16762220</v>
      </c>
      <c r="P15" s="43">
        <f t="shared" si="3"/>
        <v>0</v>
      </c>
      <c r="Q15" s="44">
        <v>42655</v>
      </c>
      <c r="R15" s="44">
        <v>42735</v>
      </c>
      <c r="S15" s="60" t="s">
        <v>60</v>
      </c>
      <c r="T15" s="44">
        <v>42657</v>
      </c>
      <c r="U15" s="41"/>
    </row>
    <row r="16" spans="1:21" s="4" customFormat="1" ht="24.95" customHeight="1" x14ac:dyDescent="0.25">
      <c r="A16" s="11">
        <v>645</v>
      </c>
      <c r="B16" s="11" t="s">
        <v>91</v>
      </c>
      <c r="C16" s="18">
        <v>1102284251</v>
      </c>
      <c r="D16" s="13" t="s">
        <v>122</v>
      </c>
      <c r="E16" s="9">
        <v>42656</v>
      </c>
      <c r="F16" s="9">
        <v>42735</v>
      </c>
      <c r="G16" s="12">
        <v>9254640</v>
      </c>
      <c r="H16" s="45">
        <v>645</v>
      </c>
      <c r="I16" s="55" t="s">
        <v>91</v>
      </c>
      <c r="J16" s="38" t="b">
        <f t="shared" si="0"/>
        <v>1</v>
      </c>
      <c r="K16" s="54">
        <v>1102284251</v>
      </c>
      <c r="L16" s="40" t="b">
        <f t="shared" si="1"/>
        <v>1</v>
      </c>
      <c r="M16" s="57" t="s">
        <v>121</v>
      </c>
      <c r="N16" s="41" t="b">
        <f t="shared" si="2"/>
        <v>1</v>
      </c>
      <c r="O16" s="42">
        <v>9254640</v>
      </c>
      <c r="P16" s="43">
        <f t="shared" si="3"/>
        <v>0</v>
      </c>
      <c r="Q16" s="44">
        <v>42656</v>
      </c>
      <c r="R16" s="44">
        <v>42735</v>
      </c>
      <c r="S16" s="60" t="s">
        <v>90</v>
      </c>
      <c r="T16" s="44">
        <v>42656</v>
      </c>
      <c r="U16" s="41" t="s">
        <v>88</v>
      </c>
    </row>
    <row r="17" spans="1:21" s="4" customFormat="1" ht="24.95" customHeight="1" x14ac:dyDescent="0.25">
      <c r="A17" s="11">
        <v>646</v>
      </c>
      <c r="B17" s="11" t="s">
        <v>49</v>
      </c>
      <c r="C17" s="18">
        <v>1109490885</v>
      </c>
      <c r="D17" s="13" t="s">
        <v>118</v>
      </c>
      <c r="E17" s="9">
        <v>42656</v>
      </c>
      <c r="F17" s="9">
        <v>42735</v>
      </c>
      <c r="G17" s="12">
        <v>7800000</v>
      </c>
      <c r="H17" s="37" t="s">
        <v>48</v>
      </c>
      <c r="I17" s="58" t="s">
        <v>49</v>
      </c>
      <c r="J17" s="38" t="b">
        <f t="shared" si="0"/>
        <v>1</v>
      </c>
      <c r="K17" s="39">
        <v>1109490885</v>
      </c>
      <c r="L17" s="40" t="b">
        <f t="shared" si="1"/>
        <v>1</v>
      </c>
      <c r="M17" s="65" t="s">
        <v>118</v>
      </c>
      <c r="N17" s="41" t="b">
        <f t="shared" si="2"/>
        <v>1</v>
      </c>
      <c r="O17" s="42">
        <v>7800000</v>
      </c>
      <c r="P17" s="43">
        <f t="shared" si="3"/>
        <v>0</v>
      </c>
      <c r="Q17" s="44">
        <v>42656</v>
      </c>
      <c r="R17" s="44">
        <v>42735</v>
      </c>
      <c r="S17" s="60" t="s">
        <v>50</v>
      </c>
      <c r="T17" s="44">
        <v>42661</v>
      </c>
      <c r="U17" s="41"/>
    </row>
    <row r="18" spans="1:21" s="4" customFormat="1" ht="24.95" customHeight="1" x14ac:dyDescent="0.25">
      <c r="A18" s="11">
        <v>647</v>
      </c>
      <c r="B18" s="11" t="s">
        <v>99</v>
      </c>
      <c r="C18" s="19">
        <v>1144034096</v>
      </c>
      <c r="D18" s="13" t="s">
        <v>117</v>
      </c>
      <c r="E18" s="9">
        <v>42656</v>
      </c>
      <c r="F18" s="9">
        <v>42735</v>
      </c>
      <c r="G18" s="12">
        <v>4089280</v>
      </c>
      <c r="H18" s="37" t="s">
        <v>51</v>
      </c>
      <c r="I18" s="38" t="s">
        <v>106</v>
      </c>
      <c r="J18" s="38" t="b">
        <f t="shared" si="0"/>
        <v>1</v>
      </c>
      <c r="K18" s="39">
        <v>1144034096</v>
      </c>
      <c r="L18" s="40" t="b">
        <f t="shared" si="1"/>
        <v>1</v>
      </c>
      <c r="M18" s="65" t="s">
        <v>117</v>
      </c>
      <c r="N18" s="41" t="b">
        <f t="shared" si="2"/>
        <v>1</v>
      </c>
      <c r="O18" s="42">
        <v>4089280</v>
      </c>
      <c r="P18" s="59">
        <f t="shared" si="3"/>
        <v>0</v>
      </c>
      <c r="Q18" s="44">
        <v>42656</v>
      </c>
      <c r="R18" s="44">
        <v>42735</v>
      </c>
      <c r="S18" s="64" t="s">
        <v>52</v>
      </c>
      <c r="T18" s="44">
        <v>42661</v>
      </c>
      <c r="U18" s="60"/>
    </row>
    <row r="19" spans="1:21" s="4" customFormat="1" ht="24.95" customHeight="1" x14ac:dyDescent="0.25">
      <c r="A19" s="11">
        <v>648</v>
      </c>
      <c r="B19" s="11" t="s">
        <v>45</v>
      </c>
      <c r="C19" s="20" t="s">
        <v>109</v>
      </c>
      <c r="D19" s="15" t="s">
        <v>46</v>
      </c>
      <c r="E19" s="9">
        <v>42656</v>
      </c>
      <c r="F19" s="9">
        <v>42735</v>
      </c>
      <c r="G19" s="16">
        <v>3465000</v>
      </c>
      <c r="H19" s="37" t="s">
        <v>44</v>
      </c>
      <c r="I19" s="38" t="s">
        <v>45</v>
      </c>
      <c r="J19" s="38" t="b">
        <f t="shared" si="0"/>
        <v>1</v>
      </c>
      <c r="K19" s="63" t="s">
        <v>109</v>
      </c>
      <c r="L19" s="40" t="b">
        <f t="shared" si="1"/>
        <v>1</v>
      </c>
      <c r="M19" s="65" t="s">
        <v>46</v>
      </c>
      <c r="N19" s="41" t="b">
        <f t="shared" si="2"/>
        <v>1</v>
      </c>
      <c r="O19" s="42">
        <v>3465000</v>
      </c>
      <c r="P19" s="43">
        <f t="shared" si="3"/>
        <v>0</v>
      </c>
      <c r="Q19" s="44">
        <v>42656</v>
      </c>
      <c r="R19" s="44">
        <v>42735</v>
      </c>
      <c r="S19" s="64" t="s">
        <v>47</v>
      </c>
      <c r="T19" s="44">
        <v>42657</v>
      </c>
      <c r="U19" s="41"/>
    </row>
    <row r="20" spans="1:21" s="4" customFormat="1" ht="24.95" customHeight="1" x14ac:dyDescent="0.25">
      <c r="A20" s="11">
        <v>649</v>
      </c>
      <c r="B20" s="11" t="s">
        <v>107</v>
      </c>
      <c r="C20" s="18">
        <v>37748816</v>
      </c>
      <c r="D20" s="13" t="s">
        <v>116</v>
      </c>
      <c r="E20" s="9">
        <v>42657</v>
      </c>
      <c r="F20" s="9">
        <v>42735</v>
      </c>
      <c r="G20" s="12">
        <v>21329794</v>
      </c>
      <c r="H20" s="37" t="s">
        <v>42</v>
      </c>
      <c r="I20" s="38" t="s">
        <v>107</v>
      </c>
      <c r="J20" s="38" t="b">
        <f t="shared" si="0"/>
        <v>1</v>
      </c>
      <c r="K20" s="39">
        <v>37748816</v>
      </c>
      <c r="L20" s="40" t="b">
        <f t="shared" si="1"/>
        <v>1</v>
      </c>
      <c r="M20" s="65" t="s">
        <v>116</v>
      </c>
      <c r="N20" s="41" t="b">
        <f t="shared" si="2"/>
        <v>1</v>
      </c>
      <c r="O20" s="43">
        <v>21329794</v>
      </c>
      <c r="P20" s="43">
        <f t="shared" si="3"/>
        <v>0</v>
      </c>
      <c r="Q20" s="44">
        <v>42657</v>
      </c>
      <c r="R20" s="44">
        <v>42735</v>
      </c>
      <c r="S20" s="60" t="s">
        <v>43</v>
      </c>
      <c r="T20" s="44">
        <v>42662</v>
      </c>
      <c r="U20" s="41"/>
    </row>
    <row r="21" spans="1:21" s="4" customFormat="1" ht="24.95" customHeight="1" x14ac:dyDescent="0.25">
      <c r="A21" s="11">
        <v>650</v>
      </c>
      <c r="B21" s="11" t="s">
        <v>39</v>
      </c>
      <c r="C21" s="18">
        <v>800225340</v>
      </c>
      <c r="D21" s="61" t="s">
        <v>115</v>
      </c>
      <c r="E21" s="9">
        <v>42663</v>
      </c>
      <c r="F21" s="9">
        <v>42735</v>
      </c>
      <c r="G21" s="12">
        <v>29820000</v>
      </c>
      <c r="H21" s="37" t="s">
        <v>38</v>
      </c>
      <c r="I21" s="38" t="s">
        <v>39</v>
      </c>
      <c r="J21" s="38" t="b">
        <f t="shared" si="0"/>
        <v>1</v>
      </c>
      <c r="K21" s="39">
        <v>800225340</v>
      </c>
      <c r="L21" s="40" t="b">
        <f t="shared" si="1"/>
        <v>1</v>
      </c>
      <c r="M21" s="65" t="s">
        <v>40</v>
      </c>
      <c r="N21" s="41" t="b">
        <f t="shared" si="2"/>
        <v>1</v>
      </c>
      <c r="O21" s="42">
        <v>29820000</v>
      </c>
      <c r="P21" s="43">
        <f t="shared" si="3"/>
        <v>0</v>
      </c>
      <c r="Q21" s="44">
        <v>42663</v>
      </c>
      <c r="R21" s="44">
        <v>42735</v>
      </c>
      <c r="S21" s="64" t="s">
        <v>41</v>
      </c>
      <c r="T21" s="44">
        <v>42667</v>
      </c>
      <c r="U21" s="41"/>
    </row>
    <row r="22" spans="1:21" s="4" customFormat="1" ht="24.95" customHeight="1" x14ac:dyDescent="0.25">
      <c r="A22" s="11">
        <v>651</v>
      </c>
      <c r="B22" s="11" t="s">
        <v>35</v>
      </c>
      <c r="C22" s="18">
        <v>80854434</v>
      </c>
      <c r="D22" s="13" t="s">
        <v>36</v>
      </c>
      <c r="E22" s="9">
        <v>42663</v>
      </c>
      <c r="F22" s="9">
        <v>42735</v>
      </c>
      <c r="G22" s="12">
        <v>10650000</v>
      </c>
      <c r="H22" s="37" t="s">
        <v>34</v>
      </c>
      <c r="I22" s="38" t="s">
        <v>35</v>
      </c>
      <c r="J22" s="38" t="b">
        <f t="shared" si="0"/>
        <v>1</v>
      </c>
      <c r="K22" s="39">
        <v>80854434</v>
      </c>
      <c r="L22" s="40" t="b">
        <f t="shared" si="1"/>
        <v>1</v>
      </c>
      <c r="M22" s="65" t="s">
        <v>36</v>
      </c>
      <c r="N22" s="41" t="b">
        <f t="shared" si="2"/>
        <v>1</v>
      </c>
      <c r="O22" s="42">
        <v>10650000</v>
      </c>
      <c r="P22" s="43">
        <f t="shared" si="3"/>
        <v>0</v>
      </c>
      <c r="Q22" s="44">
        <v>42663</v>
      </c>
      <c r="R22" s="44">
        <v>42735</v>
      </c>
      <c r="S22" s="60" t="s">
        <v>37</v>
      </c>
      <c r="T22" s="44">
        <v>42668</v>
      </c>
      <c r="U22" s="41"/>
    </row>
    <row r="23" spans="1:21" ht="24.95" customHeight="1" x14ac:dyDescent="0.25">
      <c r="A23" s="11">
        <v>652</v>
      </c>
      <c r="B23" s="11" t="s">
        <v>25</v>
      </c>
      <c r="C23" s="18">
        <v>1043843419</v>
      </c>
      <c r="D23" s="13" t="s">
        <v>100</v>
      </c>
      <c r="E23" s="9">
        <v>42663</v>
      </c>
      <c r="F23" s="9">
        <v>42735</v>
      </c>
      <c r="G23" s="12">
        <v>7000000</v>
      </c>
      <c r="H23" s="37" t="s">
        <v>24</v>
      </c>
      <c r="I23" s="38" t="s">
        <v>25</v>
      </c>
      <c r="J23" s="38" t="b">
        <f t="shared" si="0"/>
        <v>1</v>
      </c>
      <c r="K23" s="39">
        <v>1043843419</v>
      </c>
      <c r="L23" s="40" t="b">
        <f t="shared" si="1"/>
        <v>1</v>
      </c>
      <c r="M23" s="65" t="s">
        <v>100</v>
      </c>
      <c r="N23" s="41" t="b">
        <f t="shared" si="2"/>
        <v>1</v>
      </c>
      <c r="O23" s="42">
        <v>7000000</v>
      </c>
      <c r="P23" s="43">
        <f t="shared" si="3"/>
        <v>0</v>
      </c>
      <c r="Q23" s="44">
        <v>42663</v>
      </c>
      <c r="R23" s="44">
        <v>42735</v>
      </c>
      <c r="S23" s="60" t="s">
        <v>26</v>
      </c>
      <c r="T23" s="44">
        <v>42667</v>
      </c>
      <c r="U23" s="41"/>
    </row>
    <row r="24" spans="1:21" ht="24.95" customHeight="1" x14ac:dyDescent="0.25">
      <c r="A24" s="11">
        <v>653</v>
      </c>
      <c r="B24" s="11" t="s">
        <v>28</v>
      </c>
      <c r="C24" s="18">
        <v>1010216714</v>
      </c>
      <c r="D24" s="13" t="s">
        <v>101</v>
      </c>
      <c r="E24" s="9">
        <v>42663</v>
      </c>
      <c r="F24" s="9">
        <v>42735</v>
      </c>
      <c r="G24" s="27">
        <v>5206667</v>
      </c>
      <c r="H24" s="37" t="s">
        <v>27</v>
      </c>
      <c r="I24" s="38" t="s">
        <v>28</v>
      </c>
      <c r="J24" s="38" t="b">
        <f t="shared" si="0"/>
        <v>1</v>
      </c>
      <c r="K24" s="39">
        <v>1010216714</v>
      </c>
      <c r="L24" s="40" t="b">
        <f t="shared" si="1"/>
        <v>1</v>
      </c>
      <c r="M24" s="65" t="s">
        <v>101</v>
      </c>
      <c r="N24" s="41" t="b">
        <f t="shared" si="2"/>
        <v>1</v>
      </c>
      <c r="O24" s="42">
        <v>5206667</v>
      </c>
      <c r="P24" s="59">
        <f t="shared" si="3"/>
        <v>0</v>
      </c>
      <c r="Q24" s="44">
        <v>42663</v>
      </c>
      <c r="R24" s="44">
        <v>42735</v>
      </c>
      <c r="S24" s="64" t="s">
        <v>29</v>
      </c>
      <c r="T24" s="44">
        <v>42667</v>
      </c>
      <c r="U24" s="41"/>
    </row>
    <row r="25" spans="1:21" ht="24.95" customHeight="1" x14ac:dyDescent="0.25">
      <c r="A25" s="11">
        <v>654</v>
      </c>
      <c r="B25" s="11" t="s">
        <v>22</v>
      </c>
      <c r="C25" s="18">
        <v>73546425</v>
      </c>
      <c r="D25" s="13" t="s">
        <v>102</v>
      </c>
      <c r="E25" s="9">
        <v>42663</v>
      </c>
      <c r="F25" s="9">
        <v>42735</v>
      </c>
      <c r="G25" s="12">
        <v>18933333</v>
      </c>
      <c r="H25" s="37" t="s">
        <v>21</v>
      </c>
      <c r="I25" s="38" t="s">
        <v>22</v>
      </c>
      <c r="J25" s="38" t="b">
        <f t="shared" si="0"/>
        <v>1</v>
      </c>
      <c r="K25" s="54">
        <v>73546425</v>
      </c>
      <c r="L25" s="40" t="b">
        <f t="shared" si="1"/>
        <v>1</v>
      </c>
      <c r="M25" s="65" t="s">
        <v>102</v>
      </c>
      <c r="N25" s="41" t="b">
        <f t="shared" si="2"/>
        <v>1</v>
      </c>
      <c r="O25" s="42">
        <v>18933333</v>
      </c>
      <c r="P25" s="43">
        <f t="shared" si="3"/>
        <v>0</v>
      </c>
      <c r="Q25" s="44">
        <v>42663</v>
      </c>
      <c r="R25" s="44">
        <v>42735</v>
      </c>
      <c r="S25" s="60" t="s">
        <v>23</v>
      </c>
      <c r="T25" s="44">
        <v>42667</v>
      </c>
      <c r="U25" s="41"/>
    </row>
    <row r="26" spans="1:21" ht="24.95" customHeight="1" x14ac:dyDescent="0.25">
      <c r="A26" s="11">
        <v>655</v>
      </c>
      <c r="B26" s="11" t="s">
        <v>108</v>
      </c>
      <c r="C26" s="18">
        <v>16635685</v>
      </c>
      <c r="D26" s="38" t="s">
        <v>19</v>
      </c>
      <c r="E26" s="9">
        <v>42663</v>
      </c>
      <c r="F26" s="9">
        <v>42735</v>
      </c>
      <c r="G26" s="12">
        <v>24368097</v>
      </c>
      <c r="H26" s="37" t="s">
        <v>18</v>
      </c>
      <c r="I26" s="38" t="s">
        <v>108</v>
      </c>
      <c r="J26" s="38" t="b">
        <f t="shared" si="0"/>
        <v>1</v>
      </c>
      <c r="K26" s="39">
        <v>16635685</v>
      </c>
      <c r="L26" s="40" t="b">
        <f t="shared" si="1"/>
        <v>1</v>
      </c>
      <c r="M26" s="65" t="s">
        <v>19</v>
      </c>
      <c r="N26" s="41" t="b">
        <f t="shared" si="2"/>
        <v>1</v>
      </c>
      <c r="O26" s="62">
        <v>24368097</v>
      </c>
      <c r="P26" s="43">
        <f t="shared" si="3"/>
        <v>0</v>
      </c>
      <c r="Q26" s="44">
        <v>42663</v>
      </c>
      <c r="R26" s="44">
        <v>42735</v>
      </c>
      <c r="S26" s="60" t="s">
        <v>20</v>
      </c>
      <c r="T26" s="44">
        <v>42667</v>
      </c>
      <c r="U26" s="41"/>
    </row>
    <row r="27" spans="1:21" ht="24.95" customHeight="1" x14ac:dyDescent="0.25">
      <c r="A27" s="11">
        <v>656</v>
      </c>
      <c r="B27" s="11" t="s">
        <v>31</v>
      </c>
      <c r="C27" s="18">
        <v>19122958</v>
      </c>
      <c r="D27" s="38" t="s">
        <v>32</v>
      </c>
      <c r="E27" s="9">
        <v>42663</v>
      </c>
      <c r="F27" s="9">
        <v>42735</v>
      </c>
      <c r="G27" s="12">
        <v>15383333</v>
      </c>
      <c r="H27" s="37" t="s">
        <v>30</v>
      </c>
      <c r="I27" s="38" t="s">
        <v>31</v>
      </c>
      <c r="J27" s="38" t="b">
        <f t="shared" si="0"/>
        <v>1</v>
      </c>
      <c r="K27" s="39">
        <v>19122958</v>
      </c>
      <c r="L27" s="40" t="b">
        <f t="shared" si="1"/>
        <v>1</v>
      </c>
      <c r="M27" s="65" t="s">
        <v>32</v>
      </c>
      <c r="N27" s="41" t="b">
        <f t="shared" si="2"/>
        <v>1</v>
      </c>
      <c r="O27" s="42">
        <v>15383333</v>
      </c>
      <c r="P27" s="43">
        <f t="shared" si="3"/>
        <v>0</v>
      </c>
      <c r="Q27" s="44">
        <v>42663</v>
      </c>
      <c r="R27" s="44">
        <v>42735</v>
      </c>
      <c r="S27" s="60" t="s">
        <v>33</v>
      </c>
      <c r="T27" s="44">
        <v>42668</v>
      </c>
      <c r="U27" s="41"/>
    </row>
    <row r="28" spans="1:21" ht="24.95" customHeight="1" x14ac:dyDescent="0.25">
      <c r="A28" s="11">
        <v>657</v>
      </c>
      <c r="B28" s="11" t="s">
        <v>14</v>
      </c>
      <c r="C28" s="18" t="s">
        <v>110</v>
      </c>
      <c r="D28" s="7" t="s">
        <v>15</v>
      </c>
      <c r="E28" s="9">
        <v>42663</v>
      </c>
      <c r="F28" s="9">
        <v>42735</v>
      </c>
      <c r="G28" s="12">
        <v>898496240</v>
      </c>
      <c r="H28" s="41" t="s">
        <v>13</v>
      </c>
      <c r="I28" s="38" t="s">
        <v>14</v>
      </c>
      <c r="J28" s="38" t="b">
        <f t="shared" si="0"/>
        <v>1</v>
      </c>
      <c r="K28" s="39" t="s">
        <v>110</v>
      </c>
      <c r="L28" s="40" t="b">
        <f t="shared" si="1"/>
        <v>1</v>
      </c>
      <c r="M28" s="65" t="s">
        <v>15</v>
      </c>
      <c r="N28" s="41" t="b">
        <f t="shared" si="2"/>
        <v>1</v>
      </c>
      <c r="O28" s="42">
        <v>898496240</v>
      </c>
      <c r="P28" s="43">
        <f t="shared" si="3"/>
        <v>0</v>
      </c>
      <c r="Q28" s="44">
        <v>42663</v>
      </c>
      <c r="R28" s="44">
        <v>42735</v>
      </c>
      <c r="S28" s="60" t="s">
        <v>16</v>
      </c>
      <c r="T28" s="44">
        <v>42668</v>
      </c>
      <c r="U28" s="41"/>
    </row>
  </sheetData>
  <sheetProtection password="D272" sheet="1" formatCells="0" formatColumns="0" formatRows="0" insertColumns="0" insertRows="0" insertHyperlinks="0" deleteColumns="0" deleteRows="0" sort="0" autoFilter="0" pivotTables="0"/>
  <mergeCells count="2">
    <mergeCell ref="A1:G1"/>
    <mergeCell ref="H1:T1"/>
  </mergeCells>
  <hyperlinks>
    <hyperlink ref="H1" r:id="rId1"/>
  </hyperlinks>
  <pageMargins left="0.7" right="0.7" top="0.75" bottom="0.75" header="0.3" footer="0.3"/>
  <pageSetup orientation="portrait" horizontalDpi="4294967295" verticalDpi="4294967295"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3:F8"/>
  <sheetViews>
    <sheetView workbookViewId="0">
      <selection activeCell="B4" sqref="B4:F8"/>
    </sheetView>
  </sheetViews>
  <sheetFormatPr baseColWidth="10" defaultRowHeight="15" x14ac:dyDescent="0.25"/>
  <cols>
    <col min="3" max="3" width="25.42578125" customWidth="1"/>
    <col min="4" max="4" width="16.140625" customWidth="1"/>
    <col min="5" max="5" width="15.5703125" customWidth="1"/>
    <col min="6" max="6" width="14.140625" bestFit="1" customWidth="1"/>
  </cols>
  <sheetData>
    <row r="3" spans="2:6" ht="15.75" thickBot="1" x14ac:dyDescent="0.3"/>
    <row r="4" spans="2:6" ht="37.5" customHeight="1" x14ac:dyDescent="0.25">
      <c r="B4" s="24" t="s">
        <v>124</v>
      </c>
      <c r="C4" s="24" t="s">
        <v>125</v>
      </c>
      <c r="D4" s="24" t="s">
        <v>126</v>
      </c>
      <c r="E4" s="23" t="s">
        <v>127</v>
      </c>
      <c r="F4" s="25" t="s">
        <v>129</v>
      </c>
    </row>
    <row r="5" spans="2:6" ht="25.5" x14ac:dyDescent="0.25">
      <c r="B5" s="29"/>
      <c r="C5" s="29"/>
      <c r="D5" s="29"/>
      <c r="E5" s="30" t="s">
        <v>128</v>
      </c>
      <c r="F5" s="31"/>
    </row>
    <row r="6" spans="2:6" ht="39.75" customHeight="1" x14ac:dyDescent="0.25">
      <c r="B6" s="26">
        <v>636</v>
      </c>
      <c r="C6" s="26" t="s">
        <v>76</v>
      </c>
      <c r="D6" s="28">
        <v>19368093</v>
      </c>
      <c r="E6" s="32">
        <v>8796046</v>
      </c>
      <c r="F6" s="33">
        <f>D6-E6</f>
        <v>10572047</v>
      </c>
    </row>
    <row r="7" spans="2:6" ht="51.75" customHeight="1" x14ac:dyDescent="0.25">
      <c r="B7" s="26">
        <v>653</v>
      </c>
      <c r="C7" s="26" t="s">
        <v>28</v>
      </c>
      <c r="D7" s="28">
        <v>5209667</v>
      </c>
      <c r="E7" s="34">
        <v>5206667</v>
      </c>
      <c r="F7" s="33">
        <f>D7-E7</f>
        <v>3000</v>
      </c>
    </row>
    <row r="8" spans="2:6" x14ac:dyDescent="0.25">
      <c r="E8" s="35" t="s">
        <v>130</v>
      </c>
      <c r="F8" s="36">
        <f>F6+F7</f>
        <v>10575047</v>
      </c>
    </row>
  </sheetData>
  <mergeCells count="4">
    <mergeCell ref="B4:B5"/>
    <mergeCell ref="C4:C5"/>
    <mergeCell ref="D4:D5"/>
    <mergeCell ref="F4: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7:C8"/>
  <sheetViews>
    <sheetView workbookViewId="0">
      <selection activeCell="B8" sqref="B8"/>
    </sheetView>
  </sheetViews>
  <sheetFormatPr baseColWidth="10" defaultRowHeight="15" x14ac:dyDescent="0.25"/>
  <cols>
    <col min="2" max="2" width="69.140625" customWidth="1"/>
    <col min="3" max="3" width="77.140625" customWidth="1"/>
  </cols>
  <sheetData>
    <row r="7" spans="2:3" ht="45" x14ac:dyDescent="0.25">
      <c r="B7" s="14" t="s">
        <v>93</v>
      </c>
      <c r="C7" s="21" t="s">
        <v>123</v>
      </c>
    </row>
    <row r="8" spans="2:3" ht="69" x14ac:dyDescent="0.25">
      <c r="B8" s="7" t="s">
        <v>94</v>
      </c>
      <c r="C8" s="22" t="s">
        <v>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A_x00f1_o xmlns="0d8d2a93-33a2-41d8-b57a-674d8cfe4baf">2016</A_x00f1_o>
    <Fecha_x0020_del_x0020_documento xmlns="0d8d2a93-33a2-41d8-b57a-674d8cfe4baf">2016-11-01T05:00:00+00:00</Fecha_x0020_del_x0020_documento>
    <Subcarpeta xmlns="0d8d2a93-33a2-41d8-b57a-674d8cfe4baf">SECOP</Subcarpeta>
    <Carpeta xmlns="0d8d2a93-33a2-41d8-b57a-674d8cfe4baf">Seguimientos</Carpeta>
    <Proyecto xmlns="0d8d2a93-33a2-41d8-b57a-674d8cfe4baf">Ninguno</Proyect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d63883775602209abf93ed1f42ce6cef">
  <xsd:schema xmlns:xsd="http://www.w3.org/2001/XMLSchema" xmlns:xs="http://www.w3.org/2001/XMLSchema" xmlns:p="http://schemas.microsoft.com/office/2006/metadata/properties" xmlns:ns2="0d8d2a93-33a2-41d8-b57a-674d8cfe4baf" targetNamespace="http://schemas.microsoft.com/office/2006/metadata/properties" ma:root="true" ma:fieldsID="c9f17009d4213658af0b7376feed21ee"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Especial a la Destinación de los Recursos a los Procesos de Contratación y Cumplimiento de Normas Contables con Ocasión de la Emergencia Sanitaria"/>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esolución 438 de 2018"/>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07AEC6-B8C9-450E-9F23-284F47A22BCA}"/>
</file>

<file path=customXml/itemProps2.xml><?xml version="1.0" encoding="utf-8"?>
<ds:datastoreItem xmlns:ds="http://schemas.openxmlformats.org/officeDocument/2006/customXml" ds:itemID="{BD6B179D-99CC-40C7-98FD-E9CEC27B3CE8}"/>
</file>

<file path=customXml/itemProps3.xml><?xml version="1.0" encoding="utf-8"?>
<ds:datastoreItem xmlns:ds="http://schemas.openxmlformats.org/officeDocument/2006/customXml" ds:itemID="{B99AA6CA-E867-4054-99F0-DFBCA04AAE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AL SEGUIMIENTO  PUBLICACION EN SECOP, WWW.COLOMBIACOMPRA.GOV.CO  OCTUBRE DE 2016</dc:title>
  <dc:creator>John Alejandro Jaramillo Santa</dc:creator>
  <cp:lastModifiedBy>John Alejandro Jaramillo Santa</cp:lastModifiedBy>
  <dcterms:created xsi:type="dcterms:W3CDTF">2016-10-27T12:50:08Z</dcterms:created>
  <dcterms:modified xsi:type="dcterms:W3CDTF">2016-10-31T21:13:58Z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