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30" activeTab="0"/>
  </bookViews>
  <sheets>
    <sheet name="Programación Anual" sheetId="1" r:id="rId1"/>
    <sheet name="Hoja1" sheetId="2" state="hidden" r:id="rId2"/>
  </sheets>
  <externalReferences>
    <externalReference r:id="rId5"/>
  </externalReferences>
  <definedNames>
    <definedName name="_xlnm.Print_Area" localSheetId="0">'Programación Anual'!$A$1:$AU$81</definedName>
    <definedName name="_xlnm.Print_Titles" localSheetId="0">'Programación Anual'!$10:$12</definedName>
  </definedNames>
  <calcPr fullCalcOnLoad="1"/>
</workbook>
</file>

<file path=xl/sharedStrings.xml><?xml version="1.0" encoding="utf-8"?>
<sst xmlns="http://schemas.openxmlformats.org/spreadsheetml/2006/main" count="1855" uniqueCount="265">
  <si>
    <t>PROCESOS</t>
  </si>
  <si>
    <t>Estratégico</t>
  </si>
  <si>
    <t>Misional</t>
  </si>
  <si>
    <t>Apoyo</t>
  </si>
  <si>
    <t>Enero</t>
  </si>
  <si>
    <t>Febrero</t>
  </si>
  <si>
    <t>Marzo</t>
  </si>
  <si>
    <t>Abril</t>
  </si>
  <si>
    <t>Mayo</t>
  </si>
  <si>
    <t>Junio</t>
  </si>
  <si>
    <t>Julio</t>
  </si>
  <si>
    <t>Agosto</t>
  </si>
  <si>
    <t>Septiembre</t>
  </si>
  <si>
    <t>Octubre</t>
  </si>
  <si>
    <t>Noviembre</t>
  </si>
  <si>
    <t>Diciembre</t>
  </si>
  <si>
    <t>Evaluación y Control</t>
  </si>
  <si>
    <t>NORMATIVIDAD</t>
  </si>
  <si>
    <t>ROLES DE LA OFICINA DE CONTROL INTERNO</t>
  </si>
  <si>
    <t>Responsable de la OCI</t>
  </si>
  <si>
    <t>1. ROL LIDERAZGO ESTRATEGICO</t>
  </si>
  <si>
    <t>2. ROL ENFOQUE HACIA LA PREVENCION</t>
  </si>
  <si>
    <t>3. ROL DE EVALUACION DE GESTION DEL RIESGO</t>
  </si>
  <si>
    <t>4. ROL DE EVALUACION Y SEGUIMIENTO</t>
  </si>
  <si>
    <t>4.1. INFORMES DE LEY</t>
  </si>
  <si>
    <t>4.2. AUDITORIAS</t>
  </si>
  <si>
    <t>4.3. SEGUIMIENTOS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</si>
  <si>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</si>
  <si>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</si>
  <si>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</si>
  <si>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</si>
  <si>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</si>
  <si>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</si>
  <si>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</si>
  <si>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</si>
  <si>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</si>
  <si>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</si>
  <si>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</si>
  <si>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</si>
  <si>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Código: ECI-F-03</t>
  </si>
  <si>
    <t>Seguimiento</t>
  </si>
  <si>
    <t>Programado</t>
  </si>
  <si>
    <t>Ejecutado</t>
  </si>
  <si>
    <t>Ubicación
Producto en Compartida</t>
  </si>
  <si>
    <t>Versión: 6.0</t>
  </si>
  <si>
    <r>
      <rPr>
        <b/>
        <sz val="12"/>
        <rFont val="Verdana"/>
        <family val="2"/>
      </rPr>
      <t>Alcance del Programa:</t>
    </r>
    <r>
      <rPr>
        <sz val="12"/>
        <rFont val="Verdana"/>
        <family val="2"/>
      </rPr>
      <t xml:space="preserve"> Incluye todas las actividades relacionadas con la gestión de la Oficina de Control Interno - OCI, en el marco de sus 5 Roles así: Asistencia a comités Institucionales y externos, Fortalecimiento de la Cultura de Autocontrol, Asesorías y Acompañamientos, seguimiento a Mapas de Riesgos Integrados de Gestión y Corrupción,  Elaboración y Presentación de Informes determinados por Ley, Auditorias del Sistema Integrado de Gestión y de Gestión Independiente, Seguimientos, Atención requerimientos de Entes de Control y Auditor
</t>
    </r>
  </si>
  <si>
    <t>Ley 87 de 1993, Articulo 12, literal f.
Decreto 3571 de 2011, Articulo 8, literal 7.</t>
  </si>
  <si>
    <t>OLGA YANETH ARAGON SANCHEZ
EQUIPO OCI</t>
  </si>
  <si>
    <t>Ley 87 de 1993, Articulo 12, literal h.
Decreto 3571 de 2011, Articulo 8, literal  2.</t>
  </si>
  <si>
    <t>Asesorias y Acompañamiento</t>
  </si>
  <si>
    <t>Ley 87 de 1993, Articulo 12, literal f.
Decreto 3571 de 2011, Articulo 8, literal  6.</t>
  </si>
  <si>
    <t>Ley 87 de 1993, Articulo 12, literal c.
Metodología Integrada de Administración del Riesgo del MVCT
Decreto 3571 de 2011, Articulo 8, literal  5.</t>
  </si>
  <si>
    <t>EVALUACION, ACOMPAÑAMIENTO Y ASESORIA DEL SISTEMA DE CONTROL INTERNO.</t>
  </si>
  <si>
    <t xml:space="preserve">Ley 87 de 1993, Articulo 12, literal c.
Metodología Integrada de Administración del Riesgo del MVCT
Decreto 3571 de 2011, Articulo 8, literal  5.
Ley 1474 de 2011, Articulo 73. </t>
  </si>
  <si>
    <t>Informe - Formulario Único de Reporte y Avance de Gestión – FURAG.</t>
  </si>
  <si>
    <t xml:space="preserve">Ley 87 de 1993, Articulo 12, literal a.
Decreto 1499 de 2017, Artículo 2.2.23.3
Decreto 3571 de 2011, Articulo 8, literal 1 y 10. </t>
  </si>
  <si>
    <t>Informe Pormenorizado del estado de Control Interno (cuatrimestral)</t>
  </si>
  <si>
    <t xml:space="preserve">Ley 87 de 1993, Articulo 12, literal a y j.
Ley 1474 de 2011, Artículos 9° y 76 
Decreto 3571 de 2011, Articulo 8, literal 1 y 10. </t>
  </si>
  <si>
    <t>Informe sobre presuntos actos de corrupción</t>
  </si>
  <si>
    <r>
      <t>Ley 87 de 1993, Articulo 12, literal i.</t>
    </r>
    <r>
      <rPr>
        <b/>
        <sz val="12"/>
        <rFont val="Verdana"/>
        <family val="2"/>
      </rPr>
      <t xml:space="preserve">
</t>
    </r>
    <r>
      <rPr>
        <sz val="12"/>
        <rFont val="Verdana"/>
        <family val="2"/>
      </rPr>
      <t>Directiva Presidencial 01 de 2015
Decreto 3571 de 2011, Articulo 8, literal 11.</t>
    </r>
  </si>
  <si>
    <t>Informe Control Interno Contable MVCT y FONVIVIENDA.
CARGUE CHIP</t>
  </si>
  <si>
    <t>SEGUIMIENTO Y CONTROL A LA EJECUCION DEL RECURSO FINANCIERO.</t>
  </si>
  <si>
    <t>Ley 87 de 1993, Articulo 12, literal g.
Decreto 648 de 2018, Artículo 2.2.21.2.5, literal e. 
Decreto 3571 de 2011, Articulo 8, literal 4.</t>
  </si>
  <si>
    <t>Informe de Evaluación a la Gestión Institucional (Evaluación de Gestión por Dependencias).</t>
  </si>
  <si>
    <r>
      <t>Ley 87 de 1993, Articulo 12, literal e</t>
    </r>
    <r>
      <rPr>
        <b/>
        <sz val="12"/>
        <rFont val="Verdana"/>
        <family val="2"/>
      </rPr>
      <t>.</t>
    </r>
    <r>
      <rPr>
        <sz val="12"/>
        <rFont val="Verdana"/>
        <family val="2"/>
      </rPr>
      <t xml:space="preserve">
Ley 909 de 2004, Articulo 39.
Decreto 3571 de 2011, Articulo 8, literal 11.</t>
    </r>
  </si>
  <si>
    <t>Informe de Derechos de Autor Software.</t>
  </si>
  <si>
    <t>GESTION DE PROYECTOS Y TECNOLOGIAS DE LA INFORMACION</t>
  </si>
  <si>
    <t>Ley 87 de 1993, Articulo 12, literal g.
Directiva Presidencial 002 de 2002.
Decreto 3571 de 2011, Articulo 8, literal 11.</t>
  </si>
  <si>
    <t>Informe y certificación de la Información Litigiosa del Estado Ekogui, MVCT y FONVIVIENDA.</t>
  </si>
  <si>
    <t>CONCEPTOS JURIDICOS
PROCESOS JUDICIALES Y ACCIONES CONSTITUCIONALES</t>
  </si>
  <si>
    <t>Ley 87 de 1993, Articulo 12, literal d.
Decreto 1069 de 2015, Articulo 2.2.3.4.1.14
Decreto 3571 de 2011, Articulo 8, literal 11.</t>
  </si>
  <si>
    <t xml:space="preserve">Informe de Austeridad en el Gasto </t>
  </si>
  <si>
    <t>Ley 87 de 1993, Articulo 12, literal d.
Decreto 1068 de 2015, Articulo 2.8.4.8.2.
Decreto 984 de 2012
Ley 1815 de 2016, Articulo 104
Decreto 3571 de 2011, Articulo 8, literal 11.</t>
  </si>
  <si>
    <t>Ley 87 de 1993, Articulo 12, literal g.
Resolución 7350 de 2013, CGR
Decreto 3571 de 2011, Articulo 8, literal 8.</t>
  </si>
  <si>
    <t>SIRECI - Reporte de seguimiento al plan de mejoramiento, de las contralorías; semestral MVCT-FONVIVIENDA.</t>
  </si>
  <si>
    <t>Ley 87 de 1993, Articulo 12, literal g.
Resolución 7350 de 2013, CGR
Decreto 3571 de 2011, Articulo 8, literal 11.</t>
  </si>
  <si>
    <t>SIRECI - Reporte de seguimiento Gestion Contractual; trimestral. MVCT-FONVIVIENDA.</t>
  </si>
  <si>
    <t>GESTION DE CONTRATACION</t>
  </si>
  <si>
    <t>Informe de Cumplimiento del Plan de Mejoramiento Archivístico.</t>
  </si>
  <si>
    <t>GESTION DOCUMENTAL</t>
  </si>
  <si>
    <t xml:space="preserve"> Ley 87 de 1993, Articulo 12, literal g y k.
Decreto 106 de 2015
Decreto 3571 de 2011, Articulo 8, literal 4.</t>
  </si>
  <si>
    <t>Informe y Seguimiento al Plan Anticorrupción y Atención al Ciudadano, cuatrimestral.</t>
  </si>
  <si>
    <r>
      <t xml:space="preserve"> Ley 87 de 1993, Articulo 12, literal c.</t>
    </r>
    <r>
      <rPr>
        <sz val="12"/>
        <color indexed="10"/>
        <rFont val="Verdana"/>
        <family val="2"/>
      </rPr>
      <t xml:space="preserve">
</t>
    </r>
    <r>
      <rPr>
        <sz val="12"/>
        <rFont val="Verdana"/>
        <family val="2"/>
      </rPr>
      <t>Decreto 3571 de 2011, Artículo 8
Decreto 3571 de 2011, Articulo 8, literal 4.</t>
    </r>
  </si>
  <si>
    <t>Auditoría al Sistema Integrado de Gestion</t>
  </si>
  <si>
    <t xml:space="preserve"> Ley 87 de 1993, Articulo 12, literal e.
Decreto 3571 de 2011, Articulo 8, literal 4.
ISO 9001:2015, ISO 19011:2012, NTCGP1000:2009</t>
  </si>
  <si>
    <t>Auditoría al Sistema de Seguridad y Salud en el Trabajo</t>
  </si>
  <si>
    <t>GESTION DEL TALENTO HUMANO</t>
  </si>
  <si>
    <t>Ley 87 de 1993, Articulo 12, literal e.
Decreto 3571 de 2011, Articulo 8, literal 4.
Decreto 1072 de 2015
ISO 19011:2012</t>
  </si>
  <si>
    <t>ATENCION AL USUARIO Y ATENCION LEGISLATIVA</t>
  </si>
  <si>
    <t xml:space="preserve">Ley 87 de 1993, Articulo 12, literal j.
Decreto 3571 de 2011, Articulo 8, literal 4.
Ley 1474 de 2011, Artículos 76 </t>
  </si>
  <si>
    <t>Informe de Seguimiento al Plan de Mejoramiento  CGR, MVCT y FONVIVIENDA.</t>
  </si>
  <si>
    <t>Ley 87 de 1993, Articulo 12, literal g.
Decreto 3571 de 2011, Articulo 8, literal 4.
Resolución 7350 de 2013, CGR</t>
  </si>
  <si>
    <t>Ley 87 de 1993, Articulo 12, literal c.
Decreto 3571 de 2011, Articulo 8, literal 4.
procedimiento CI-P-07 “Seguimiento y/o evaluación a planes de mejoramiento por proceso"</t>
  </si>
  <si>
    <t>Informe de Seguimiento a la Estrategia de Rendición de Cuentas y Participación Ciudadana.</t>
  </si>
  <si>
    <t>PLANEACION ESTRATEGICA Y GESTION DE RECURSOS FINANCIEROS</t>
  </si>
  <si>
    <t xml:space="preserve">Ley 87 de 1993, Articulo 12, literal e.
Decreto 3571 de 2011, Articulo 8, literal 4.
Resolución 0490 del 27/07/2017, Articulo 16
</t>
  </si>
  <si>
    <t>Informe de Seguimiento Comites Institucionales.</t>
  </si>
  <si>
    <t>Ley 87 de 1993, Articulo 12, literal e.
Decreto 3571 de 2011, Articulo 8, literal 4.
Resoluciones de constitución de Comites.</t>
  </si>
  <si>
    <t>Ley 87 de 1993, Articulo 12, literal e.
Decreto 3571 de 2011, Articulo 8, literal 4.
Decreto 1081 de 2015 Artículo 2.1.4.6.
Decreto 124 de 2016.</t>
  </si>
  <si>
    <t xml:space="preserve">Ley 87 de 1993, Articulo 12, literal e.
Decreto 3571 de 2011, Articulo 8, literal 4.
Decretos 2232 de 1995 y 2842 de 2010 </t>
  </si>
  <si>
    <t>Informe de Seguimiento al proceso Concertación y Evaluación de los Acuerdos de Gestión</t>
  </si>
  <si>
    <t xml:space="preserve">Ley 87 de 1993, Articulo 12, literal e.
Decreto 3571 de 2011, Articulo 8, literal 4.
Guía metodológica para la Gestión de Rendimiento de los Gerentes Públicos </t>
  </si>
  <si>
    <t>Seguimiento a las Politicas de Seguridad del SIIF Nación.</t>
  </si>
  <si>
    <t>Ley 87 de 1993, Articulo 12, literal e.
Decreto 3571 de 2011, Articulo 8, literal 4.
Decreto 2674 de 2012</t>
  </si>
  <si>
    <t>Ley 87 de 1993, Articulo 12, literal e.
Decreto 3571 de 2011, Articulo 8, literal 4.
Resolución 193 de 2016 y 533 de 215 CGR</t>
  </si>
  <si>
    <t>Seguimiento a la Ejecución Presupuestal MVCT - FONVIVIENDA</t>
  </si>
  <si>
    <t>Ley 87 de 1993, Articulo 12, literal e.
Decreto 3571 de 2011, Articulo 8, literal 4.
Decreto 2236 de 2017.</t>
  </si>
  <si>
    <t>GESTION DE RECURSOS FISICOS</t>
  </si>
  <si>
    <t>Ley 87 de 1993, Articulo 12, literal e.
Decreto 3571 de 2011, Articulo 8, literal 4.
Metodologia interna</t>
  </si>
  <si>
    <t>Seguimiento - Arqueo caja menor, MVCT y Fonvivienda.</t>
  </si>
  <si>
    <t>Ley 87 de 1993, Articulo 12, literal e.
Decreto 3571 de 2011, Articulo 8, literal 4.
Decreto 1078 de 2015, Articulo 2.2.9.1.2.3</t>
  </si>
  <si>
    <t>Seguimiento a la estrategia de Fortalecimiento de la Gestión Contractual y de Supervisión.</t>
  </si>
  <si>
    <t>Ley 87 de 1993, Articulo 12, literal e.
Decreto 3571 de 2011, Articulo 8, literal 4.
Ley 80 de 1993
Ley 1082 de 2015</t>
  </si>
  <si>
    <t>ADMINISTRACION DEL SISTEMA INTEGRADO DE GESTION</t>
  </si>
  <si>
    <t>Ley 87 de 1993, Articulo 12, literal e.
Decreto 3571 de 2011, Articulo 8, literal 4.
Decreto 1499 de 2017</t>
  </si>
  <si>
    <t>Seguimiento a Proyectos suspendidos VASB.</t>
  </si>
  <si>
    <t>GESTION DE PROYECTOS</t>
  </si>
  <si>
    <t xml:space="preserve"> Ley 87 de 1993, Articulo 12, literal e.
Decreto 3571 de 2011, Articulo 8, literal 4.
Resolución Interna Estrategia </t>
  </si>
  <si>
    <t>Seguimiento a la ejecución de los Programas de Vivienda</t>
  </si>
  <si>
    <t>Seguimiento a la ejecución de los casos críticos VASB</t>
  </si>
  <si>
    <t xml:space="preserve">FRANCISCO PUERTO 
</t>
  </si>
  <si>
    <t>Seguimiento a la ejecución de los casos críticos Programas de Vivienda</t>
  </si>
  <si>
    <t>Informe de Seguimiento mensual al cumplimiento del Plan Anual de Auditoria.</t>
  </si>
  <si>
    <t>Ley 87 de 1993, Articulo 12, literal e.
Decreto 3571 de 2011, Articulo 8, literal 3.</t>
  </si>
  <si>
    <t>Ley 87 de 1993, Articulo 12, literal c.
Decreto 3571 de 2011, Articulo 8, literal  9.</t>
  </si>
  <si>
    <t>5.ROL RELACION ENTES EXTERNOS DE CONTROL</t>
  </si>
  <si>
    <r>
      <t xml:space="preserve">Fecha: </t>
    </r>
    <r>
      <rPr>
        <sz val="9"/>
        <rFont val="Verdana"/>
        <family val="2"/>
      </rPr>
      <t>15/02/2018</t>
    </r>
  </si>
  <si>
    <t>SIRECI - Rendición de la Cuenta Fiscal MVCT FNV.</t>
  </si>
  <si>
    <t>N/A</t>
  </si>
  <si>
    <t xml:space="preserve">TOTAL ACTIVIDADES </t>
  </si>
  <si>
    <t>Ley 87 de 1993, Articulo 12, literal e.
Normograma del  proceso
Procedimientos Internos
Mapa de Riesgos</t>
  </si>
  <si>
    <t>Participación en los diferentes Comités Institucionales</t>
  </si>
  <si>
    <t>Fomentar la Cultura del Autocontrol, ejecución cronograma de actividades</t>
  </si>
  <si>
    <t>Informe de Seguimiento a la Atención al Ciudadano PQRDS.Cuatrimestral</t>
  </si>
  <si>
    <t xml:space="preserve">Atención a Requerimiento CGR.
Respuesta a comunicación de observaciones.
</t>
  </si>
  <si>
    <t>Informe de Seguimiento a SIGEP
Talento Humano 
Gestion Contractual</t>
  </si>
  <si>
    <t>Evaluación de la eficacia de las acciones - Planes de Mejoramiento del SIG.</t>
  </si>
  <si>
    <t>Seguimiento a la Implementación del MIPGII</t>
  </si>
  <si>
    <t>PROCESOS DISCIPLINARIOS</t>
  </si>
  <si>
    <t>GESTION DE CONTATACION</t>
  </si>
  <si>
    <t>Monitoreo mensual y reporte trimestral del mapa de riesgos de Gestión y Corrupción de la OCI.</t>
  </si>
  <si>
    <t>RITA PEREZ OTERO
/ CONTRATISTA OCI</t>
  </si>
  <si>
    <t>NURY BIBIANA ROJAS</t>
  </si>
  <si>
    <t xml:space="preserve">MARTHA GARAY </t>
  </si>
  <si>
    <t xml:space="preserve">Seguimiento a Inventarios </t>
  </si>
  <si>
    <t>Seguimiento parcial al proceso contable MVCT - FONVIVIENDA</t>
  </si>
  <si>
    <t>OLGA YANETH ARAGON
EQUIPO OCI
AUDITORES INTERNOS MVCT</t>
  </si>
  <si>
    <t>Informe de Evaluación y Seguimiento a la efectividad de los controles establecidos en los Mapas de Riesgos integrados de corrupción y Gestión.</t>
  </si>
  <si>
    <t>Seguimiento a los Protocolos de Atención al Ciudadano con énfasis en la aplicación de pautas para atender a personas con discapacidad, adultos mayores, niños, mujeres embarazadas, etnias, entre otros</t>
  </si>
  <si>
    <t xml:space="preserve">FORMATO PLAN ANUAL DE AUDITORIAS 
VIGENCIA 2019
PROCESO:  EVALUACION, ACOMPAÑAMIENTO Y ASESORIA DEL SISTEMA DE CONTROL INTERNO </t>
  </si>
  <si>
    <r>
      <rPr>
        <b/>
        <sz val="12"/>
        <rFont val="Verdana"/>
        <family val="2"/>
      </rPr>
      <t>Criterios</t>
    </r>
    <r>
      <rPr>
        <sz val="12"/>
        <rFont val="Verdana"/>
        <family val="2"/>
      </rPr>
      <t xml:space="preserve">:Normatividad vigente a la fecha que aplique a los diferentes procesos del MVCT y FONVIVIENDA, Modelo Integrado de Planeación y Gestión (Decreto 1499 de 2017 y Manual Operativo Sistema de Gestión MIPG), Ejecución Presupuestal, ISO 9001:2015, ISO45001:2018, ISO/IEC27001:2013, Gobierno en Línea, Políticas, Manuales, Planes, Procedimientos, Instructivos, Guías y Lineamientos adoptados en el SIG (Calidad, Seguridad y Salud en el Trabajo y Seguridad de la Información), Plan Estratégico, Mapas de Riesgos Integrados de Gestión y Corrupción, Plan de Acción y/o Planes Operativos.                                                                                                                                                                                                                                                                        </t>
    </r>
  </si>
  <si>
    <r>
      <rPr>
        <b/>
        <sz val="12"/>
        <rFont val="Verdana"/>
        <family val="2"/>
      </rPr>
      <t>Recursos</t>
    </r>
    <r>
      <rPr>
        <sz val="12"/>
        <rFont val="Verdana"/>
        <family val="2"/>
      </rPr>
      <t xml:space="preserve">: 
Recurso Humano: Equipo de Trabajo de la Oficina de Control Interno y Auditores Interno del MVCT.
Recursos Financieros: Gastos de Inversión, Rubro de Fortalecimiento de las Capacidades Eestrategicas y de Apoyo del MVCT a Nivel Nacional por valor de $338.297.219,oo 
Recursos Tecnológicos: Equipos de cómputo, Sistemas de Información, Sistemas de Redes y Correos electrónicos.   
y demás recursos que se requieran y sean asignados para garantizar el cumplimiento del Plan Anual de Auditorias correspondiente a esta vigencia.  
                                                                                                                                                                                                                   </t>
    </r>
  </si>
  <si>
    <t>Seguimiento a la elaboración y Liquidación de la Nomina del MVCT.</t>
  </si>
  <si>
    <t>Seguimiento a la Implementación del SGSI, requisitos ISO/IEC27001-2013.</t>
  </si>
  <si>
    <t>Seguimiento Gestión Contractual; trimestral. MVCT-FONVIVIENDA.</t>
  </si>
  <si>
    <t>Seguimiento a SECOP
MVCT Y FONVIVIENDA</t>
  </si>
  <si>
    <t>PROCESOS JUDICIALES Y ACCIONES CONSTITUCIONALES</t>
  </si>
  <si>
    <t>Seguimiento a la Política de Prevención del Daño Antijurídico.</t>
  </si>
  <si>
    <t>Seguimiento a Procesos Disciplinarios</t>
  </si>
  <si>
    <t>Seguimiento a  Gestión de Contratación (liquidación de contratos)</t>
  </si>
  <si>
    <t>seguimiento al Plan Estrategico Sectorial y Plan de Acción Institucional</t>
  </si>
  <si>
    <t>Ley 87 de 1993, Articulo 12, literal c.
Decreto 3571 de 2011, Articulo 8, literal 4.
Metodologias Internas</t>
  </si>
  <si>
    <t>CONTRATISTA OCI (LINA)</t>
  </si>
  <si>
    <t>CONTRATISTAS OCI (EGNA)</t>
  </si>
  <si>
    <t>BRIAN BRITO POLO
/ CONTRATISTA OCI (KATHERINE)</t>
  </si>
  <si>
    <t>CONTRATISTAS OCI (LINA)</t>
  </si>
  <si>
    <t>BRIAN BRITO POLO
/ CONTRATISTA OCI (KATERINE)</t>
  </si>
  <si>
    <t>seguimiento a Indicadores</t>
  </si>
  <si>
    <t>seguimiento a formulación de Politicas e Instrumentación Normativa</t>
  </si>
  <si>
    <t>FORMULACION DE POLITICAS E INSTRUMENTACION NORMATIVA</t>
  </si>
  <si>
    <t>EQUIPO OCI</t>
  </si>
  <si>
    <r>
      <rPr>
        <sz val="12"/>
        <rFont val="Verdana"/>
        <family val="2"/>
      </rPr>
      <t>OLGA YANETH ARAGON SANCHEZ</t>
    </r>
    <r>
      <rPr>
        <b/>
        <sz val="12"/>
        <rFont val="Verdana"/>
        <family val="2"/>
      </rPr>
      <t xml:space="preserve">
JEFE OFICINA CONTROL INTERNO</t>
    </r>
  </si>
  <si>
    <r>
      <t xml:space="preserve">Objetivo : Planear y ejecutar las actividades de la Oficina de Control Interno - OCI, en el marco de sus funciones y los 5 Roles asociados a estas, bajo un enfoque basado en riesgos, así:
</t>
    </r>
    <r>
      <rPr>
        <sz val="12"/>
        <rFont val="Verdana"/>
        <family val="2"/>
      </rPr>
      <t xml:space="preserve">- Acompañar y apoyar a la Alta Dirección en la toma de decisiones estratégicas.  
- Asesorar y acompañar a los procesos en su mejoramiento continuo y en las relacionadas con el fomento de la cultura del autocontrol.
- Evaluar la gestión de la Administración de los Riesgo frente a la efectividad de sus controles.
- Evaluar y contribuir a la mejora continua de los procesos del Sistema Integrado de Gestión del MVCT y FONVIVIENDA, para el logro de sus Objetivos Institucionales.
- Servir de enlace entre el MVCT y los Entes Externos de Control. </t>
    </r>
  </si>
  <si>
    <t>..\..\..\..\..\1. LIDERAZGO ESTRATEGICO 2019</t>
  </si>
  <si>
    <t>Durante el mes de enero, la OCI participó en 8 comités relacionados en el informe de seguimiento del PAA de enero de 2019.</t>
  </si>
  <si>
    <t xml:space="preserve">Durante el mes de enero, la OCI realizó como actividad de autocontro asi:
22 y 28/01/2019: se envio correo masivo para dar a conocer  el seguimiento realizado por la OCI al Plan anticorrupción y de atención al ciudadano correspondiente al III cuatrimestre de 2018, el cual equivale al 10% de la Evlauación del desempeño laboral de los funcionarios de carrera administrativa.
</t>
  </si>
  <si>
    <t>Durante el mes de enero, la OCI Asesoró y acompañó 10 reuniones y/o mesas de trabajo relacionados en el informe de seguimiento del PAA de enero de 2019.</t>
  </si>
  <si>
    <t>ACTIVIDAD PARCIALMENTE CUMPLIDA (MENSUAL)</t>
  </si>
  <si>
    <t>Durante el mes de enero, la OCI realizó el monitoreo correspondiente al mes de diciembre de 2018 de los controles del mapa de riesgos del proceso Evaluación, acompañamiento y asesoria del sistema de control interno.
Así mismo, el pasado 14 de enero la OCI remitio mediante correo electronico el reporte de monitoreo correspondiente al IV trimestre de 2018 a la OAP para su respectivo seguimiento y publicación.</t>
  </si>
  <si>
    <t>..\..\..\..\..\4. EVALUACION Y SEGUIMIENTO 2019\INFORMES DE LEY\EVALUACION DE GESTION POR DEPENDENCIA</t>
  </si>
  <si>
    <t>ACTIVIDAD CUMPLIDA</t>
  </si>
  <si>
    <t>Se realizó y publico 16 informes de evaluación de Gestión por Dependencias, los cuales fueron comunicados a cada una de las dependencias y se encuentran publicados en el link, 
http://portal.minvivienda.local/Sistema%20de%20Control%20Interno/Forms/AllItems.aspx?RootFolder=%2fSistema%20de%20Control%20Interno%2fRol%20de%20evaluaci%c3%b3n%20y%20Seguimiento%2f2019%2fInformes%20de%20Ley&amp;FolderCTID=0x012000040730F06EDBD9468102196E06023084</t>
  </si>
  <si>
    <t>..\..\..\..\..\4. EVALUACION Y SEGUIMIENTO 2019\INFORMES DE LEY\AUSTERIDAD EN EL GASTO</t>
  </si>
  <si>
    <t>Se realizó y publico 1 informe de de Austeridad en el Gasto correspondiente al mes de octubre de 2018, el cual se encuentra publicado en el link, http://portal.minvivienda.local/sobre-el-ministerio/planeacion-gestion-y-control/sistema-de-control-interno/auditorias-internas-independientes</t>
  </si>
  <si>
    <t xml:space="preserve">Se realizó y publico 2 reportes de SIRECI - Reporte de seguimiento al plan de mejoramiento de la contraloría; semestral MVCT-FONVIVIENDA., los cuales se encuentran publicados en el link, http://portal.minvivienda.local/sobre-el-ministerio/planeacion-gestion-y-control/sistema-de-control-interno/auditorias-internas-independientes
</t>
  </si>
  <si>
    <t>Se realizó y publicó 2 reportes de SIRECI correspondiente al IV trimestre de 2017 - Reporte de seguimiento Gestion Contractual; trimestral. MVCT-FONVIVIENDA, los cuales se encuentran publicados en el link, 
http://portal.minvivienda.local/sobre-el-ministerio/planeacion-gestion-y-control/sistema-de-control-interno/auditorias-internas-independientes</t>
  </si>
  <si>
    <t>Se realizó y publico Informe y Seguimiento al Plan Anticorrupción y Atención al Ciudadano III cuatrimestre de 2018, el cual se encuentra publicado en el link, 
http://portal.minvivienda.local/sobre-el-ministerio/planeacion-gestion-y-control/sistema-de-control-interno/auditorias-internas-independientes</t>
  </si>
  <si>
    <t>..\..\..\..\..\4. EVALUACION Y SEGUIMIENTO 2019\INFORMES DE LEY\PAAC III CUATRIMESTRE 2018\SEGUIMIENTO PAAC III CUATRIMESTRE 2018</t>
  </si>
  <si>
    <t>..\..\..\..\..\4. EVALUACION Y SEGUIMIENTO 2019\INFORMES DE LEY\SIRECI CONTRACTUAL</t>
  </si>
  <si>
    <t>..\..\..\..\..\4. EVALUACION Y SEGUIMIENTO 2019\INFORMES DE LEY\PLAN MEJORAMIENTO CGR</t>
  </si>
  <si>
    <t>ACTIVIDAD PARCIALMENTE CUMPLIDA (SEMESTRAL)</t>
  </si>
  <si>
    <t>ACTIVIDAD PARCIALMENTE CUMPLIDA (TRIMESTRAL)</t>
  </si>
  <si>
    <t>ACTIVIDAD PARCIALMENTE CUMPLIDA (CUATRIMESTRAL)</t>
  </si>
  <si>
    <t>Se realizó y publico 1 informe de Seguimiento al cumplimiento del Plan Anual de Auditoria correspondiente al mes de diciembre de 2018, asi mismo, se realizo el informe consolidado de la vigencia 2018, el cual se encuentra publicado en el link, 
http://portal.minvivienda.local/sobre-el-ministerio/planeacion-gestion-y-control/sistema-de-control-interno/auditorias-internas-independientes</t>
  </si>
  <si>
    <t>W:\GESTION ADMINISTRATIVA OCI\1.GESTION DEL SIG OCI 2018\PLAN DE ACCION OCI 2018\REPORTES MENSUALES PLAN DE ACCION\INFORMES EJECUTIVOS POR MES\12. DICIEMBRE</t>
  </si>
  <si>
    <t>Se realizó y publico 2 Informes de Seguimiento al Plan de Mejoramiento  CGR, MVCT y FONVIVIENDA, los cuales se encuentran publicados en el link, 
http://portal.minvivienda.local/sobre-el-ministerio/planeacion-gestion-y-control/sistema-de-control-interno/auditorias-internas-independientes</t>
  </si>
  <si>
    <t>..\..\..\..\..\4. EVALUACION Y SEGUIMIENTO 2019\INFORMES DE SEGUIMIENTO\PLAN MEJORAMIENTO</t>
  </si>
  <si>
    <t>Se realizó y publico 2 Informes de seguimiento Gestión Contractual; trimestral. MVCT-FONVIVIENDA., los cuales se encuentran publicados en el link, 
http://portal.minvivienda.local/sobre-el-ministerio/planeacion-gestion-y-control/sistema-de-control-interno/auditorias-internas-independientes</t>
  </si>
  <si>
    <t>..\..\..\..\..\4. EVALUACION Y SEGUIMIENTO 2019\INFORMES DE SEGUIMIENTO\GESTION CONTRACTUAL</t>
  </si>
  <si>
    <t>Se realizó y publico 2 Informes de seguimiento Gestión a SECOP. MVCT-FONVIVIENDA., los cuales se encuentran publicados en el link, 
http://portal.minvivienda.local/sobre-el-ministerio/planeacion-gestion-y-control/sistema-de-control-interno/auditorias-internas-independientes</t>
  </si>
  <si>
    <t>..\..\..\..\..\4. EVALUACION Y SEGUIMIENTO 2019\INFORMES DE SEGUIMIENTO\SECOP</t>
  </si>
  <si>
    <t>Durante el mes de enero se atendieron un total de 12 requerimientos de la CGR, relacionados en el informe de seguimiento del PAA de enero de 2019.</t>
  </si>
  <si>
    <t>Y:\5. ENTES EXTERNOS DE CONTROL 2019</t>
  </si>
  <si>
    <t>Durante el mes de febrero, la OCI elaboró y presentó 21 Informes de Evaluación de la eficacia de los controles establecidos en los mapas de riesgos de Corrupción y Gestión correspondientes al IV trimestre de 2018, los cuales fueron comunicados a los lideres de proceso mediante memorando y se encuentran publicados en el link del sistema de control interno de la pagina web del MVCT en el Rol de Evaluación de Gestión del Riesgo.
http://www.minvivienda.gov.co/sobre-el-ministerio/planeacion-gestion-y-control/sistema-de-control-interno/rol-de-evaluaci%C3%B3n-de-gesti%C3%B3n-del-riesgo</t>
  </si>
  <si>
    <t>Durante el mes de febrero, la OCI realizó el monitoreo correspondiente al mes de enero de 2019 de los controles del mapa de riesgos del proceso Evaluación, acompañamiento y asesoria del sistema de control interno.
Así mismo, se realizó la organización de las carpetas virtuales de cada uno de los riesgos y sus respectivos controles con las evidencias que soportan el monitoreo de cada uno de los controles.</t>
  </si>
  <si>
    <t>Se realizó el diligenciamiento del cuestionario de la Evaluación del Sistema de Control Interno y se procedio al cargue FURAG 2  en el link dispuesto por la  función pública correspondiente a la vigencia 2018, el cual se encuentra publicado en el link, 
http://www.minvivienda.gov.co/sobre-el-ministerio/planeacion-gestion-y-control/sistema-de-control-interno/rol-de-evaluaci%C3%B3n-y-seguimiento - Informes de Ley - FURAG</t>
  </si>
  <si>
    <t>Se realizó y publico 2 cargues de la evaluación del sistema de Control Interno Contable MVCT y FONVIVIENDA en el aplicativo
CHIP dispuesto por la Contaduria General de la Nación correspondiente a la vigencia 2018, los cuales se encuentran publicados en el link, 
http://www.minvivienda.gov.co/sobre-el-ministerio/planeacion-gestion-y-control/sistema-de-control-interno/rol-de-evaluaci%C3%B3n-y-seguimiento - Informes de Ley - Control Interno Contable - CHIP</t>
  </si>
  <si>
    <t>Se realizó y publico 2  certificaciones de la Información Litigiosa del Estado Ekogui, MVCT y FONVIVIENDA, correspondiente al II semestre de 2018el cual se encuentra publicado en el link, 
http://www.minvivienda.gov.co/sobre-el-ministerio/planeacion-gestion-y-control/sistema-de-control-interno/rol-de-evaluaci%C3%B3n-y-seguimiento - Informes de Ley - Certificación EKOGUI</t>
  </si>
  <si>
    <t>Se realizó y publico 1 informe de de Austeridad en el Gasto correspondiente al mes de noviembre de 2018, el cual se encuentra publicado en el link, http://portal.minvivienda.local/sobre-el-ministerio/planeacion-gestion-y-control/sistema-de-control-interno/auditorias-internas-independientes Informes de Ley - Austeridad del Gasto.</t>
  </si>
  <si>
    <t>Se realizó y publico 1 informe de de Cumplimiento del Plan de Mejoramiento Archivístico correspondiente al IV trimestre de 2018, el cual se encuentra publicado en el link, 
http://www.minvivienda.gov.co/sobre-el-ministerio/planeacion-gestion-y-control/sistema-de-control-interno/rol-de-evaluaci%C3%B3n-y-seguimiento - informes de Ley - Cumplimiento al PM Archivístico</t>
  </si>
  <si>
    <t>Se realizó y publico 1 informe de Seguimiento al cumplimiento del Plan Anual de Auditoria correspondiente al mes de enero de 2019, asi mismo, se realizo el seguimiento en el formato PAA, los cuales se encuentran publicado en el link, 
http://portal.minvivienda.local/sobre-el-ministerio/planeacion-gestion-y-control/sistema-de-control-interno/auditorias-internas-independientes - seguimiento - Mensual PAA.</t>
  </si>
  <si>
    <t>Se realizó y publico 1 Informe de Seguimiento a la Atención al Ciudadano PQRDS correspondiente al cuatrimestre Octubre, noviembre, diciembre de 2018 y enero de 2019, el cual se encuentra publicado en el link, 
http://www.minvivienda.gov.co/sobre-el-ministerio/planeacion-gestion-y-control/sistema-de-control-interno/rol-de-evaluaci%C3%B3n-y-seguimiento - seguimientos - Atención al Ciudadano PQRDS</t>
  </si>
  <si>
    <t>Durante el mes de febrero, la OCI Asesoró y acompañó 16 reuniones y/o mesas de trabajo relacionados en el informe de seguimiento del PAA de enero de 2019.</t>
  </si>
  <si>
    <t xml:space="preserve">Durante el mes de febrero, la OCI realizó como actividad de autocontrol asi:
11-15-19: se solicito la emisión de los correos masivos para dar a conocer la evaluación de gestión por dependencias correspondiente a la vigencia 2018 la cual corresponde al 10% de la Evaluación de Desempeño Laboral de los funcionarios de Planta.
26-02: Se solicito la emisión del correo masivo para dar a conocer el Plan Anual de Auditorias correspondiente a la vigencia 2019, el cual se continuara socializando mensualmente.
</t>
  </si>
  <si>
    <t>Durante el mes de febrero se atendieron un total de 18 requerimientos de la CGR, relacionados en el informe de seguimiento del PAA de febrero de 2019.</t>
  </si>
  <si>
    <t>..\..\..\..\..\2. ENFOQUE HACIA PREVENCION 2019\ACTIVIDADES AUTOCONTROL\FEBRERO</t>
  </si>
  <si>
    <t>..\..\..\..\..\2. ENFOQUE HACIA PREVENCION 2019\ASESORIA Y ACOMPAÑAMIENTO\FEBRERO</t>
  </si>
  <si>
    <t>..\..\..\..\..\3. EVALUACION RIESGOS 2019\EVALUACION IV TRIM 2018</t>
  </si>
  <si>
    <t>..\..\..\..\..\3. EVALUACION RIESGOS 2019\REPORTES OCI\MONITOREO ENERO 2019OCI</t>
  </si>
  <si>
    <t>..\..\..\..\..\4. EVALUACION Y SEGUIMIENTO 2019\INFORMES DE LEY\FURAG 2018</t>
  </si>
  <si>
    <t xml:space="preserve">CONTRATISTA OCI LINA ALEJANDRA MORALES </t>
  </si>
  <si>
    <t>..\..\..\..\..\4. EVALUACION Y SEGUIMIENTO 2019\INFORMES DE LEY\CONTROL INTERNO CONTABLE</t>
  </si>
  <si>
    <t>..\..\..\..\..\4. EVALUACION Y SEGUIMIENTO 2019\INFORMES DE LEY\EKOGUI</t>
  </si>
  <si>
    <t>..\..\..\..\..\4. EVALUACION Y SEGUIMIENTO 2019\INFORMES DE LEY\PLAN DE MEJORAMIENTO ARCHIVISTICO</t>
  </si>
  <si>
    <t>..\..\..\..\..\4. EVALUACION Y SEGUIMIENTO 2019\INFORMES DE SEGUIMIENTO\PQRDS</t>
  </si>
  <si>
    <t>Durante el mes de marzo, la OCI realizó el monitoreo correspondiente al mes de febrero de 2019 de los controles del mapa de riesgos del proceso Evaluación, acompañamiento y asesoria del sistema de control interno.
Así mismo, se realizó la organización de las carpetas virtuales de cada uno de los riesgos y sus respectivos controles con las evidencias que soportan el monitoreo de cada uno de los controles.</t>
  </si>
  <si>
    <t>Se realizó el informe pormenorizado del estado de control interno correspondiente al periodo nov - dic de 2018 y enero - febrero de 2019 donde se evaluo el avance del autodiagnostico de la politica del Sistema de Control Interno, el cual se encuentra publicado en el link, 
http://www.minvivienda.gov.co/sobre-el-ministerio/planeacion-gestion-y-control/sistema-de-control-interno/rol-de-evaluaci%C3%B3n-y-seguimiento.</t>
  </si>
  <si>
    <t>Se realizó el cargue de la evaluación de derechos de autor de la vigencia 2018, el cual se encuentra publicado en el link, 
http://www.minvivienda.gov.co/sobre-el-ministerio/planeacion-gestion-y-control/sistema-de-control-interno/rol-de-evaluaci%C3%B3n-y-seguimiento.</t>
  </si>
  <si>
    <t>Se realizó y publico 1 informe de de Austeridad en el Gasto correspondiente al mes de diciembre de 2018, el cual se encuentra publicado en el link, http://portal.minvivienda.local/sobre-el-ministerio/planeacion-gestion-y-control/sistema-de-control-interno/auditorias-internas-independientes Informes de Ley - Austeridad del Gasto.</t>
  </si>
  <si>
    <t>Se realizó la consolidación y cargue en el aplicativo SIRECI correspondientes a MVCT y FONVIVIENDA, el cual se encuentra publicado en el link, http://portal.minvivienda.local/sobre-el-ministerio/planeacion-gestion-y-control/sistema-de-control-interno/auditorias-internas-independientes</t>
  </si>
  <si>
    <t xml:space="preserve">Se realizó la evaluación de la eficacia de las acciones de los planes de mejoramiento del SIG, los cuales se encuentran publicado en el link, 
http://portal.minvivienda.local/sobre-el-ministerio/planeacion-gestion-y-control/sistema-de-control-interno/auditorias-internas-independientes. </t>
  </si>
  <si>
    <t xml:space="preserve">Se realizó y publico 1 informe de Seguimiento al proyecto de choco, el cual se encuentra publicado en el link, 
http://portal.minvivienda.local/sobre-el-ministerio/planeacion-gestion-y-control/sistema-de-control-interno/auditorias-internas-independientes </t>
  </si>
  <si>
    <t xml:space="preserve">Se realizó y publico 1 informe de Seguimiento a los proyectos suspendidos, el cual se encuentra publicado en el link, 
http://portal.minvivienda.local/sobre-el-ministerio/planeacion-gestion-y-control/sistema-de-control-interno/auditorias-internas-independientes </t>
  </si>
  <si>
    <t xml:space="preserve">Se realizó y publico 1 informe de Seguimiento al proyecto de soacha, el cual se encuentra publicado en el link, 
http://portal.minvivienda.local/sobre-el-ministerio/planeacion-gestion-y-control/sistema-de-control-interno/auditorias-internas-independientes </t>
  </si>
  <si>
    <t>Durante el mes de febrero, la OCI participó en 7 comités relacionados en el informe de seguimiento del PAA de febrero de 2019.</t>
  </si>
  <si>
    <t>..\..\..\..\..\4. EVALUACION Y SEGUIMIENTO 2019\INFORMES DE LEY\PORMENORIZADO ESTADO DE CONTROL INTERNO</t>
  </si>
  <si>
    <t>..\..\..\..\..\4. EVALUACION Y SEGUIMIENTO 2019\INFORMES DE LEY\DERECHOS DE AUTOR</t>
  </si>
  <si>
    <t>..\..\..\..\..\4. EVALUACION Y SEGUIMIENTO 2019\INFORMES DE LEY\SIRECI RENDICION CUENTA FISCAL</t>
  </si>
  <si>
    <t>..\..\..\..\..\4. EVALUACION Y SEGUIMIENTO 2019\INFORMES DE SEGUIMIENTO\PLAN DE MEJORAMIENTO DEL SIG</t>
  </si>
  <si>
    <t>..\..\..\..\..\4. EVALUACION Y SEGUIMIENTO 2019\INFORMES DE SEGUIMIENTO\PROYECTOS SUSPENDIDOS VASB</t>
  </si>
  <si>
    <t>ACTIVIDAD PARCIALMENTE CUMPLIDA</t>
  </si>
  <si>
    <t>..\..\..\..\..\4. EVALUACION Y SEGUIMIENTO 2019\INFORMES DE SEGUIMIENTO\SEGUIMIENTOS VICEMINISTERIO DE VIVIENDA</t>
  </si>
  <si>
    <t>..\..\..\..\..\4. EVALUACION Y SEGUIMIENTO 2019\INFORMES DE SEGUIMIENTO\SEGUIMIENTO PROYECTOS VASB</t>
  </si>
  <si>
    <t>Durante el mes de marzo, la OCI participó en 5 comités relacionados en el informe de seguimiento del PAA de marzo de 2019.</t>
  </si>
  <si>
    <t xml:space="preserve">Durante el mes de marzo, la OCI realizó como actividad de autocontrol asi:
11 y 26 de marzo de 2019: mediante correo masivo se socializo el plan anual de auditoria vigencia 2019 en el MVCT.
12 de marzo de 2019: mediante correo masivo se socializo los resultados de la evaluacion de la eficacia de los controles de los mapas de riesgos de los procesos del MVCT.
</t>
  </si>
  <si>
    <t>Reporte de seguimiento en el aplicativo SUIT - Racionalización de Tramites.</t>
  </si>
  <si>
    <t xml:space="preserve"> Ley 87 de 1993, Articulo 12, literal c.
Decreto 3571 de 2011, Articulo 8, literal 4.
Resolución 1099 de 2017</t>
  </si>
  <si>
    <t xml:space="preserve">CONTRATISTAS OCI </t>
  </si>
  <si>
    <t xml:space="preserve">CONTRATISTAS OCI - SIG
</t>
  </si>
  <si>
    <t>Seguimiento de las cuentas de ahorro programado – CAP del Banco Agrario</t>
  </si>
  <si>
    <t xml:space="preserve">Ley 87 de 1993, Articulo 12, literal e.
Decreto 3571 de 2011, Articulo 8, literal 4.
</t>
  </si>
  <si>
    <t>Seguimiento y evaluación de los recursos financieros de patrimonios autónomos de  FONVIVIENDA</t>
  </si>
  <si>
    <t>RITA PEREZ OTERO
/ CONTRATISTA OCI EDWIN LOPEZ</t>
  </si>
  <si>
    <t>CONTRATISTAS OCI - SIG</t>
  </si>
  <si>
    <t>CONTRATISTAS OCI -SIG</t>
  </si>
  <si>
    <t>CONTRATISTA OCI - SIG</t>
  </si>
  <si>
    <t>FRANCISCO PUERTO CONTRATISTA OCI (KATHERINE)</t>
  </si>
  <si>
    <t>Ley 87 de 1993, Articulo 12, literal c.
Decreto 3571 de 2011, Articulo 8, literal 4.
Procedimientos</t>
  </si>
  <si>
    <t>Ley 87 de 1993, Articulo 12, literal e.
Decreto 3571 de 2011, Articulo 8, literal 4.
Politicas internas</t>
  </si>
  <si>
    <t>Ley 87 de 1993, Articulo 12, literal e.
Decreto 3571 de 2011, Articulo 8, literal 4.
Metodologias internas</t>
  </si>
  <si>
    <t xml:space="preserve">Ley 87 de 1993, Articulo 12, literal e.
Decreto 3571 de 2011, Articulo 8, literal 4.
Resolución Interna Estrategia </t>
  </si>
  <si>
    <t>Ley 87 de 1993, Articulo 12, literal e.
Decreto 3571 de 2011, Articulo 8, literal 4.
Procedimientos internos
Resolución 140 de 2018</t>
  </si>
  <si>
    <t>Ley 87 de 1993, Articulo 12, literal e.
Decreto 3571 de 2011, Articulo 8, literal 4.
Procedimientos internos
Resolución 438 de 2018</t>
  </si>
  <si>
    <t>Durante el mes de marzo, la OCI Asesoró y acompañó 30 reuniones y/o mesas de trabajo relacionados en el informe de seguimiento del PAA de marzo de 2019.</t>
  </si>
  <si>
    <t>Durante el mes de febrero se atendieron un total de 18 requerimientos de la CGR, relacionados en el informe de seguimiento del PAA de marzo de 2019.</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</si>
</sst>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00%"/>
    <numFmt numFmtId="186" formatCode="0.000"/>
  </numFmts>
  <fonts count="71">
    <font>
      <sz val="11"/>
      <color theme="1"/>
      <name val="Calibri"/>
      <family val="2"/>
    </font>
    <font>
      <sz val="11"/>
      <color indexed="8"/>
      <name val="Calibri"/>
      <family val="2"/>
    </font>
    <font>
      <sz val="10"/>
      <name val="Verdana"/>
      <family val="2"/>
    </font>
    <font>
      <sz val="12"/>
      <name val="Verdana"/>
      <family val="2"/>
    </font>
    <font>
      <sz val="12"/>
      <color indexed="8"/>
      <name val="Verdana"/>
      <family val="2"/>
    </font>
    <font>
      <b/>
      <sz val="12"/>
      <color indexed="8"/>
      <name val="Verdana"/>
      <family val="2"/>
    </font>
    <font>
      <b/>
      <sz val="12"/>
      <name val="Verdana"/>
      <family val="2"/>
    </font>
    <font>
      <sz val="12"/>
      <color indexed="10"/>
      <name val="Verdana"/>
      <family val="2"/>
    </font>
    <font>
      <b/>
      <sz val="9"/>
      <name val="Verdana"/>
      <family val="2"/>
    </font>
    <font>
      <sz val="9"/>
      <name val="Verdana"/>
      <family val="2"/>
    </font>
    <font>
      <b/>
      <sz val="14"/>
      <name val="Verdana"/>
      <family val="2"/>
    </font>
    <font>
      <sz val="14"/>
      <name val="Verdana"/>
      <family val="2"/>
    </font>
    <font>
      <b/>
      <sz val="12"/>
      <name val="Arial"/>
      <family val="2"/>
    </font>
    <font>
      <b/>
      <sz val="9"/>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Verdana"/>
      <family val="2"/>
    </font>
    <font>
      <b/>
      <sz val="9"/>
      <color indexed="8"/>
      <name val="Verdana"/>
      <family val="2"/>
    </font>
    <font>
      <sz val="12"/>
      <color indexed="9"/>
      <name val="Verdana"/>
      <family val="2"/>
    </font>
    <font>
      <b/>
      <sz val="12"/>
      <color indexed="9"/>
      <name val="Verdana"/>
      <family val="2"/>
    </font>
    <font>
      <sz val="12"/>
      <color indexed="56"/>
      <name val="Verdana"/>
      <family val="2"/>
    </font>
    <font>
      <sz val="12"/>
      <color indexed="17"/>
      <name val="Verdana"/>
      <family val="2"/>
    </font>
    <font>
      <b/>
      <sz val="10"/>
      <color indexed="8"/>
      <name val="Verdana"/>
      <family val="2"/>
    </font>
    <font>
      <b/>
      <sz val="14"/>
      <color indexed="9"/>
      <name val="Verdana"/>
      <family val="2"/>
    </font>
    <font>
      <sz val="14"/>
      <color indexed="9"/>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Verdana"/>
      <family val="2"/>
    </font>
    <font>
      <sz val="12"/>
      <color theme="1"/>
      <name val="Verdana"/>
      <family val="2"/>
    </font>
    <font>
      <b/>
      <sz val="9"/>
      <color theme="1"/>
      <name val="Verdana"/>
      <family val="2"/>
    </font>
    <font>
      <sz val="12"/>
      <color rgb="FFFF0000"/>
      <name val="Verdana"/>
      <family val="2"/>
    </font>
    <font>
      <sz val="12"/>
      <color theme="0"/>
      <name val="Verdana"/>
      <family val="2"/>
    </font>
    <font>
      <b/>
      <sz val="12"/>
      <color theme="0"/>
      <name val="Verdana"/>
      <family val="2"/>
    </font>
    <font>
      <sz val="12"/>
      <color theme="3"/>
      <name val="Verdana"/>
      <family val="2"/>
    </font>
    <font>
      <sz val="12"/>
      <color rgb="FF00B050"/>
      <name val="Verdana"/>
      <family val="2"/>
    </font>
    <font>
      <b/>
      <sz val="10"/>
      <color theme="1"/>
      <name val="Verdana"/>
      <family val="2"/>
    </font>
    <font>
      <b/>
      <sz val="14"/>
      <color theme="0"/>
      <name val="Verdana"/>
      <family val="2"/>
    </font>
    <font>
      <sz val="14"/>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medium"/>
      <right/>
      <top style="medium"/>
      <bottom style="medium"/>
    </border>
    <border>
      <left style="medium"/>
      <right style="thin"/>
      <top style="medium"/>
      <bottom style="medium"/>
    </border>
    <border>
      <left style="thin"/>
      <right style="thin"/>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medium"/>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style="thin"/>
    </border>
    <border>
      <left/>
      <right/>
      <top/>
      <bottom style="thin"/>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8" fontId="1" fillId="0" borderId="0" applyFont="0" applyFill="0" applyBorder="0" applyAlignment="0" applyProtection="0"/>
    <xf numFmtId="175" fontId="0" fillId="0" borderId="0" applyFont="0" applyFill="0" applyBorder="0" applyAlignment="0" applyProtection="0"/>
    <xf numFmtId="178"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3" fillId="31" borderId="0" applyNumberFormat="0" applyBorder="0" applyAlignment="0" applyProtection="0"/>
    <xf numFmtId="2"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76">
    <xf numFmtId="0" fontId="0" fillId="0" borderId="0" xfId="0" applyFont="1" applyAlignment="1">
      <alignment/>
    </xf>
    <xf numFmtId="0" fontId="60" fillId="0" borderId="10" xfId="0" applyFont="1" applyFill="1" applyBorder="1" applyAlignment="1">
      <alignment horizontal="left" vertical="center"/>
    </xf>
    <xf numFmtId="0" fontId="61" fillId="33" borderId="0" xfId="0" applyFont="1" applyFill="1" applyAlignment="1">
      <alignment vertical="center" wrapText="1"/>
    </xf>
    <xf numFmtId="0" fontId="61" fillId="33" borderId="0" xfId="0" applyFont="1" applyFill="1" applyAlignment="1">
      <alignment horizontal="center" vertical="center" wrapText="1"/>
    </xf>
    <xf numFmtId="0" fontId="61" fillId="0" borderId="0" xfId="0" applyFont="1" applyFill="1" applyAlignment="1">
      <alignment/>
    </xf>
    <xf numFmtId="0" fontId="61" fillId="33" borderId="0" xfId="0" applyFont="1" applyFill="1" applyAlignment="1">
      <alignment/>
    </xf>
    <xf numFmtId="0" fontId="61" fillId="33" borderId="0" xfId="0" applyFont="1" applyFill="1" applyAlignment="1">
      <alignment horizontal="left" vertical="center" wrapText="1"/>
    </xf>
    <xf numFmtId="0" fontId="61" fillId="33" borderId="0" xfId="0" applyFont="1" applyFill="1" applyAlignment="1">
      <alignment horizontal="center" vertical="center" wrapText="1"/>
    </xf>
    <xf numFmtId="0" fontId="3" fillId="33" borderId="11" xfId="0" applyFont="1" applyFill="1" applyBorder="1" applyAlignment="1">
      <alignment horizontal="center" vertical="center" wrapText="1"/>
    </xf>
    <xf numFmtId="16" fontId="61" fillId="33" borderId="12" xfId="0" applyNumberFormat="1" applyFont="1" applyFill="1" applyBorder="1" applyAlignment="1">
      <alignment vertical="center" wrapText="1"/>
    </xf>
    <xf numFmtId="0" fontId="3" fillId="33" borderId="13"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1" fillId="33" borderId="0" xfId="0" applyFont="1" applyFill="1" applyAlignment="1">
      <alignment horizontal="center" vertical="center"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justify" vertical="center" wrapText="1"/>
    </xf>
    <xf numFmtId="0" fontId="61" fillId="33" borderId="0" xfId="0" applyFont="1" applyFill="1" applyAlignment="1">
      <alignment horizontal="justify" vertical="center" wrapText="1"/>
    </xf>
    <xf numFmtId="0" fontId="61" fillId="33" borderId="0" xfId="0" applyFont="1" applyFill="1" applyAlignment="1">
      <alignment horizontal="center" vertical="center" wrapText="1"/>
    </xf>
    <xf numFmtId="0" fontId="61" fillId="33" borderId="0" xfId="0" applyFont="1" applyFill="1" applyAlignment="1">
      <alignment horizontal="left" vertical="top"/>
    </xf>
    <xf numFmtId="0" fontId="61" fillId="33" borderId="0" xfId="0" applyFont="1" applyFill="1" applyAlignment="1">
      <alignment horizontal="center" vertical="center" textRotation="90" wrapText="1"/>
    </xf>
    <xf numFmtId="0" fontId="61" fillId="33" borderId="0" xfId="0" applyFont="1" applyFill="1" applyAlignment="1">
      <alignment vertical="center" textRotation="90" wrapText="1"/>
    </xf>
    <xf numFmtId="0" fontId="61" fillId="33" borderId="0" xfId="0" applyFont="1" applyFill="1" applyAlignment="1">
      <alignment horizontal="left" vertical="center" textRotation="90" wrapText="1"/>
    </xf>
    <xf numFmtId="0" fontId="61" fillId="33" borderId="0" xfId="0" applyFont="1" applyFill="1" applyAlignment="1">
      <alignment vertical="center" textRotation="90"/>
    </xf>
    <xf numFmtId="0" fontId="60" fillId="33" borderId="0" xfId="0" applyFont="1" applyFill="1" applyAlignment="1">
      <alignment horizontal="center" vertical="center" wrapText="1"/>
    </xf>
    <xf numFmtId="0" fontId="62" fillId="33" borderId="15" xfId="0" applyFont="1" applyFill="1" applyBorder="1" applyAlignment="1">
      <alignment horizontal="center" vertical="center" textRotation="90" wrapText="1"/>
    </xf>
    <xf numFmtId="0" fontId="62" fillId="33" borderId="15" xfId="0" applyFont="1" applyFill="1" applyBorder="1" applyAlignment="1">
      <alignment horizontal="center" vertical="center" wrapText="1"/>
    </xf>
    <xf numFmtId="0" fontId="61" fillId="33" borderId="0" xfId="0" applyFont="1" applyFill="1" applyBorder="1" applyAlignment="1">
      <alignment horizontal="center" vertical="center"/>
    </xf>
    <xf numFmtId="0" fontId="45" fillId="33" borderId="0" xfId="0" applyFont="1" applyFill="1" applyBorder="1" applyAlignment="1">
      <alignment horizontal="center" vertical="center"/>
    </xf>
    <xf numFmtId="0" fontId="45" fillId="33" borderId="0" xfId="0" applyFont="1" applyFill="1" applyBorder="1" applyAlignment="1">
      <alignment/>
    </xf>
    <xf numFmtId="0" fontId="42" fillId="33" borderId="0" xfId="0" applyFont="1" applyFill="1" applyBorder="1" applyAlignment="1">
      <alignment horizontal="center" vertical="center" wrapText="1"/>
    </xf>
    <xf numFmtId="0" fontId="42" fillId="33" borderId="0" xfId="0" applyFont="1" applyFill="1" applyBorder="1" applyAlignment="1">
      <alignment/>
    </xf>
    <xf numFmtId="0" fontId="42" fillId="33" borderId="0" xfId="0" applyFont="1" applyFill="1" applyBorder="1" applyAlignment="1">
      <alignment horizontal="center" vertical="center"/>
    </xf>
    <xf numFmtId="0" fontId="61" fillId="33" borderId="0" xfId="0" applyFont="1" applyFill="1" applyAlignment="1">
      <alignment horizontal="center" vertical="center" wrapText="1"/>
    </xf>
    <xf numFmtId="0" fontId="6" fillId="33" borderId="16" xfId="0" applyFont="1" applyFill="1" applyBorder="1" applyAlignment="1">
      <alignment horizontal="justify" vertical="center" wrapText="1"/>
    </xf>
    <xf numFmtId="0" fontId="8" fillId="33" borderId="11" xfId="0" applyFont="1" applyFill="1" applyBorder="1" applyAlignment="1">
      <alignment horizontal="left" vertical="center" textRotation="90" wrapText="1"/>
    </xf>
    <xf numFmtId="0" fontId="3" fillId="34" borderId="1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3" fillId="34" borderId="14" xfId="0" applyFont="1" applyFill="1" applyBorder="1" applyAlignment="1">
      <alignment horizontal="center" vertical="center" wrapText="1"/>
    </xf>
    <xf numFmtId="0" fontId="6" fillId="33" borderId="17" xfId="0" applyFont="1" applyFill="1" applyBorder="1" applyAlignment="1">
      <alignment horizontal="justify" vertical="center" wrapText="1"/>
    </xf>
    <xf numFmtId="0" fontId="61" fillId="34" borderId="11" xfId="0" applyFont="1" applyFill="1" applyBorder="1" applyAlignment="1">
      <alignment horizontal="center" vertical="center" wrapText="1"/>
    </xf>
    <xf numFmtId="0" fontId="8" fillId="33" borderId="18" xfId="0" applyFont="1" applyFill="1" applyBorder="1" applyAlignment="1">
      <alignment horizontal="left" vertical="center" textRotation="90" wrapText="1"/>
    </xf>
    <xf numFmtId="0" fontId="63" fillId="33" borderId="0" xfId="0" applyFont="1" applyFill="1" applyAlignment="1">
      <alignment horizontal="center" vertical="center" wrapText="1"/>
    </xf>
    <xf numFmtId="0" fontId="6" fillId="35" borderId="14" xfId="0" applyFont="1" applyFill="1" applyBorder="1" applyAlignment="1">
      <alignment vertical="center" wrapText="1"/>
    </xf>
    <xf numFmtId="0" fontId="6" fillId="35" borderId="19" xfId="0" applyFont="1" applyFill="1" applyBorder="1" applyAlignment="1">
      <alignment vertical="center" wrapText="1"/>
    </xf>
    <xf numFmtId="0" fontId="6" fillId="35" borderId="20" xfId="0" applyFont="1" applyFill="1" applyBorder="1" applyAlignment="1">
      <alignment vertical="center" wrapText="1"/>
    </xf>
    <xf numFmtId="0" fontId="6" fillId="35" borderId="21" xfId="0" applyFont="1" applyFill="1" applyBorder="1" applyAlignment="1">
      <alignment vertical="center" wrapText="1"/>
    </xf>
    <xf numFmtId="0" fontId="6" fillId="35" borderId="22" xfId="0" applyFont="1" applyFill="1" applyBorder="1" applyAlignment="1">
      <alignment vertical="center" wrapText="1"/>
    </xf>
    <xf numFmtId="0" fontId="6" fillId="35" borderId="23" xfId="0" applyFont="1" applyFill="1" applyBorder="1" applyAlignment="1">
      <alignment vertical="center" wrapText="1"/>
    </xf>
    <xf numFmtId="0" fontId="6" fillId="35" borderId="24" xfId="0" applyFont="1" applyFill="1" applyBorder="1" applyAlignment="1">
      <alignment vertical="center" wrapText="1"/>
    </xf>
    <xf numFmtId="0" fontId="6" fillId="35" borderId="25" xfId="0" applyFont="1" applyFill="1" applyBorder="1" applyAlignment="1">
      <alignment vertical="center" wrapText="1"/>
    </xf>
    <xf numFmtId="0" fontId="6" fillId="35" borderId="26" xfId="0" applyFont="1" applyFill="1" applyBorder="1" applyAlignment="1">
      <alignment vertical="center" wrapText="1"/>
    </xf>
    <xf numFmtId="0" fontId="3" fillId="36" borderId="11"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61" fillId="33" borderId="0" xfId="0" applyFont="1" applyFill="1" applyAlignment="1">
      <alignment horizontal="center" vertical="center" wrapText="1"/>
    </xf>
    <xf numFmtId="0" fontId="50" fillId="33" borderId="14" xfId="46" applyFill="1" applyBorder="1" applyAlignment="1">
      <alignment horizontal="center" vertical="center" wrapText="1"/>
    </xf>
    <xf numFmtId="0" fontId="50" fillId="33" borderId="11" xfId="46" applyFill="1" applyBorder="1" applyAlignment="1">
      <alignment horizontal="center" vertical="center" wrapText="1"/>
    </xf>
    <xf numFmtId="0" fontId="61" fillId="33" borderId="11" xfId="0" applyFont="1" applyFill="1" applyBorder="1" applyAlignment="1">
      <alignment horizontal="justify" vertical="center" wrapText="1"/>
    </xf>
    <xf numFmtId="0" fontId="3" fillId="33" borderId="11" xfId="0" applyFont="1" applyFill="1" applyBorder="1" applyAlignment="1">
      <alignment horizontal="left" vertical="center" wrapText="1"/>
    </xf>
    <xf numFmtId="9" fontId="61" fillId="33" borderId="0" xfId="0" applyNumberFormat="1" applyFont="1" applyFill="1" applyAlignment="1">
      <alignment vertical="center" wrapText="1"/>
    </xf>
    <xf numFmtId="10" fontId="61" fillId="33" borderId="0" xfId="57" applyNumberFormat="1" applyFont="1" applyFill="1" applyAlignment="1">
      <alignment/>
    </xf>
    <xf numFmtId="186" fontId="61" fillId="33" borderId="0" xfId="0" applyNumberFormat="1" applyFont="1" applyFill="1" applyAlignment="1">
      <alignment/>
    </xf>
    <xf numFmtId="0" fontId="6" fillId="36" borderId="11" xfId="0" applyFont="1" applyFill="1" applyBorder="1" applyAlignment="1">
      <alignment horizontal="center" vertical="center" wrapText="1"/>
    </xf>
    <xf numFmtId="0" fontId="63" fillId="33" borderId="11" xfId="0" applyFont="1" applyFill="1" applyBorder="1" applyAlignment="1">
      <alignment horizontal="justify" vertical="center" wrapText="1"/>
    </xf>
    <xf numFmtId="0" fontId="6" fillId="35" borderId="27" xfId="0" applyFont="1" applyFill="1" applyBorder="1" applyAlignment="1">
      <alignment vertical="center" wrapText="1"/>
    </xf>
    <xf numFmtId="0" fontId="61" fillId="33" borderId="0" xfId="0" applyFont="1" applyFill="1" applyAlignment="1">
      <alignment horizontal="center" vertical="center" wrapText="1"/>
    </xf>
    <xf numFmtId="0" fontId="64" fillId="36" borderId="14" xfId="0" applyFont="1" applyFill="1" applyBorder="1" applyAlignment="1">
      <alignment horizontal="center" vertical="center" wrapText="1"/>
    </xf>
    <xf numFmtId="0" fontId="65" fillId="35" borderId="19" xfId="0" applyFont="1" applyFill="1" applyBorder="1" applyAlignment="1">
      <alignment vertical="center" wrapText="1"/>
    </xf>
    <xf numFmtId="0" fontId="65" fillId="35" borderId="22" xfId="0" applyFont="1" applyFill="1" applyBorder="1" applyAlignment="1">
      <alignment vertical="center" wrapText="1"/>
    </xf>
    <xf numFmtId="0" fontId="65" fillId="35" borderId="25" xfId="0" applyFont="1" applyFill="1" applyBorder="1" applyAlignment="1">
      <alignment vertical="center" wrapText="1"/>
    </xf>
    <xf numFmtId="0" fontId="64" fillId="36" borderId="11" xfId="0" applyFont="1" applyFill="1" applyBorder="1" applyAlignment="1">
      <alignment horizontal="center" vertical="center" wrapText="1"/>
    </xf>
    <xf numFmtId="0" fontId="3" fillId="33" borderId="0" xfId="0" applyFont="1" applyFill="1" applyAlignment="1">
      <alignment horizontal="center" vertical="center" wrapText="1"/>
    </xf>
    <xf numFmtId="0" fontId="66" fillId="34" borderId="14" xfId="0" applyFont="1" applyFill="1" applyBorder="1" applyAlignment="1">
      <alignment horizontal="center" vertical="center" wrapText="1"/>
    </xf>
    <xf numFmtId="0" fontId="66" fillId="33" borderId="0" xfId="0" applyFont="1" applyFill="1" applyAlignment="1">
      <alignment horizontal="center" vertical="center" wrapText="1"/>
    </xf>
    <xf numFmtId="0" fontId="67" fillId="36" borderId="11" xfId="0" applyFont="1" applyFill="1" applyBorder="1" applyAlignment="1">
      <alignment horizontal="center" vertical="center" wrapText="1"/>
    </xf>
    <xf numFmtId="0" fontId="67" fillId="33" borderId="0" xfId="0" applyFont="1" applyFill="1" applyAlignment="1">
      <alignment horizontal="center" vertical="center" wrapText="1"/>
    </xf>
    <xf numFmtId="0" fontId="6" fillId="33" borderId="28" xfId="0" applyFont="1" applyFill="1" applyBorder="1" applyAlignment="1">
      <alignment horizontal="justify" vertical="center" wrapText="1"/>
    </xf>
    <xf numFmtId="0" fontId="8" fillId="33" borderId="18" xfId="0" applyFont="1" applyFill="1" applyBorder="1" applyAlignment="1">
      <alignment horizontal="left" vertical="center" wrapText="1"/>
    </xf>
    <xf numFmtId="0" fontId="3" fillId="33" borderId="18" xfId="0" applyFont="1" applyFill="1" applyBorder="1" applyAlignment="1">
      <alignment horizontal="justify" vertical="center" wrapText="1"/>
    </xf>
    <xf numFmtId="0" fontId="3" fillId="34" borderId="18"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61" fillId="33" borderId="0" xfId="0" applyFont="1" applyFill="1" applyAlignment="1">
      <alignment horizontal="center" vertical="center" wrapText="1"/>
    </xf>
    <xf numFmtId="0" fontId="64" fillId="36" borderId="18" xfId="0" applyFont="1" applyFill="1" applyBorder="1" applyAlignment="1">
      <alignment horizontal="center" vertical="center" wrapText="1"/>
    </xf>
    <xf numFmtId="16" fontId="3" fillId="33" borderId="12" xfId="0" applyNumberFormat="1" applyFont="1" applyFill="1" applyBorder="1" applyAlignment="1">
      <alignment vertical="center" wrapText="1"/>
    </xf>
    <xf numFmtId="0" fontId="5" fillId="33" borderId="17" xfId="0" applyFont="1" applyFill="1" applyBorder="1" applyAlignment="1">
      <alignment horizontal="justify" vertical="center" wrapText="1"/>
    </xf>
    <xf numFmtId="0" fontId="3" fillId="33" borderId="0" xfId="0" applyFont="1" applyFill="1" applyBorder="1" applyAlignment="1">
      <alignment horizontal="center" vertical="center"/>
    </xf>
    <xf numFmtId="0" fontId="3" fillId="33" borderId="0" xfId="0" applyFont="1" applyFill="1" applyAlignment="1">
      <alignment/>
    </xf>
    <xf numFmtId="0" fontId="6" fillId="33" borderId="0" xfId="0" applyFont="1" applyFill="1" applyAlignment="1">
      <alignment horizontal="center" vertical="center" wrapText="1"/>
    </xf>
    <xf numFmtId="0" fontId="3" fillId="36" borderId="14" xfId="0" applyFont="1" applyFill="1" applyBorder="1" applyAlignment="1">
      <alignment horizontal="center" vertical="center" wrapText="1"/>
    </xf>
    <xf numFmtId="0" fontId="11" fillId="33" borderId="0" xfId="0" applyFont="1" applyFill="1" applyBorder="1" applyAlignment="1">
      <alignment horizontal="justify" vertical="center" wrapText="1"/>
    </xf>
    <xf numFmtId="0" fontId="11" fillId="33" borderId="0" xfId="0" applyFont="1" applyFill="1" applyBorder="1" applyAlignment="1">
      <alignment horizontal="center" vertical="center" wrapText="1"/>
    </xf>
    <xf numFmtId="0" fontId="10" fillId="33" borderId="0" xfId="0" applyFont="1" applyFill="1" applyBorder="1" applyAlignment="1">
      <alignment vertical="center" wrapText="1"/>
    </xf>
    <xf numFmtId="0" fontId="11" fillId="33" borderId="0" xfId="0" applyFont="1" applyFill="1" applyBorder="1" applyAlignment="1">
      <alignment horizontal="center" vertical="center"/>
    </xf>
    <xf numFmtId="0" fontId="11" fillId="33" borderId="0" xfId="0" applyFont="1" applyFill="1" applyBorder="1" applyAlignment="1">
      <alignment horizontal="center" vertical="center" textRotation="90" wrapText="1"/>
    </xf>
    <xf numFmtId="0" fontId="11" fillId="33" borderId="0" xfId="0" applyFont="1" applyFill="1" applyAlignment="1">
      <alignment/>
    </xf>
    <xf numFmtId="0" fontId="2" fillId="36" borderId="11" xfId="0" applyFont="1" applyFill="1" applyBorder="1" applyAlignment="1">
      <alignment horizontal="center" vertical="center" wrapText="1"/>
    </xf>
    <xf numFmtId="0" fontId="61" fillId="33" borderId="0" xfId="0" applyFont="1" applyFill="1" applyAlignment="1">
      <alignment horizontal="center" vertical="center" wrapText="1"/>
    </xf>
    <xf numFmtId="0" fontId="12" fillId="33" borderId="16" xfId="0" applyFont="1" applyFill="1" applyBorder="1" applyAlignment="1">
      <alignment horizontal="justify" vertical="center" wrapText="1"/>
    </xf>
    <xf numFmtId="0" fontId="13" fillId="33" borderId="11" xfId="0" applyFont="1" applyFill="1" applyBorder="1" applyAlignment="1">
      <alignment horizontal="left" vertical="center" textRotation="90" wrapText="1"/>
    </xf>
    <xf numFmtId="0" fontId="14" fillId="33" borderId="11" xfId="0" applyFont="1" applyFill="1" applyBorder="1" applyAlignment="1">
      <alignment horizontal="justify" vertical="center" wrapText="1"/>
    </xf>
    <xf numFmtId="0" fontId="12" fillId="33" borderId="11" xfId="0" applyFont="1" applyFill="1" applyBorder="1" applyAlignment="1">
      <alignment horizontal="left" vertical="center" wrapText="1"/>
    </xf>
    <xf numFmtId="9" fontId="11" fillId="33" borderId="0" xfId="0" applyNumberFormat="1" applyFont="1" applyFill="1" applyBorder="1" applyAlignment="1">
      <alignment horizontal="center" vertical="center" wrapText="1"/>
    </xf>
    <xf numFmtId="0" fontId="11" fillId="33" borderId="0" xfId="0" applyFont="1" applyFill="1" applyBorder="1" applyAlignment="1">
      <alignment horizontal="center" vertical="center" wrapText="1"/>
    </xf>
    <xf numFmtId="9" fontId="10" fillId="33" borderId="0" xfId="0" applyNumberFormat="1" applyFont="1" applyFill="1" applyBorder="1" applyAlignment="1">
      <alignment horizontal="center" vertical="center" wrapText="1"/>
    </xf>
    <xf numFmtId="0" fontId="68" fillId="33" borderId="30" xfId="0" applyFont="1" applyFill="1" applyBorder="1" applyAlignment="1">
      <alignment horizontal="center" vertical="center" wrapText="1"/>
    </xf>
    <xf numFmtId="0" fontId="68" fillId="33" borderId="31" xfId="0" applyFont="1" applyFill="1" applyBorder="1" applyAlignment="1">
      <alignment horizontal="center" vertical="center" wrapText="1"/>
    </xf>
    <xf numFmtId="0" fontId="68" fillId="33" borderId="32" xfId="0" applyFont="1" applyFill="1" applyBorder="1" applyAlignment="1">
      <alignment horizontal="center" vertical="center" wrapText="1"/>
    </xf>
    <xf numFmtId="0" fontId="68" fillId="33" borderId="33" xfId="0" applyFont="1" applyFill="1" applyBorder="1" applyAlignment="1">
      <alignment horizontal="center" vertical="center" wrapText="1"/>
    </xf>
    <xf numFmtId="0" fontId="68" fillId="33" borderId="34" xfId="0" applyFont="1" applyFill="1" applyBorder="1" applyAlignment="1">
      <alignment horizontal="center" vertical="center" wrapText="1"/>
    </xf>
    <xf numFmtId="0" fontId="68" fillId="33" borderId="35" xfId="0" applyFont="1" applyFill="1" applyBorder="1" applyAlignment="1">
      <alignment horizontal="center" vertical="center" wrapText="1"/>
    </xf>
    <xf numFmtId="0" fontId="68" fillId="33" borderId="36" xfId="0" applyFont="1" applyFill="1" applyBorder="1" applyAlignment="1">
      <alignment horizontal="center" vertical="center" wrapText="1"/>
    </xf>
    <xf numFmtId="0" fontId="68" fillId="33" borderId="37" xfId="0" applyFont="1" applyFill="1" applyBorder="1" applyAlignment="1">
      <alignment horizontal="center" vertical="center" wrapText="1"/>
    </xf>
    <xf numFmtId="0" fontId="68" fillId="33" borderId="38" xfId="0" applyFont="1" applyFill="1" applyBorder="1" applyAlignment="1">
      <alignment horizontal="center" vertical="center" wrapText="1"/>
    </xf>
    <xf numFmtId="0" fontId="68" fillId="35" borderId="10" xfId="0" applyFont="1" applyFill="1" applyBorder="1" applyAlignment="1">
      <alignment horizontal="center" vertical="center" textRotation="90" wrapText="1"/>
    </xf>
    <xf numFmtId="0" fontId="68" fillId="35" borderId="15" xfId="0" applyFont="1" applyFill="1" applyBorder="1" applyAlignment="1">
      <alignment horizontal="center" vertical="center" textRotation="90" wrapText="1"/>
    </xf>
    <xf numFmtId="0" fontId="3" fillId="37" borderId="17" xfId="0" applyFont="1" applyFill="1" applyBorder="1" applyAlignment="1">
      <alignment horizontal="left" vertical="top" wrapText="1"/>
    </xf>
    <xf numFmtId="0" fontId="3" fillId="37" borderId="11" xfId="0" applyFont="1" applyFill="1" applyBorder="1" applyAlignment="1">
      <alignment horizontal="left" vertical="top" wrapText="1"/>
    </xf>
    <xf numFmtId="0" fontId="3" fillId="37" borderId="14" xfId="0" applyFont="1" applyFill="1" applyBorder="1" applyAlignment="1">
      <alignment horizontal="left" vertical="top" wrapText="1"/>
    </xf>
    <xf numFmtId="0" fontId="3" fillId="37" borderId="12" xfId="0" applyFont="1" applyFill="1" applyBorder="1" applyAlignment="1">
      <alignment horizontal="left" vertical="top" wrapText="1"/>
    </xf>
    <xf numFmtId="0" fontId="68" fillId="33" borderId="39" xfId="0" applyFont="1" applyFill="1" applyBorder="1" applyAlignment="1">
      <alignment horizontal="center" vertical="center" wrapText="1"/>
    </xf>
    <xf numFmtId="0" fontId="68" fillId="33" borderId="40" xfId="0" applyFont="1" applyFill="1" applyBorder="1" applyAlignment="1">
      <alignment horizontal="center" vertical="center" wrapText="1"/>
    </xf>
    <xf numFmtId="0" fontId="68" fillId="33" borderId="41" xfId="0" applyFont="1" applyFill="1" applyBorder="1" applyAlignment="1">
      <alignment horizontal="center" vertical="center" wrapText="1"/>
    </xf>
    <xf numFmtId="0" fontId="68" fillId="33" borderId="42" xfId="0" applyFont="1" applyFill="1" applyBorder="1" applyAlignment="1">
      <alignment horizontal="center" vertical="center" textRotation="90" wrapText="1"/>
    </xf>
    <xf numFmtId="0" fontId="68" fillId="33" borderId="10" xfId="0" applyFont="1" applyFill="1" applyBorder="1" applyAlignment="1">
      <alignment horizontal="center" vertical="center" textRotation="90" wrapText="1"/>
    </xf>
    <xf numFmtId="0" fontId="68" fillId="33" borderId="15" xfId="0" applyFont="1" applyFill="1" applyBorder="1" applyAlignment="1">
      <alignment horizontal="center" vertical="center" textRotation="90" wrapText="1"/>
    </xf>
    <xf numFmtId="0" fontId="68" fillId="33" borderId="43" xfId="0" applyFont="1" applyFill="1" applyBorder="1" applyAlignment="1">
      <alignment horizontal="center" vertical="center" wrapText="1"/>
    </xf>
    <xf numFmtId="0" fontId="68" fillId="33" borderId="44" xfId="0" applyFont="1" applyFill="1" applyBorder="1" applyAlignment="1">
      <alignment horizontal="center" vertical="center" wrapText="1"/>
    </xf>
    <xf numFmtId="0" fontId="68" fillId="33" borderId="18" xfId="0" applyFont="1" applyFill="1" applyBorder="1" applyAlignment="1">
      <alignment horizontal="center" vertical="center" wrapText="1"/>
    </xf>
    <xf numFmtId="0" fontId="68" fillId="16" borderId="10" xfId="0" applyFont="1" applyFill="1" applyBorder="1" applyAlignment="1">
      <alignment horizontal="center" vertical="center" textRotation="90" wrapText="1"/>
    </xf>
    <xf numFmtId="0" fontId="68" fillId="16" borderId="15" xfId="0" applyFont="1" applyFill="1" applyBorder="1" applyAlignment="1">
      <alignment horizontal="center" vertical="center" textRotation="90" wrapText="1"/>
    </xf>
    <xf numFmtId="0" fontId="68" fillId="7" borderId="10" xfId="0" applyFont="1" applyFill="1" applyBorder="1" applyAlignment="1">
      <alignment horizontal="center" vertical="center" textRotation="90" wrapText="1"/>
    </xf>
    <xf numFmtId="0" fontId="68" fillId="7" borderId="15" xfId="0" applyFont="1" applyFill="1" applyBorder="1" applyAlignment="1">
      <alignment horizontal="center" vertical="center" textRotation="90" wrapText="1"/>
    </xf>
    <xf numFmtId="2" fontId="6" fillId="0" borderId="45" xfId="55" applyFont="1" applyBorder="1" applyAlignment="1">
      <alignment horizontal="center" vertical="center" wrapText="1"/>
      <protection/>
    </xf>
    <xf numFmtId="2" fontId="6" fillId="0" borderId="46" xfId="55" applyFont="1" applyBorder="1" applyAlignment="1">
      <alignment horizontal="center" vertical="center" wrapText="1"/>
      <protection/>
    </xf>
    <xf numFmtId="2" fontId="6" fillId="0" borderId="47" xfId="55" applyFont="1" applyBorder="1" applyAlignment="1">
      <alignment horizontal="center" vertical="center" wrapText="1"/>
      <protection/>
    </xf>
    <xf numFmtId="2" fontId="6" fillId="0" borderId="48" xfId="55" applyFont="1" applyBorder="1" applyAlignment="1">
      <alignment horizontal="center" vertical="center" wrapText="1"/>
      <protection/>
    </xf>
    <xf numFmtId="2" fontId="6" fillId="0" borderId="0" xfId="55" applyFont="1" applyBorder="1" applyAlignment="1">
      <alignment horizontal="center" vertical="center" wrapText="1"/>
      <protection/>
    </xf>
    <xf numFmtId="2" fontId="6" fillId="0" borderId="49" xfId="55" applyFont="1" applyBorder="1" applyAlignment="1">
      <alignment horizontal="center" vertical="center" wrapText="1"/>
      <protection/>
    </xf>
    <xf numFmtId="2" fontId="6" fillId="0" borderId="36" xfId="55" applyFont="1" applyBorder="1" applyAlignment="1">
      <alignment horizontal="center" vertical="center" wrapText="1"/>
      <protection/>
    </xf>
    <xf numFmtId="2" fontId="6" fillId="0" borderId="37" xfId="55" applyFont="1" applyBorder="1" applyAlignment="1">
      <alignment horizontal="center" vertical="center" wrapText="1"/>
      <protection/>
    </xf>
    <xf numFmtId="2" fontId="6" fillId="0" borderId="38" xfId="55" applyFont="1" applyBorder="1" applyAlignment="1">
      <alignment horizontal="center" vertical="center" wrapText="1"/>
      <protection/>
    </xf>
    <xf numFmtId="0" fontId="3" fillId="37" borderId="16" xfId="0" applyFont="1" applyFill="1" applyBorder="1" applyAlignment="1">
      <alignment horizontal="left" vertical="top" wrapText="1"/>
    </xf>
    <xf numFmtId="0" fontId="3" fillId="37" borderId="19" xfId="0" applyFont="1" applyFill="1" applyBorder="1" applyAlignment="1">
      <alignment horizontal="left" vertical="top" wrapText="1"/>
    </xf>
    <xf numFmtId="0" fontId="3" fillId="37" borderId="13" xfId="0" applyFont="1" applyFill="1" applyBorder="1" applyAlignment="1">
      <alignment horizontal="left" vertical="top" wrapText="1"/>
    </xf>
    <xf numFmtId="0" fontId="6" fillId="37" borderId="16" xfId="0" applyFont="1" applyFill="1" applyBorder="1" applyAlignment="1">
      <alignment horizontal="center" vertical="center" wrapText="1"/>
    </xf>
    <xf numFmtId="0" fontId="6" fillId="37" borderId="19"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4" fillId="33" borderId="50" xfId="0" applyFont="1" applyFill="1" applyBorder="1" applyAlignment="1">
      <alignment horizontal="left" vertical="center" wrapText="1"/>
    </xf>
    <xf numFmtId="0" fontId="61" fillId="33" borderId="50" xfId="0" applyFont="1" applyFill="1" applyBorder="1" applyAlignment="1">
      <alignment horizontal="left" vertical="center" wrapText="1"/>
    </xf>
    <xf numFmtId="0" fontId="6" fillId="37" borderId="16" xfId="0" applyFont="1" applyFill="1" applyBorder="1" applyAlignment="1">
      <alignment horizontal="left" vertical="top" wrapText="1"/>
    </xf>
    <xf numFmtId="0" fontId="63" fillId="37" borderId="19" xfId="0" applyFont="1" applyFill="1" applyBorder="1" applyAlignment="1">
      <alignment horizontal="left" vertical="top" wrapText="1"/>
    </xf>
    <xf numFmtId="0" fontId="63" fillId="37" borderId="13" xfId="0" applyFont="1" applyFill="1" applyBorder="1" applyAlignment="1">
      <alignment horizontal="left" vertical="top" wrapText="1"/>
    </xf>
    <xf numFmtId="0" fontId="68" fillId="3" borderId="10" xfId="0" applyFont="1" applyFill="1" applyBorder="1" applyAlignment="1">
      <alignment horizontal="center" vertical="center" textRotation="90" wrapText="1"/>
    </xf>
    <xf numFmtId="0" fontId="68" fillId="3" borderId="15" xfId="0" applyFont="1" applyFill="1" applyBorder="1" applyAlignment="1">
      <alignment horizontal="center" vertical="center" textRotation="90" wrapText="1"/>
    </xf>
    <xf numFmtId="0" fontId="61" fillId="33" borderId="0" xfId="0" applyFont="1" applyFill="1" applyAlignment="1">
      <alignment horizontal="center" vertical="center" wrapText="1"/>
    </xf>
    <xf numFmtId="0" fontId="6" fillId="33" borderId="0" xfId="0" applyFont="1" applyFill="1" applyAlignment="1">
      <alignment horizontal="center" vertical="center" wrapText="1"/>
    </xf>
    <xf numFmtId="0" fontId="68" fillId="37" borderId="42" xfId="0" applyFont="1" applyFill="1" applyBorder="1" applyAlignment="1">
      <alignment horizontal="center" vertical="center" wrapText="1"/>
    </xf>
    <xf numFmtId="0" fontId="68" fillId="2" borderId="42" xfId="0" applyFont="1" applyFill="1" applyBorder="1" applyAlignment="1">
      <alignment horizontal="center" vertical="center" wrapText="1"/>
    </xf>
    <xf numFmtId="0" fontId="68" fillId="2" borderId="10" xfId="0" applyFont="1" applyFill="1" applyBorder="1" applyAlignment="1">
      <alignment horizontal="center" vertical="center" wrapText="1"/>
    </xf>
    <xf numFmtId="0" fontId="68" fillId="2" borderId="15" xfId="0" applyFont="1" applyFill="1" applyBorder="1" applyAlignment="1">
      <alignment horizontal="center" vertical="center" wrapText="1"/>
    </xf>
    <xf numFmtId="0" fontId="69" fillId="33" borderId="0" xfId="0" applyFont="1" applyFill="1" applyBorder="1" applyAlignment="1">
      <alignment horizontal="justify" vertical="center" wrapText="1"/>
    </xf>
    <xf numFmtId="0" fontId="69" fillId="33" borderId="0" xfId="0" applyFont="1" applyFill="1" applyBorder="1" applyAlignment="1">
      <alignment horizontal="left" vertical="center" textRotation="90" wrapText="1"/>
    </xf>
    <xf numFmtId="0" fontId="70" fillId="33" borderId="0" xfId="0" applyFont="1" applyFill="1" applyBorder="1" applyAlignment="1">
      <alignment horizontal="justify" vertical="center" wrapText="1"/>
    </xf>
    <xf numFmtId="0" fontId="70" fillId="33" borderId="34"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0" fillId="33" borderId="0" xfId="0" applyFont="1" applyFill="1" applyBorder="1" applyAlignment="1">
      <alignment horizontal="left" vertical="center" wrapText="1"/>
    </xf>
    <xf numFmtId="0" fontId="69" fillId="33" borderId="0" xfId="0" applyFont="1" applyFill="1" applyBorder="1" applyAlignment="1">
      <alignment horizontal="left" vertical="center" wrapText="1"/>
    </xf>
    <xf numFmtId="9" fontId="70" fillId="33" borderId="0" xfId="57" applyFont="1" applyFill="1" applyBorder="1" applyAlignment="1">
      <alignment horizontal="center" vertical="center" wrapText="1"/>
    </xf>
    <xf numFmtId="16" fontId="70" fillId="33" borderId="0" xfId="0" applyNumberFormat="1" applyFont="1" applyFill="1" applyBorder="1" applyAlignment="1">
      <alignment vertical="center" wrapText="1"/>
    </xf>
    <xf numFmtId="0" fontId="70" fillId="33" borderId="0" xfId="0" applyFont="1" applyFill="1" applyAlignment="1">
      <alignment horizontal="center" vertical="center" wrapText="1"/>
    </xf>
    <xf numFmtId="9" fontId="70" fillId="33" borderId="0" xfId="0" applyNumberFormat="1" applyFont="1" applyFill="1" applyBorder="1" applyAlignment="1">
      <alignment horizontal="center" vertical="center" wrapText="1"/>
    </xf>
    <xf numFmtId="0" fontId="70" fillId="33" borderId="0" xfId="0" applyFont="1" applyFill="1" applyBorder="1" applyAlignment="1">
      <alignment horizontal="center" vertical="center" wrapText="1"/>
    </xf>
    <xf numFmtId="0" fontId="69" fillId="33"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0</xdr:row>
      <xdr:rowOff>276225</xdr:rowOff>
    </xdr:from>
    <xdr:to>
      <xdr:col>0</xdr:col>
      <xdr:colOff>2657475</xdr:colOff>
      <xdr:row>2</xdr:row>
      <xdr:rowOff>161925</xdr:rowOff>
    </xdr:to>
    <xdr:pic>
      <xdr:nvPicPr>
        <xdr:cNvPr id="1" name="1 Imagen"/>
        <xdr:cNvPicPr preferRelativeResize="1">
          <a:picLocks noChangeAspect="1"/>
        </xdr:cNvPicPr>
      </xdr:nvPicPr>
      <xdr:blipFill>
        <a:blip r:embed="rId1"/>
        <a:stretch>
          <a:fillRect/>
        </a:stretch>
      </xdr:blipFill>
      <xdr:spPr>
        <a:xfrm>
          <a:off x="609600" y="276225"/>
          <a:ext cx="2047875"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usfile\CGRfonDoc$\MINISTERIO%20VIVIENDA\PLAN%20%20DE%20MEJORA%20OCI%20CALIDAD%202017\SEGUIMIENTO%20ACCIONES%20PLANES%20DE%20MEJORA%20POR%20PROCE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0LIDERAZGO%20ESTRATEGICO%202019" TargetMode="External" /><Relationship Id="rId2" Type="http://schemas.openxmlformats.org/officeDocument/2006/relationships/hyperlink" Target="../../../4.%20EVALUACION%20Y%20SEGUIMIENTO%202019/INFORMES%20DE%20LEY/EVALUACION%20DE%20GESTION%20POR%20DEPENDENCIA" TargetMode="External" /><Relationship Id="rId3" Type="http://schemas.openxmlformats.org/officeDocument/2006/relationships/hyperlink" Target="../../../4.%20EVALUACION%20Y%20SEGUIMIENTO%202019/INFORMES%20DE%20LEY/AUSTERIDAD%20EN%20EL%20GASTO" TargetMode="External" /><Relationship Id="rId4" Type="http://schemas.openxmlformats.org/officeDocument/2006/relationships/hyperlink" Target="../../../4.%20EVALUACION%20Y%20SEGUIMIENTO%202019/INFORMES%20DE%20LEY/SIRECI%20CONTRACTUAL" TargetMode="External" /><Relationship Id="rId5" Type="http://schemas.openxmlformats.org/officeDocument/2006/relationships/hyperlink" Target="../../../4.%20EVALUACION%20Y%20SEGUIMIENTO%202019/INFORMES%20DE%20LEY/PLAN%20MEJORAMIENTO%20CGR" TargetMode="External" /><Relationship Id="rId6" Type="http://schemas.openxmlformats.org/officeDocument/2006/relationships/hyperlink" Target="\\Domusfile2\gestion_oci$\GESTION%20ADMINISTRATIVA%20OCI\1.GESTION%20DEL%20SIG%20OCI%202018\PLAN%20DE%20ACCION%20OCI%202018\REPORTES%20MENSUALES%20PLAN%20DE%20ACCION\INFORMES%20EJECUTIVOS%20POR%20MES\12.%20DICIEMBRE" TargetMode="External" /><Relationship Id="rId7" Type="http://schemas.openxmlformats.org/officeDocument/2006/relationships/hyperlink" Target="../../../4.%20EVALUACION%20Y%20SEGUIMIENTO%202019/INFORMES%20DE%20SEGUIMIENTO/PLAN%20MEJORAMIENTO" TargetMode="External" /><Relationship Id="rId8" Type="http://schemas.openxmlformats.org/officeDocument/2006/relationships/hyperlink" Target="../../../4.%20EVALUACION%20Y%20SEGUIMIENTO%202019/INFORMES%20DE%20SEGUIMIENTO/GESTION%20CONTRACTUAL" TargetMode="External" /><Relationship Id="rId9" Type="http://schemas.openxmlformats.org/officeDocument/2006/relationships/hyperlink" Target="../../../4.%20EVALUACION%20Y%20SEGUIMIENTO%202019/INFORMES%20DE%20SEGUIMIENTO/SECOP" TargetMode="External" /><Relationship Id="rId10" Type="http://schemas.openxmlformats.org/officeDocument/2006/relationships/hyperlink" Target="../../../5.%20ENTES%20EXTERNOS%20DE%20CONTROL%202019" TargetMode="External" /><Relationship Id="rId11" Type="http://schemas.openxmlformats.org/officeDocument/2006/relationships/hyperlink" Target="../../../2.%20ENFOQUE%20HACIA%20PREVENCION%202019/ACTIVIDADES%20AUTOCONTROL/FEBRERO" TargetMode="External" /><Relationship Id="rId12" Type="http://schemas.openxmlformats.org/officeDocument/2006/relationships/hyperlink" Target="../../../2.%20ENFOQUE%20HACIA%20PREVENCION%202019/ASESORIA%20Y%20ACOMPA&#209;AMIENTO/FEBRERO" TargetMode="External" /><Relationship Id="rId13" Type="http://schemas.openxmlformats.org/officeDocument/2006/relationships/hyperlink" Target="../../../3.%20EVALUACION%20RIESGOS%202019/EVALUACION%20IV%20TRIM%202018" TargetMode="External" /><Relationship Id="rId14" Type="http://schemas.openxmlformats.org/officeDocument/2006/relationships/hyperlink" Target="../../../3.%20EVALUACION%20RIESGOS%202019/REPORTES%20OCI/MONITOREO%20ENERO%202019OCI" TargetMode="External" /><Relationship Id="rId15" Type="http://schemas.openxmlformats.org/officeDocument/2006/relationships/hyperlink" Target="../../../4.%20EVALUACION%20Y%20SEGUIMIENTO%202019/INFORMES%20DE%20LEY/FURAG%202018" TargetMode="External" /><Relationship Id="rId16" Type="http://schemas.openxmlformats.org/officeDocument/2006/relationships/hyperlink" Target="../../../4.%20EVALUACION%20Y%20SEGUIMIENTO%202019/INFORMES%20DE%20LEY/CONTROL%20INTERNO%20CONTABLE" TargetMode="External" /><Relationship Id="rId17" Type="http://schemas.openxmlformats.org/officeDocument/2006/relationships/hyperlink" Target="../../../4.%20EVALUACION%20Y%20SEGUIMIENTO%202019/INFORMES%20DE%20LEY/EKOGUI" TargetMode="External" /><Relationship Id="rId18" Type="http://schemas.openxmlformats.org/officeDocument/2006/relationships/hyperlink" Target="../../../4.%20EVALUACION%20Y%20SEGUIMIENTO%202019/INFORMES%20DE%20LEY/PLAN%20DE%20MEJORAMIENTO%20ARCHIVISTICO" TargetMode="External" /><Relationship Id="rId19" Type="http://schemas.openxmlformats.org/officeDocument/2006/relationships/hyperlink" Target="../../../4.%20EVALUACION%20Y%20SEGUIMIENTO%202019/INFORMES%20DE%20SEGUIMIENTO/PQRDS" TargetMode="External" /><Relationship Id="rId20" Type="http://schemas.openxmlformats.org/officeDocument/2006/relationships/hyperlink" Target="../../../4.%20EVALUACION%20Y%20SEGUIMIENTO%202019/INFORMES%20DE%20LEY/PORMENORIZADO%20ESTADO%20DE%20CONTROL%20INTERNO" TargetMode="External" /><Relationship Id="rId21" Type="http://schemas.openxmlformats.org/officeDocument/2006/relationships/hyperlink" Target="../../../4.%20EVALUACION%20Y%20SEGUIMIENTO%202019/INFORMES%20DE%20LEY/DERECHOS%20DE%20AUTOR" TargetMode="External" /><Relationship Id="rId22" Type="http://schemas.openxmlformats.org/officeDocument/2006/relationships/hyperlink" Target="../../../4.%20EVALUACION%20Y%20SEGUIMIENTO%202019/INFORMES%20DE%20LEY/SIRECI%20RENDICION%20CUENTA%20FISCAL" TargetMode="External" /><Relationship Id="rId23" Type="http://schemas.openxmlformats.org/officeDocument/2006/relationships/hyperlink" Target="../../../4.%20EVALUACION%20Y%20SEGUIMIENTO%202019/INFORMES%20DE%20SEGUIMIENTO/PLAN%20DE%20MEJORAMIENTO%20DEL%20SIG" TargetMode="External" /><Relationship Id="rId24" Type="http://schemas.openxmlformats.org/officeDocument/2006/relationships/hyperlink" Target="../../../4.%20EVALUACION%20Y%20SEGUIMIENTO%202019/INFORMES%20DE%20SEGUIMIENTO/PROYECTOS%20SUSPENDIDOS%20VASB" TargetMode="External" /><Relationship Id="rId25" Type="http://schemas.openxmlformats.org/officeDocument/2006/relationships/hyperlink" Target="../../../4.%20EVALUACION%20Y%20SEGUIMIENTO%202019/INFORMES%20DE%20SEGUIMIENTO/SEGUIMIENTOS%20VICEMINISTERIO%20DE%20VIVIENDA" TargetMode="External" /><Relationship Id="rId26" Type="http://schemas.openxmlformats.org/officeDocument/2006/relationships/hyperlink" Target="../../../4.%20EVALUACION%20Y%20SEGUIMIENTO%202019/INFORMES%20DE%20SEGUIMIENTO/SEGUIMIENTO%20PROYECTOS%20VASB" TargetMode="External" /><Relationship Id="rId27" Type="http://schemas.openxmlformats.org/officeDocument/2006/relationships/hyperlink" Target="../../../4.%20EVALUACION%20Y%20SEGUIMIENTO%202019/INFORMES%20DE%20LEY/PAAC%20III%20CUATRIMESTRE%202018/SEGUIMIENTO%20PAAC%20III%20CUATRIMESTRE%202018" TargetMode="External" /><Relationship Id="rId28" Type="http://schemas.openxmlformats.org/officeDocument/2006/relationships/drawing" Target="../drawings/drawing1.xm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AU86"/>
  <sheetViews>
    <sheetView tabSelected="1" zoomScale="60" zoomScaleNormal="60" zoomScaleSheetLayoutView="70" zoomScalePageLayoutView="80" workbookViewId="0" topLeftCell="A1">
      <selection activeCell="A15" sqref="A15"/>
    </sheetView>
  </sheetViews>
  <sheetFormatPr defaultColWidth="9.140625" defaultRowHeight="18" customHeight="1"/>
  <cols>
    <col min="1" max="1" width="44.8515625" style="2" customWidth="1"/>
    <col min="2" max="2" width="10.8515625" style="25" customWidth="1"/>
    <col min="3" max="4" width="10.00390625" style="25" customWidth="1"/>
    <col min="5" max="5" width="14.28125" style="25" customWidth="1"/>
    <col min="6" max="6" width="37.00390625" style="15" customWidth="1"/>
    <col min="7" max="7" width="5.8515625" style="3" customWidth="1"/>
    <col min="8" max="8" width="5.8515625" style="12" customWidth="1"/>
    <col min="9" max="9" width="53.140625" style="16" customWidth="1"/>
    <col min="10" max="10" width="5.8515625" style="3" customWidth="1"/>
    <col min="11" max="11" width="5.8515625" style="12" customWidth="1"/>
    <col min="12" max="12" width="63.28125" style="18" customWidth="1"/>
    <col min="13" max="13" width="5.8515625" style="3" customWidth="1"/>
    <col min="14" max="14" width="5.8515625" style="12" customWidth="1"/>
    <col min="15" max="15" width="70.57421875" style="18" customWidth="1"/>
    <col min="16" max="16" width="5.8515625" style="3" customWidth="1"/>
    <col min="17" max="17" width="5.8515625" style="12" customWidth="1"/>
    <col min="18" max="18" width="13.8515625" style="18" customWidth="1"/>
    <col min="19" max="19" width="6.00390625" style="3" customWidth="1"/>
    <col min="20" max="20" width="7.140625" style="12" customWidth="1"/>
    <col min="21" max="21" width="13.8515625" style="18" customWidth="1"/>
    <col min="22" max="22" width="5.140625" style="3" customWidth="1"/>
    <col min="23" max="23" width="5.140625" style="12" customWidth="1"/>
    <col min="24" max="24" width="13.8515625" style="18" customWidth="1"/>
    <col min="25" max="26" width="5.8515625" style="6" customWidth="1"/>
    <col min="27" max="27" width="18.28125" style="20" customWidth="1"/>
    <col min="28" max="29" width="5.8515625" style="5" customWidth="1"/>
    <col min="30" max="30" width="14.7109375" style="21" customWidth="1"/>
    <col min="31" max="32" width="5.140625" style="5" customWidth="1"/>
    <col min="33" max="33" width="13.8515625" style="21" customWidth="1"/>
    <col min="34" max="34" width="5.140625" style="5" customWidth="1"/>
    <col min="35" max="35" width="6.8515625" style="5" customWidth="1"/>
    <col min="36" max="36" width="13.8515625" style="21" customWidth="1"/>
    <col min="37" max="38" width="5.00390625" style="5" customWidth="1"/>
    <col min="39" max="39" width="13.8515625" style="21" customWidth="1"/>
    <col min="40" max="40" width="5.00390625" style="5" customWidth="1"/>
    <col min="41" max="41" width="5.140625" style="5" customWidth="1"/>
    <col min="42" max="42" width="13.8515625" style="21" customWidth="1"/>
    <col min="43" max="43" width="9.57421875" style="5" customWidth="1"/>
    <col min="44" max="44" width="9.00390625" style="5" customWidth="1"/>
    <col min="45" max="45" width="41.28125" style="5" customWidth="1"/>
    <col min="46" max="46" width="30.57421875" style="5" customWidth="1"/>
    <col min="47" max="47" width="23.57421875" style="5" customWidth="1"/>
    <col min="48" max="56" width="29.57421875" style="5" customWidth="1"/>
    <col min="57" max="16384" width="9.140625" style="5" customWidth="1"/>
  </cols>
  <sheetData>
    <row r="1" spans="1:47" s="4" customFormat="1" ht="30.75" customHeight="1">
      <c r="A1" s="149"/>
      <c r="B1" s="134" t="s">
        <v>149</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6"/>
      <c r="AU1" s="1" t="s">
        <v>44</v>
      </c>
    </row>
    <row r="2" spans="1:47" s="4" customFormat="1" ht="30.75" customHeight="1">
      <c r="A2" s="149"/>
      <c r="B2" s="137"/>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9"/>
      <c r="AU2" s="1" t="s">
        <v>126</v>
      </c>
    </row>
    <row r="3" spans="1:47" s="4" customFormat="1" ht="30.75" customHeight="1">
      <c r="A3" s="149"/>
      <c r="B3" s="140"/>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2"/>
      <c r="AU3" s="1" t="s">
        <v>39</v>
      </c>
    </row>
    <row r="4" ht="10.5" customHeight="1"/>
    <row r="5" spans="1:47" s="17" customFormat="1" ht="115.5" customHeight="1" hidden="1" thickBot="1">
      <c r="A5" s="152" t="s">
        <v>172</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4"/>
    </row>
    <row r="6" spans="1:47" s="17" customFormat="1" ht="58.5" customHeight="1" hidden="1" thickBot="1">
      <c r="A6" s="117" t="s">
        <v>45</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9"/>
      <c r="AP6" s="119"/>
      <c r="AQ6" s="119"/>
      <c r="AR6" s="119"/>
      <c r="AS6" s="119"/>
      <c r="AT6" s="119"/>
      <c r="AU6" s="120"/>
    </row>
    <row r="7" spans="1:47" s="17" customFormat="1" ht="56.25" customHeight="1" hidden="1" thickBot="1">
      <c r="A7" s="143" t="s">
        <v>150</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5"/>
    </row>
    <row r="8" spans="1:47" s="17" customFormat="1" ht="109.5" customHeight="1" hidden="1" thickBot="1">
      <c r="A8" s="117" t="s">
        <v>151</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9"/>
      <c r="AP8" s="119"/>
      <c r="AQ8" s="119"/>
      <c r="AR8" s="119"/>
      <c r="AS8" s="119"/>
      <c r="AT8" s="119"/>
      <c r="AU8" s="120"/>
    </row>
    <row r="9" spans="1:47" ht="9.75" customHeight="1" thickBot="1">
      <c r="A9" s="150"/>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row>
    <row r="10" spans="1:47" ht="15.75" thickBot="1">
      <c r="A10" s="146" t="s">
        <v>27</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8"/>
    </row>
    <row r="11" spans="1:47" ht="18" customHeight="1">
      <c r="A11" s="106" t="s">
        <v>18</v>
      </c>
      <c r="B11" s="159" t="s">
        <v>0</v>
      </c>
      <c r="C11" s="159"/>
      <c r="D11" s="159"/>
      <c r="E11" s="159"/>
      <c r="F11" s="160" t="s">
        <v>17</v>
      </c>
      <c r="G11" s="109" t="s">
        <v>4</v>
      </c>
      <c r="H11" s="110"/>
      <c r="I11" s="111"/>
      <c r="J11" s="109" t="s">
        <v>5</v>
      </c>
      <c r="K11" s="110"/>
      <c r="L11" s="111"/>
      <c r="M11" s="109" t="s">
        <v>6</v>
      </c>
      <c r="N11" s="110"/>
      <c r="O11" s="111"/>
      <c r="P11" s="109" t="s">
        <v>7</v>
      </c>
      <c r="Q11" s="110"/>
      <c r="R11" s="111"/>
      <c r="S11" s="109" t="s">
        <v>8</v>
      </c>
      <c r="T11" s="110"/>
      <c r="U11" s="111"/>
      <c r="V11" s="109" t="s">
        <v>9</v>
      </c>
      <c r="W11" s="110"/>
      <c r="X11" s="111"/>
      <c r="Y11" s="109" t="s">
        <v>10</v>
      </c>
      <c r="Z11" s="110"/>
      <c r="AA11" s="111"/>
      <c r="AB11" s="109" t="s">
        <v>11</v>
      </c>
      <c r="AC11" s="110"/>
      <c r="AD11" s="111"/>
      <c r="AE11" s="109" t="s">
        <v>12</v>
      </c>
      <c r="AF11" s="110"/>
      <c r="AG11" s="111"/>
      <c r="AH11" s="109" t="s">
        <v>13</v>
      </c>
      <c r="AI11" s="110"/>
      <c r="AJ11" s="111"/>
      <c r="AK11" s="109" t="s">
        <v>14</v>
      </c>
      <c r="AL11" s="110"/>
      <c r="AM11" s="111"/>
      <c r="AN11" s="109" t="s">
        <v>15</v>
      </c>
      <c r="AO11" s="110"/>
      <c r="AP11" s="111"/>
      <c r="AQ11" s="124" t="s">
        <v>28</v>
      </c>
      <c r="AR11" s="124" t="s">
        <v>29</v>
      </c>
      <c r="AS11" s="127" t="s">
        <v>43</v>
      </c>
      <c r="AT11" s="127" t="s">
        <v>30</v>
      </c>
      <c r="AU11" s="121" t="s">
        <v>19</v>
      </c>
    </row>
    <row r="12" spans="1:47" s="3" customFormat="1" ht="14.25" customHeight="1">
      <c r="A12" s="107"/>
      <c r="B12" s="115" t="s">
        <v>1</v>
      </c>
      <c r="C12" s="130" t="s">
        <v>2</v>
      </c>
      <c r="D12" s="155" t="s">
        <v>3</v>
      </c>
      <c r="E12" s="132" t="s">
        <v>16</v>
      </c>
      <c r="F12" s="161"/>
      <c r="G12" s="112"/>
      <c r="H12" s="113"/>
      <c r="I12" s="114"/>
      <c r="J12" s="112"/>
      <c r="K12" s="113"/>
      <c r="L12" s="114"/>
      <c r="M12" s="112"/>
      <c r="N12" s="113"/>
      <c r="O12" s="114"/>
      <c r="P12" s="112"/>
      <c r="Q12" s="113"/>
      <c r="R12" s="114"/>
      <c r="S12" s="112"/>
      <c r="T12" s="113"/>
      <c r="U12" s="114"/>
      <c r="V12" s="112"/>
      <c r="W12" s="113"/>
      <c r="X12" s="114"/>
      <c r="Y12" s="112"/>
      <c r="Z12" s="113"/>
      <c r="AA12" s="114"/>
      <c r="AB12" s="112"/>
      <c r="AC12" s="113"/>
      <c r="AD12" s="114"/>
      <c r="AE12" s="112"/>
      <c r="AF12" s="113"/>
      <c r="AG12" s="114"/>
      <c r="AH12" s="112"/>
      <c r="AI12" s="113"/>
      <c r="AJ12" s="114"/>
      <c r="AK12" s="112"/>
      <c r="AL12" s="113"/>
      <c r="AM12" s="114"/>
      <c r="AN12" s="112"/>
      <c r="AO12" s="113"/>
      <c r="AP12" s="114"/>
      <c r="AQ12" s="125"/>
      <c r="AR12" s="125"/>
      <c r="AS12" s="128"/>
      <c r="AT12" s="128"/>
      <c r="AU12" s="122"/>
    </row>
    <row r="13" spans="1:47" s="22" customFormat="1" ht="57" customHeight="1" thickBot="1">
      <c r="A13" s="108"/>
      <c r="B13" s="116"/>
      <c r="C13" s="131"/>
      <c r="D13" s="156"/>
      <c r="E13" s="133"/>
      <c r="F13" s="162"/>
      <c r="G13" s="23" t="s">
        <v>41</v>
      </c>
      <c r="H13" s="23" t="s">
        <v>42</v>
      </c>
      <c r="I13" s="24" t="s">
        <v>40</v>
      </c>
      <c r="J13" s="23" t="s">
        <v>41</v>
      </c>
      <c r="K13" s="23" t="s">
        <v>42</v>
      </c>
      <c r="L13" s="24" t="s">
        <v>40</v>
      </c>
      <c r="M13" s="23" t="s">
        <v>41</v>
      </c>
      <c r="N13" s="23" t="s">
        <v>42</v>
      </c>
      <c r="O13" s="24" t="s">
        <v>40</v>
      </c>
      <c r="P13" s="23" t="s">
        <v>41</v>
      </c>
      <c r="Q13" s="23" t="s">
        <v>42</v>
      </c>
      <c r="R13" s="24" t="s">
        <v>40</v>
      </c>
      <c r="S13" s="23" t="s">
        <v>41</v>
      </c>
      <c r="T13" s="23" t="s">
        <v>42</v>
      </c>
      <c r="U13" s="24" t="s">
        <v>40</v>
      </c>
      <c r="V13" s="23" t="s">
        <v>41</v>
      </c>
      <c r="W13" s="23" t="s">
        <v>42</v>
      </c>
      <c r="X13" s="24" t="s">
        <v>40</v>
      </c>
      <c r="Y13" s="23" t="s">
        <v>41</v>
      </c>
      <c r="Z13" s="23" t="s">
        <v>42</v>
      </c>
      <c r="AA13" s="24" t="s">
        <v>40</v>
      </c>
      <c r="AB13" s="23" t="s">
        <v>41</v>
      </c>
      <c r="AC13" s="23" t="s">
        <v>42</v>
      </c>
      <c r="AD13" s="24" t="s">
        <v>40</v>
      </c>
      <c r="AE13" s="23" t="s">
        <v>41</v>
      </c>
      <c r="AF13" s="23" t="s">
        <v>42</v>
      </c>
      <c r="AG13" s="24" t="s">
        <v>40</v>
      </c>
      <c r="AH13" s="23" t="s">
        <v>41</v>
      </c>
      <c r="AI13" s="23" t="s">
        <v>42</v>
      </c>
      <c r="AJ13" s="24" t="s">
        <v>40</v>
      </c>
      <c r="AK13" s="23" t="s">
        <v>41</v>
      </c>
      <c r="AL13" s="23" t="s">
        <v>42</v>
      </c>
      <c r="AM13" s="24" t="s">
        <v>40</v>
      </c>
      <c r="AN13" s="23" t="s">
        <v>41</v>
      </c>
      <c r="AO13" s="23" t="s">
        <v>42</v>
      </c>
      <c r="AP13" s="24" t="s">
        <v>40</v>
      </c>
      <c r="AQ13" s="126"/>
      <c r="AR13" s="126"/>
      <c r="AS13" s="129"/>
      <c r="AT13" s="129"/>
      <c r="AU13" s="123"/>
    </row>
    <row r="14" spans="1:47" s="7" customFormat="1" ht="36" customHeight="1" thickBot="1">
      <c r="A14" s="44" t="s">
        <v>20</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6"/>
    </row>
    <row r="15" spans="1:47" s="16" customFormat="1" ht="91.5" customHeight="1" thickBot="1">
      <c r="A15" s="32" t="s">
        <v>131</v>
      </c>
      <c r="B15" s="33" t="s">
        <v>35</v>
      </c>
      <c r="C15" s="33" t="s">
        <v>35</v>
      </c>
      <c r="D15" s="33" t="s">
        <v>35</v>
      </c>
      <c r="E15" s="33" t="s">
        <v>35</v>
      </c>
      <c r="F15" s="14" t="s">
        <v>46</v>
      </c>
      <c r="G15" s="34">
        <v>1</v>
      </c>
      <c r="H15" s="53">
        <v>1</v>
      </c>
      <c r="I15" s="14" t="s">
        <v>174</v>
      </c>
      <c r="J15" s="34">
        <v>1</v>
      </c>
      <c r="K15" s="53">
        <v>1</v>
      </c>
      <c r="L15" s="14" t="s">
        <v>234</v>
      </c>
      <c r="M15" s="34">
        <v>1</v>
      </c>
      <c r="N15" s="53">
        <v>1</v>
      </c>
      <c r="O15" s="14" t="s">
        <v>243</v>
      </c>
      <c r="P15" s="34">
        <v>1</v>
      </c>
      <c r="Q15" s="53"/>
      <c r="R15" s="14"/>
      <c r="S15" s="34">
        <v>1</v>
      </c>
      <c r="T15" s="53"/>
      <c r="U15" s="14"/>
      <c r="V15" s="34">
        <v>1</v>
      </c>
      <c r="W15" s="53"/>
      <c r="X15" s="14"/>
      <c r="Y15" s="34">
        <v>1</v>
      </c>
      <c r="Z15" s="53"/>
      <c r="AA15" s="59"/>
      <c r="AB15" s="34">
        <v>1</v>
      </c>
      <c r="AC15" s="53"/>
      <c r="AD15" s="59"/>
      <c r="AE15" s="34">
        <v>1</v>
      </c>
      <c r="AF15" s="53"/>
      <c r="AG15" s="14"/>
      <c r="AH15" s="34">
        <v>1</v>
      </c>
      <c r="AI15" s="64"/>
      <c r="AJ15" s="14"/>
      <c r="AK15" s="34">
        <v>1</v>
      </c>
      <c r="AL15" s="53"/>
      <c r="AM15" s="14"/>
      <c r="AN15" s="34">
        <v>1</v>
      </c>
      <c r="AO15" s="53"/>
      <c r="AP15" s="65"/>
      <c r="AQ15" s="35">
        <f>SUM(G15+J15+M15+P15+S15+V15+Y15+AB15+AE15+AH15+AK15+AN15)</f>
        <v>12</v>
      </c>
      <c r="AR15" s="90">
        <f>SUM(H15+K15+N15+Q15+T15+W15+Z15+AC15+AF15+AI15+AL15+AO15)</f>
        <v>3</v>
      </c>
      <c r="AS15" s="57" t="s">
        <v>173</v>
      </c>
      <c r="AT15" s="13" t="s">
        <v>177</v>
      </c>
      <c r="AU15" s="9" t="s">
        <v>47</v>
      </c>
    </row>
    <row r="16" spans="1:47" s="7" customFormat="1" ht="36" customHeight="1" thickBot="1">
      <c r="A16" s="44" t="s">
        <v>21</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6"/>
    </row>
    <row r="17" spans="1:47" s="16" customFormat="1" ht="188.25" customHeight="1" thickBot="1">
      <c r="A17" s="32" t="s">
        <v>132</v>
      </c>
      <c r="B17" s="33" t="s">
        <v>35</v>
      </c>
      <c r="C17" s="33" t="s">
        <v>35</v>
      </c>
      <c r="D17" s="33" t="s">
        <v>35</v>
      </c>
      <c r="E17" s="33" t="s">
        <v>35</v>
      </c>
      <c r="F17" s="14" t="s">
        <v>48</v>
      </c>
      <c r="G17" s="34">
        <v>1</v>
      </c>
      <c r="H17" s="53">
        <v>1</v>
      </c>
      <c r="I17" s="14" t="s">
        <v>175</v>
      </c>
      <c r="J17" s="34">
        <v>1</v>
      </c>
      <c r="K17" s="53">
        <v>1</v>
      </c>
      <c r="L17" s="14" t="s">
        <v>213</v>
      </c>
      <c r="M17" s="34">
        <v>1</v>
      </c>
      <c r="N17" s="53">
        <v>1</v>
      </c>
      <c r="O17" s="14" t="s">
        <v>244</v>
      </c>
      <c r="P17" s="34">
        <v>1</v>
      </c>
      <c r="Q17" s="53"/>
      <c r="R17" s="14"/>
      <c r="S17" s="34">
        <v>1</v>
      </c>
      <c r="T17" s="53"/>
      <c r="U17" s="14"/>
      <c r="V17" s="34">
        <v>1</v>
      </c>
      <c r="W17" s="53"/>
      <c r="X17" s="14"/>
      <c r="Y17" s="34">
        <v>1</v>
      </c>
      <c r="Z17" s="53"/>
      <c r="AA17" s="14"/>
      <c r="AB17" s="34">
        <v>1</v>
      </c>
      <c r="AC17" s="53"/>
      <c r="AD17" s="14"/>
      <c r="AE17" s="34">
        <v>1</v>
      </c>
      <c r="AF17" s="53"/>
      <c r="AG17" s="14"/>
      <c r="AH17" s="34">
        <v>1</v>
      </c>
      <c r="AI17" s="64"/>
      <c r="AJ17" s="14"/>
      <c r="AK17" s="34">
        <v>1</v>
      </c>
      <c r="AL17" s="53"/>
      <c r="AM17" s="14"/>
      <c r="AN17" s="34">
        <v>1</v>
      </c>
      <c r="AO17" s="53"/>
      <c r="AP17" s="65"/>
      <c r="AQ17" s="35">
        <f>SUM(G17+J17+M17+P17+S17+V17+Y17+AB17+AE17+AH17+AK17+AN17)</f>
        <v>12</v>
      </c>
      <c r="AR17" s="90">
        <f>SUM(H17+K17+N17+Q17+T17+W17+Z17+AC17+AF17+AI17+AL17+AO17)</f>
        <v>3</v>
      </c>
      <c r="AS17" s="57" t="s">
        <v>215</v>
      </c>
      <c r="AT17" s="13" t="s">
        <v>177</v>
      </c>
      <c r="AU17" s="85" t="s">
        <v>253</v>
      </c>
    </row>
    <row r="18" spans="1:47" s="31" customFormat="1" ht="83.25" customHeight="1" thickBot="1">
      <c r="A18" s="32" t="s">
        <v>49</v>
      </c>
      <c r="B18" s="33" t="s">
        <v>35</v>
      </c>
      <c r="C18" s="33" t="s">
        <v>35</v>
      </c>
      <c r="D18" s="33" t="s">
        <v>35</v>
      </c>
      <c r="E18" s="33" t="s">
        <v>35</v>
      </c>
      <c r="F18" s="14" t="s">
        <v>50</v>
      </c>
      <c r="G18" s="34">
        <v>1</v>
      </c>
      <c r="H18" s="53">
        <v>1</v>
      </c>
      <c r="I18" s="14" t="s">
        <v>176</v>
      </c>
      <c r="J18" s="34">
        <v>1</v>
      </c>
      <c r="K18" s="53">
        <v>1</v>
      </c>
      <c r="L18" s="14" t="s">
        <v>212</v>
      </c>
      <c r="M18" s="34">
        <v>1</v>
      </c>
      <c r="N18" s="53">
        <v>1</v>
      </c>
      <c r="O18" s="14" t="s">
        <v>263</v>
      </c>
      <c r="P18" s="34">
        <v>1</v>
      </c>
      <c r="Q18" s="53"/>
      <c r="R18" s="14"/>
      <c r="S18" s="34">
        <v>1</v>
      </c>
      <c r="T18" s="53"/>
      <c r="U18" s="14"/>
      <c r="V18" s="34">
        <v>1</v>
      </c>
      <c r="W18" s="53"/>
      <c r="X18" s="14"/>
      <c r="Y18" s="34">
        <v>1</v>
      </c>
      <c r="Z18" s="53"/>
      <c r="AA18" s="14"/>
      <c r="AB18" s="34">
        <v>1</v>
      </c>
      <c r="AC18" s="53"/>
      <c r="AD18" s="14"/>
      <c r="AE18" s="34">
        <v>1</v>
      </c>
      <c r="AF18" s="53"/>
      <c r="AG18" s="14"/>
      <c r="AH18" s="34">
        <v>1</v>
      </c>
      <c r="AI18" s="64"/>
      <c r="AJ18" s="14"/>
      <c r="AK18" s="34">
        <v>1</v>
      </c>
      <c r="AL18" s="53"/>
      <c r="AM18" s="14"/>
      <c r="AN18" s="34">
        <v>1</v>
      </c>
      <c r="AO18" s="53"/>
      <c r="AP18" s="65"/>
      <c r="AQ18" s="35">
        <f>SUM(G18+J18+M18+P18+S18+V18+Y18+AB18+AE18+AH18+AK18+AN18)</f>
        <v>12</v>
      </c>
      <c r="AR18" s="90">
        <f>SUM(H18+K18+N18+Q18+T18+W18+Z18+AC18+AF18+AI18+AL18+AO18)</f>
        <v>3</v>
      </c>
      <c r="AS18" s="57" t="s">
        <v>216</v>
      </c>
      <c r="AT18" s="13" t="s">
        <v>177</v>
      </c>
      <c r="AU18" s="9" t="s">
        <v>47</v>
      </c>
    </row>
    <row r="19" spans="1:47" s="7" customFormat="1" ht="36" customHeight="1" thickBot="1">
      <c r="A19" s="44" t="s">
        <v>22</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69"/>
      <c r="AS19" s="45"/>
      <c r="AT19" s="45"/>
      <c r="AU19" s="46"/>
    </row>
    <row r="20" spans="1:47" s="16" customFormat="1" ht="214.5" customHeight="1" thickBot="1">
      <c r="A20" s="32" t="s">
        <v>147</v>
      </c>
      <c r="B20" s="33" t="s">
        <v>35</v>
      </c>
      <c r="C20" s="33" t="s">
        <v>35</v>
      </c>
      <c r="D20" s="33" t="s">
        <v>35</v>
      </c>
      <c r="E20" s="33" t="s">
        <v>35</v>
      </c>
      <c r="F20" s="14" t="s">
        <v>51</v>
      </c>
      <c r="G20" s="54" t="s">
        <v>128</v>
      </c>
      <c r="H20" s="54" t="s">
        <v>128</v>
      </c>
      <c r="I20" s="55" t="s">
        <v>128</v>
      </c>
      <c r="J20" s="34">
        <v>21</v>
      </c>
      <c r="K20" s="53">
        <v>21</v>
      </c>
      <c r="L20" s="14" t="s">
        <v>203</v>
      </c>
      <c r="M20" s="54" t="s">
        <v>128</v>
      </c>
      <c r="N20" s="54" t="s">
        <v>128</v>
      </c>
      <c r="O20" s="55" t="s">
        <v>128</v>
      </c>
      <c r="P20" s="54" t="s">
        <v>128</v>
      </c>
      <c r="Q20" s="54" t="s">
        <v>128</v>
      </c>
      <c r="R20" s="55" t="s">
        <v>128</v>
      </c>
      <c r="S20" s="34">
        <v>21</v>
      </c>
      <c r="T20" s="53"/>
      <c r="U20" s="14"/>
      <c r="V20" s="54" t="s">
        <v>128</v>
      </c>
      <c r="W20" s="54" t="s">
        <v>128</v>
      </c>
      <c r="X20" s="55" t="s">
        <v>128</v>
      </c>
      <c r="Y20" s="54" t="s">
        <v>128</v>
      </c>
      <c r="Z20" s="54" t="s">
        <v>128</v>
      </c>
      <c r="AA20" s="55" t="s">
        <v>128</v>
      </c>
      <c r="AB20" s="34">
        <v>21</v>
      </c>
      <c r="AC20" s="53"/>
      <c r="AD20" s="14"/>
      <c r="AE20" s="54" t="s">
        <v>128</v>
      </c>
      <c r="AF20" s="54" t="s">
        <v>128</v>
      </c>
      <c r="AG20" s="55" t="s">
        <v>128</v>
      </c>
      <c r="AH20" s="54" t="s">
        <v>128</v>
      </c>
      <c r="AI20" s="54" t="s">
        <v>128</v>
      </c>
      <c r="AJ20" s="55" t="s">
        <v>128</v>
      </c>
      <c r="AK20" s="34">
        <v>21</v>
      </c>
      <c r="AL20" s="53"/>
      <c r="AM20" s="14"/>
      <c r="AN20" s="54" t="s">
        <v>128</v>
      </c>
      <c r="AO20" s="54" t="s">
        <v>128</v>
      </c>
      <c r="AP20" s="55" t="s">
        <v>128</v>
      </c>
      <c r="AQ20" s="35">
        <f>SUM(J20+S20+AB20+AK20)</f>
        <v>84</v>
      </c>
      <c r="AR20" s="90">
        <f>SUM(K20+T20+AC20+AL20)</f>
        <v>21</v>
      </c>
      <c r="AS20" s="58" t="s">
        <v>217</v>
      </c>
      <c r="AT20" s="13" t="s">
        <v>191</v>
      </c>
      <c r="AU20" s="85" t="s">
        <v>254</v>
      </c>
    </row>
    <row r="21" spans="1:47" s="31" customFormat="1" ht="222" customHeight="1" thickBot="1">
      <c r="A21" s="32" t="s">
        <v>140</v>
      </c>
      <c r="B21" s="38"/>
      <c r="C21" s="38"/>
      <c r="D21" s="38"/>
      <c r="E21" s="33" t="s">
        <v>52</v>
      </c>
      <c r="F21" s="14" t="s">
        <v>53</v>
      </c>
      <c r="G21" s="34">
        <v>2</v>
      </c>
      <c r="H21" s="53">
        <v>2</v>
      </c>
      <c r="I21" s="14" t="s">
        <v>178</v>
      </c>
      <c r="J21" s="34">
        <v>1</v>
      </c>
      <c r="K21" s="53">
        <v>1</v>
      </c>
      <c r="L21" s="14" t="s">
        <v>204</v>
      </c>
      <c r="M21" s="34">
        <v>1</v>
      </c>
      <c r="N21" s="53">
        <v>1</v>
      </c>
      <c r="O21" s="14" t="s">
        <v>225</v>
      </c>
      <c r="P21" s="34">
        <v>2</v>
      </c>
      <c r="Q21" s="53"/>
      <c r="R21" s="14"/>
      <c r="S21" s="34">
        <v>1</v>
      </c>
      <c r="T21" s="53"/>
      <c r="U21" s="14"/>
      <c r="V21" s="34">
        <v>1</v>
      </c>
      <c r="W21" s="53"/>
      <c r="X21" s="14"/>
      <c r="Y21" s="34">
        <v>2</v>
      </c>
      <c r="Z21" s="53"/>
      <c r="AA21" s="14"/>
      <c r="AB21" s="34">
        <v>1</v>
      </c>
      <c r="AC21" s="53"/>
      <c r="AD21" s="14"/>
      <c r="AE21" s="34">
        <v>1</v>
      </c>
      <c r="AF21" s="53"/>
      <c r="AG21" s="14"/>
      <c r="AH21" s="34">
        <v>2</v>
      </c>
      <c r="AI21" s="64"/>
      <c r="AJ21" s="14"/>
      <c r="AK21" s="34">
        <v>1</v>
      </c>
      <c r="AL21" s="53"/>
      <c r="AM21" s="14"/>
      <c r="AN21" s="34">
        <v>1</v>
      </c>
      <c r="AO21" s="53"/>
      <c r="AP21" s="14"/>
      <c r="AQ21" s="35">
        <f>G21+J21+M21+P21+S21+V21+Y21+AB21+AE21+AH21+AK21+AN21</f>
        <v>16</v>
      </c>
      <c r="AR21" s="90">
        <f>H21+K21+N21+Q21+T21+W21+Z21+AC21+AF21+AI21+AL21+AO21</f>
        <v>4</v>
      </c>
      <c r="AS21" s="57" t="s">
        <v>218</v>
      </c>
      <c r="AT21" s="13" t="s">
        <v>177</v>
      </c>
      <c r="AU21" s="85" t="s">
        <v>163</v>
      </c>
    </row>
    <row r="22" spans="1:47" s="3" customFormat="1" ht="36" customHeight="1">
      <c r="A22" s="47" t="s">
        <v>23</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70"/>
      <c r="AS22" s="48"/>
      <c r="AT22" s="48"/>
      <c r="AU22" s="49"/>
    </row>
    <row r="23" spans="1:47" s="7" customFormat="1" ht="26.25" customHeight="1" thickBot="1">
      <c r="A23" s="50" t="s">
        <v>24</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71"/>
      <c r="AS23" s="51"/>
      <c r="AT23" s="51"/>
      <c r="AU23" s="52"/>
    </row>
    <row r="24" spans="1:47" s="31" customFormat="1" ht="77.25" customHeight="1" thickBot="1">
      <c r="A24" s="32" t="s">
        <v>58</v>
      </c>
      <c r="B24" s="33" t="s">
        <v>35</v>
      </c>
      <c r="C24" s="33" t="s">
        <v>35</v>
      </c>
      <c r="D24" s="33" t="s">
        <v>35</v>
      </c>
      <c r="E24" s="33" t="s">
        <v>35</v>
      </c>
      <c r="F24" s="14" t="s">
        <v>59</v>
      </c>
      <c r="G24" s="54" t="s">
        <v>128</v>
      </c>
      <c r="H24" s="54" t="s">
        <v>128</v>
      </c>
      <c r="I24" s="55" t="s">
        <v>128</v>
      </c>
      <c r="J24" s="54" t="s">
        <v>128</v>
      </c>
      <c r="K24" s="54" t="s">
        <v>128</v>
      </c>
      <c r="L24" s="55" t="s">
        <v>128</v>
      </c>
      <c r="M24" s="54" t="s">
        <v>128</v>
      </c>
      <c r="N24" s="55" t="s">
        <v>128</v>
      </c>
      <c r="O24" s="55" t="s">
        <v>128</v>
      </c>
      <c r="P24" s="54"/>
      <c r="Q24" s="54"/>
      <c r="R24" s="55"/>
      <c r="S24" s="54"/>
      <c r="T24" s="54"/>
      <c r="U24" s="55"/>
      <c r="V24" s="54"/>
      <c r="W24" s="54"/>
      <c r="X24" s="55"/>
      <c r="Y24" s="54"/>
      <c r="Z24" s="54"/>
      <c r="AA24" s="55"/>
      <c r="AB24" s="54"/>
      <c r="AC24" s="54"/>
      <c r="AD24" s="55"/>
      <c r="AE24" s="54"/>
      <c r="AF24" s="54"/>
      <c r="AG24" s="55"/>
      <c r="AH24" s="54"/>
      <c r="AI24" s="54"/>
      <c r="AJ24" s="55"/>
      <c r="AK24" s="54"/>
      <c r="AL24" s="54"/>
      <c r="AM24" s="55"/>
      <c r="AN24" s="54"/>
      <c r="AO24" s="54"/>
      <c r="AP24" s="55"/>
      <c r="AQ24" s="55" t="s">
        <v>128</v>
      </c>
      <c r="AR24" s="55" t="s">
        <v>128</v>
      </c>
      <c r="AS24" s="55" t="s">
        <v>128</v>
      </c>
      <c r="AT24" s="55" t="s">
        <v>128</v>
      </c>
      <c r="AU24" s="11" t="s">
        <v>164</v>
      </c>
    </row>
    <row r="25" spans="1:47" s="31" customFormat="1" ht="234" customHeight="1" thickBot="1">
      <c r="A25" s="32" t="s">
        <v>63</v>
      </c>
      <c r="B25" s="33" t="s">
        <v>35</v>
      </c>
      <c r="C25" s="33" t="s">
        <v>35</v>
      </c>
      <c r="D25" s="33" t="s">
        <v>35</v>
      </c>
      <c r="E25" s="33" t="s">
        <v>35</v>
      </c>
      <c r="F25" s="14" t="s">
        <v>64</v>
      </c>
      <c r="G25" s="34">
        <v>16</v>
      </c>
      <c r="H25" s="53">
        <v>16</v>
      </c>
      <c r="I25" s="14" t="s">
        <v>181</v>
      </c>
      <c r="J25" s="54" t="s">
        <v>128</v>
      </c>
      <c r="K25" s="54" t="s">
        <v>128</v>
      </c>
      <c r="L25" s="55" t="s">
        <v>128</v>
      </c>
      <c r="M25" s="54" t="s">
        <v>128</v>
      </c>
      <c r="N25" s="54" t="s">
        <v>128</v>
      </c>
      <c r="O25" s="55" t="s">
        <v>128</v>
      </c>
      <c r="P25" s="54" t="s">
        <v>128</v>
      </c>
      <c r="Q25" s="54" t="s">
        <v>128</v>
      </c>
      <c r="R25" s="55" t="s">
        <v>128</v>
      </c>
      <c r="S25" s="54" t="s">
        <v>128</v>
      </c>
      <c r="T25" s="54" t="s">
        <v>128</v>
      </c>
      <c r="U25" s="55" t="s">
        <v>128</v>
      </c>
      <c r="V25" s="54" t="s">
        <v>128</v>
      </c>
      <c r="W25" s="54" t="s">
        <v>128</v>
      </c>
      <c r="X25" s="55" t="s">
        <v>128</v>
      </c>
      <c r="Y25" s="54" t="s">
        <v>128</v>
      </c>
      <c r="Z25" s="54" t="s">
        <v>128</v>
      </c>
      <c r="AA25" s="55" t="s">
        <v>128</v>
      </c>
      <c r="AB25" s="54" t="s">
        <v>128</v>
      </c>
      <c r="AC25" s="54" t="s">
        <v>128</v>
      </c>
      <c r="AD25" s="55" t="s">
        <v>128</v>
      </c>
      <c r="AE25" s="54" t="s">
        <v>128</v>
      </c>
      <c r="AF25" s="54" t="s">
        <v>128</v>
      </c>
      <c r="AG25" s="55" t="s">
        <v>128</v>
      </c>
      <c r="AH25" s="54" t="s">
        <v>128</v>
      </c>
      <c r="AI25" s="54" t="s">
        <v>128</v>
      </c>
      <c r="AJ25" s="55" t="s">
        <v>128</v>
      </c>
      <c r="AK25" s="54" t="s">
        <v>128</v>
      </c>
      <c r="AL25" s="54" t="s">
        <v>128</v>
      </c>
      <c r="AM25" s="55" t="s">
        <v>128</v>
      </c>
      <c r="AN25" s="54" t="s">
        <v>128</v>
      </c>
      <c r="AO25" s="54" t="s">
        <v>128</v>
      </c>
      <c r="AP25" s="55" t="s">
        <v>128</v>
      </c>
      <c r="AQ25" s="34">
        <f>G25</f>
        <v>16</v>
      </c>
      <c r="AR25" s="53">
        <f>H25</f>
        <v>16</v>
      </c>
      <c r="AS25" s="58" t="s">
        <v>179</v>
      </c>
      <c r="AT25" s="8" t="s">
        <v>180</v>
      </c>
      <c r="AU25" s="85" t="s">
        <v>253</v>
      </c>
    </row>
    <row r="26" spans="1:47" s="16" customFormat="1" ht="156" customHeight="1" thickBot="1">
      <c r="A26" s="32" t="s">
        <v>54</v>
      </c>
      <c r="B26" s="33" t="s">
        <v>35</v>
      </c>
      <c r="C26" s="33" t="s">
        <v>35</v>
      </c>
      <c r="D26" s="33" t="s">
        <v>35</v>
      </c>
      <c r="E26" s="33" t="s">
        <v>35</v>
      </c>
      <c r="F26" s="14" t="s">
        <v>55</v>
      </c>
      <c r="G26" s="54" t="s">
        <v>128</v>
      </c>
      <c r="H26" s="54" t="s">
        <v>128</v>
      </c>
      <c r="I26" s="55" t="s">
        <v>128</v>
      </c>
      <c r="J26" s="34">
        <v>1</v>
      </c>
      <c r="K26" s="53">
        <v>1</v>
      </c>
      <c r="L26" s="14" t="s">
        <v>205</v>
      </c>
      <c r="M26" s="54" t="s">
        <v>128</v>
      </c>
      <c r="N26" s="54" t="s">
        <v>128</v>
      </c>
      <c r="O26" s="55" t="s">
        <v>128</v>
      </c>
      <c r="P26" s="54" t="s">
        <v>128</v>
      </c>
      <c r="Q26" s="54" t="s">
        <v>128</v>
      </c>
      <c r="R26" s="55" t="s">
        <v>128</v>
      </c>
      <c r="S26" s="54" t="s">
        <v>128</v>
      </c>
      <c r="T26" s="54" t="s">
        <v>128</v>
      </c>
      <c r="U26" s="55" t="s">
        <v>128</v>
      </c>
      <c r="V26" s="54" t="s">
        <v>128</v>
      </c>
      <c r="W26" s="54" t="s">
        <v>128</v>
      </c>
      <c r="X26" s="55" t="s">
        <v>128</v>
      </c>
      <c r="Y26" s="54" t="s">
        <v>128</v>
      </c>
      <c r="Z26" s="54" t="s">
        <v>128</v>
      </c>
      <c r="AA26" s="55" t="s">
        <v>128</v>
      </c>
      <c r="AB26" s="54" t="s">
        <v>128</v>
      </c>
      <c r="AC26" s="54" t="s">
        <v>128</v>
      </c>
      <c r="AD26" s="55" t="s">
        <v>128</v>
      </c>
      <c r="AE26" s="54" t="s">
        <v>128</v>
      </c>
      <c r="AF26" s="54" t="s">
        <v>128</v>
      </c>
      <c r="AG26" s="55" t="s">
        <v>128</v>
      </c>
      <c r="AH26" s="54" t="s">
        <v>128</v>
      </c>
      <c r="AI26" s="54" t="s">
        <v>128</v>
      </c>
      <c r="AJ26" s="55" t="s">
        <v>128</v>
      </c>
      <c r="AK26" s="54" t="s">
        <v>128</v>
      </c>
      <c r="AL26" s="54" t="s">
        <v>128</v>
      </c>
      <c r="AM26" s="55" t="s">
        <v>128</v>
      </c>
      <c r="AN26" s="54" t="s">
        <v>128</v>
      </c>
      <c r="AO26" s="54" t="s">
        <v>128</v>
      </c>
      <c r="AP26" s="55" t="s">
        <v>128</v>
      </c>
      <c r="AQ26" s="34">
        <f>J26</f>
        <v>1</v>
      </c>
      <c r="AR26" s="97">
        <f>K26</f>
        <v>1</v>
      </c>
      <c r="AS26" s="58" t="s">
        <v>219</v>
      </c>
      <c r="AT26" s="8" t="s">
        <v>180</v>
      </c>
      <c r="AU26" s="85" t="s">
        <v>220</v>
      </c>
    </row>
    <row r="27" spans="1:47" s="31" customFormat="1" ht="156" customHeight="1" thickBot="1">
      <c r="A27" s="32" t="s">
        <v>56</v>
      </c>
      <c r="B27" s="33" t="s">
        <v>35</v>
      </c>
      <c r="C27" s="33" t="s">
        <v>35</v>
      </c>
      <c r="D27" s="33" t="s">
        <v>35</v>
      </c>
      <c r="E27" s="33" t="s">
        <v>35</v>
      </c>
      <c r="F27" s="14" t="s">
        <v>57</v>
      </c>
      <c r="G27" s="54" t="s">
        <v>128</v>
      </c>
      <c r="H27" s="54" t="s">
        <v>128</v>
      </c>
      <c r="I27" s="55" t="s">
        <v>128</v>
      </c>
      <c r="J27" s="54" t="s">
        <v>128</v>
      </c>
      <c r="K27" s="54" t="s">
        <v>128</v>
      </c>
      <c r="L27" s="55" t="s">
        <v>128</v>
      </c>
      <c r="M27" s="34">
        <v>1</v>
      </c>
      <c r="N27" s="53">
        <v>1</v>
      </c>
      <c r="O27" s="14" t="s">
        <v>226</v>
      </c>
      <c r="P27" s="54" t="s">
        <v>128</v>
      </c>
      <c r="Q27" s="54" t="s">
        <v>128</v>
      </c>
      <c r="R27" s="55" t="s">
        <v>128</v>
      </c>
      <c r="S27" s="54" t="s">
        <v>128</v>
      </c>
      <c r="T27" s="54" t="s">
        <v>128</v>
      </c>
      <c r="U27" s="55" t="s">
        <v>128</v>
      </c>
      <c r="V27" s="54" t="s">
        <v>128</v>
      </c>
      <c r="W27" s="54" t="s">
        <v>128</v>
      </c>
      <c r="X27" s="55" t="s">
        <v>128</v>
      </c>
      <c r="Y27" s="34">
        <v>1</v>
      </c>
      <c r="Z27" s="53"/>
      <c r="AA27" s="14"/>
      <c r="AB27" s="54" t="s">
        <v>128</v>
      </c>
      <c r="AC27" s="54" t="s">
        <v>128</v>
      </c>
      <c r="AD27" s="55" t="s">
        <v>128</v>
      </c>
      <c r="AE27" s="54" t="s">
        <v>128</v>
      </c>
      <c r="AF27" s="54" t="s">
        <v>128</v>
      </c>
      <c r="AG27" s="55" t="s">
        <v>128</v>
      </c>
      <c r="AH27" s="54" t="s">
        <v>128</v>
      </c>
      <c r="AI27" s="54" t="s">
        <v>128</v>
      </c>
      <c r="AJ27" s="55" t="s">
        <v>128</v>
      </c>
      <c r="AK27" s="34">
        <v>1</v>
      </c>
      <c r="AL27" s="53"/>
      <c r="AM27" s="14"/>
      <c r="AN27" s="54" t="s">
        <v>128</v>
      </c>
      <c r="AO27" s="54" t="s">
        <v>128</v>
      </c>
      <c r="AP27" s="55" t="s">
        <v>128</v>
      </c>
      <c r="AQ27" s="34">
        <f>M27+Y27+AK27</f>
        <v>3</v>
      </c>
      <c r="AR27" s="53">
        <f>N27+Z27+AL27</f>
        <v>1</v>
      </c>
      <c r="AS27" s="58" t="s">
        <v>235</v>
      </c>
      <c r="AT27" s="13" t="s">
        <v>192</v>
      </c>
      <c r="AU27" s="85" t="s">
        <v>253</v>
      </c>
    </row>
    <row r="28" spans="1:47" s="31" customFormat="1" ht="123.75" customHeight="1" thickBot="1">
      <c r="A28" s="32" t="s">
        <v>65</v>
      </c>
      <c r="B28" s="33" t="s">
        <v>66</v>
      </c>
      <c r="C28" s="38"/>
      <c r="D28" s="33" t="s">
        <v>37</v>
      </c>
      <c r="E28" s="38"/>
      <c r="F28" s="14" t="s">
        <v>67</v>
      </c>
      <c r="G28" s="54" t="s">
        <v>128</v>
      </c>
      <c r="H28" s="54" t="s">
        <v>128</v>
      </c>
      <c r="I28" s="55" t="s">
        <v>128</v>
      </c>
      <c r="J28" s="54" t="s">
        <v>128</v>
      </c>
      <c r="K28" s="54" t="s">
        <v>128</v>
      </c>
      <c r="L28" s="55" t="s">
        <v>128</v>
      </c>
      <c r="M28" s="34">
        <v>1</v>
      </c>
      <c r="N28" s="53">
        <v>1</v>
      </c>
      <c r="O28" s="14" t="s">
        <v>227</v>
      </c>
      <c r="P28" s="54" t="s">
        <v>128</v>
      </c>
      <c r="Q28" s="54" t="s">
        <v>128</v>
      </c>
      <c r="R28" s="55" t="s">
        <v>128</v>
      </c>
      <c r="S28" s="54" t="s">
        <v>128</v>
      </c>
      <c r="T28" s="54" t="s">
        <v>128</v>
      </c>
      <c r="U28" s="55" t="s">
        <v>128</v>
      </c>
      <c r="V28" s="54" t="s">
        <v>128</v>
      </c>
      <c r="W28" s="54" t="s">
        <v>128</v>
      </c>
      <c r="X28" s="55" t="s">
        <v>128</v>
      </c>
      <c r="Y28" s="54" t="s">
        <v>128</v>
      </c>
      <c r="Z28" s="54" t="s">
        <v>128</v>
      </c>
      <c r="AA28" s="55" t="s">
        <v>128</v>
      </c>
      <c r="AB28" s="54" t="s">
        <v>128</v>
      </c>
      <c r="AC28" s="54" t="s">
        <v>128</v>
      </c>
      <c r="AD28" s="55" t="s">
        <v>128</v>
      </c>
      <c r="AE28" s="54" t="s">
        <v>128</v>
      </c>
      <c r="AF28" s="54" t="s">
        <v>128</v>
      </c>
      <c r="AG28" s="55" t="s">
        <v>128</v>
      </c>
      <c r="AH28" s="54" t="s">
        <v>128</v>
      </c>
      <c r="AI28" s="54" t="s">
        <v>128</v>
      </c>
      <c r="AJ28" s="55" t="s">
        <v>128</v>
      </c>
      <c r="AK28" s="54" t="s">
        <v>128</v>
      </c>
      <c r="AL28" s="54" t="s">
        <v>128</v>
      </c>
      <c r="AM28" s="55" t="s">
        <v>128</v>
      </c>
      <c r="AN28" s="54" t="s">
        <v>128</v>
      </c>
      <c r="AO28" s="54" t="s">
        <v>128</v>
      </c>
      <c r="AP28" s="55" t="s">
        <v>128</v>
      </c>
      <c r="AQ28" s="34">
        <f>M28</f>
        <v>1</v>
      </c>
      <c r="AR28" s="53">
        <f>N28</f>
        <v>1</v>
      </c>
      <c r="AS28" s="58" t="s">
        <v>236</v>
      </c>
      <c r="AT28" s="8" t="s">
        <v>180</v>
      </c>
      <c r="AU28" s="85" t="s">
        <v>165</v>
      </c>
    </row>
    <row r="29" spans="1:47" s="31" customFormat="1" ht="199.5" customHeight="1" thickBot="1">
      <c r="A29" s="32" t="s">
        <v>60</v>
      </c>
      <c r="B29" s="38"/>
      <c r="C29" s="38"/>
      <c r="D29" s="33" t="s">
        <v>61</v>
      </c>
      <c r="E29" s="38"/>
      <c r="F29" s="14" t="s">
        <v>62</v>
      </c>
      <c r="G29" s="54" t="s">
        <v>128</v>
      </c>
      <c r="H29" s="54" t="s">
        <v>128</v>
      </c>
      <c r="I29" s="55" t="s">
        <v>128</v>
      </c>
      <c r="J29" s="34">
        <v>2</v>
      </c>
      <c r="K29" s="53">
        <v>2</v>
      </c>
      <c r="L29" s="14" t="s">
        <v>206</v>
      </c>
      <c r="M29" s="54" t="s">
        <v>128</v>
      </c>
      <c r="N29" s="54" t="s">
        <v>128</v>
      </c>
      <c r="O29" s="55" t="s">
        <v>128</v>
      </c>
      <c r="P29" s="54" t="s">
        <v>128</v>
      </c>
      <c r="Q29" s="54" t="s">
        <v>128</v>
      </c>
      <c r="R29" s="55" t="s">
        <v>128</v>
      </c>
      <c r="S29" s="54" t="s">
        <v>128</v>
      </c>
      <c r="T29" s="54" t="s">
        <v>128</v>
      </c>
      <c r="U29" s="55" t="s">
        <v>128</v>
      </c>
      <c r="V29" s="54" t="s">
        <v>128</v>
      </c>
      <c r="W29" s="54" t="s">
        <v>128</v>
      </c>
      <c r="X29" s="55" t="s">
        <v>128</v>
      </c>
      <c r="Y29" s="54" t="s">
        <v>128</v>
      </c>
      <c r="Z29" s="54" t="s">
        <v>128</v>
      </c>
      <c r="AA29" s="55" t="s">
        <v>128</v>
      </c>
      <c r="AB29" s="54" t="s">
        <v>128</v>
      </c>
      <c r="AC29" s="54" t="s">
        <v>128</v>
      </c>
      <c r="AD29" s="55" t="s">
        <v>128</v>
      </c>
      <c r="AE29" s="54" t="s">
        <v>128</v>
      </c>
      <c r="AF29" s="54" t="s">
        <v>128</v>
      </c>
      <c r="AG29" s="55" t="s">
        <v>128</v>
      </c>
      <c r="AH29" s="54" t="s">
        <v>128</v>
      </c>
      <c r="AI29" s="54" t="s">
        <v>128</v>
      </c>
      <c r="AJ29" s="55" t="s">
        <v>128</v>
      </c>
      <c r="AK29" s="54" t="s">
        <v>128</v>
      </c>
      <c r="AL29" s="54" t="s">
        <v>128</v>
      </c>
      <c r="AM29" s="55" t="s">
        <v>128</v>
      </c>
      <c r="AN29" s="54" t="s">
        <v>128</v>
      </c>
      <c r="AO29" s="54" t="s">
        <v>128</v>
      </c>
      <c r="AP29" s="55" t="s">
        <v>128</v>
      </c>
      <c r="AQ29" s="34">
        <f>J29</f>
        <v>2</v>
      </c>
      <c r="AR29" s="53">
        <f>K29</f>
        <v>2</v>
      </c>
      <c r="AS29" s="58" t="s">
        <v>221</v>
      </c>
      <c r="AT29" s="8" t="s">
        <v>180</v>
      </c>
      <c r="AU29" s="11" t="s">
        <v>141</v>
      </c>
    </row>
    <row r="30" spans="1:47" s="31" customFormat="1" ht="180" customHeight="1" thickBot="1">
      <c r="A30" s="32" t="s">
        <v>68</v>
      </c>
      <c r="B30" s="38"/>
      <c r="C30" s="38"/>
      <c r="D30" s="33" t="s">
        <v>69</v>
      </c>
      <c r="E30" s="38"/>
      <c r="F30" s="14" t="s">
        <v>70</v>
      </c>
      <c r="G30" s="54" t="s">
        <v>128</v>
      </c>
      <c r="H30" s="54" t="s">
        <v>128</v>
      </c>
      <c r="I30" s="55" t="s">
        <v>128</v>
      </c>
      <c r="J30" s="34">
        <v>2</v>
      </c>
      <c r="K30" s="53">
        <v>2</v>
      </c>
      <c r="L30" s="14" t="s">
        <v>207</v>
      </c>
      <c r="M30" s="54" t="s">
        <v>128</v>
      </c>
      <c r="N30" s="54" t="s">
        <v>128</v>
      </c>
      <c r="O30" s="55" t="s">
        <v>128</v>
      </c>
      <c r="P30" s="54" t="s">
        <v>128</v>
      </c>
      <c r="Q30" s="54" t="s">
        <v>128</v>
      </c>
      <c r="R30" s="55" t="s">
        <v>128</v>
      </c>
      <c r="S30" s="54" t="s">
        <v>128</v>
      </c>
      <c r="T30" s="54" t="s">
        <v>128</v>
      </c>
      <c r="U30" s="55" t="s">
        <v>128</v>
      </c>
      <c r="V30" s="54" t="s">
        <v>128</v>
      </c>
      <c r="W30" s="54" t="s">
        <v>128</v>
      </c>
      <c r="X30" s="55" t="s">
        <v>128</v>
      </c>
      <c r="Y30" s="54" t="s">
        <v>128</v>
      </c>
      <c r="Z30" s="54" t="s">
        <v>128</v>
      </c>
      <c r="AA30" s="55" t="s">
        <v>128</v>
      </c>
      <c r="AB30" s="34">
        <v>2</v>
      </c>
      <c r="AC30" s="53"/>
      <c r="AD30" s="14"/>
      <c r="AE30" s="54" t="s">
        <v>128</v>
      </c>
      <c r="AF30" s="54" t="s">
        <v>128</v>
      </c>
      <c r="AG30" s="55" t="s">
        <v>128</v>
      </c>
      <c r="AH30" s="54" t="s">
        <v>128</v>
      </c>
      <c r="AI30" s="54" t="s">
        <v>128</v>
      </c>
      <c r="AJ30" s="55" t="s">
        <v>128</v>
      </c>
      <c r="AK30" s="54" t="s">
        <v>128</v>
      </c>
      <c r="AL30" s="54" t="s">
        <v>128</v>
      </c>
      <c r="AM30" s="55" t="s">
        <v>128</v>
      </c>
      <c r="AN30" s="54" t="s">
        <v>128</v>
      </c>
      <c r="AO30" s="54" t="s">
        <v>128</v>
      </c>
      <c r="AP30" s="55" t="s">
        <v>128</v>
      </c>
      <c r="AQ30" s="34">
        <f>J30+AB30</f>
        <v>4</v>
      </c>
      <c r="AR30" s="53">
        <f>K30+AC30</f>
        <v>2</v>
      </c>
      <c r="AS30" s="58" t="s">
        <v>222</v>
      </c>
      <c r="AT30" s="13" t="s">
        <v>190</v>
      </c>
      <c r="AU30" s="11" t="s">
        <v>164</v>
      </c>
    </row>
    <row r="31" spans="1:47" s="31" customFormat="1" ht="176.25" customHeight="1" thickBot="1">
      <c r="A31" s="32" t="s">
        <v>71</v>
      </c>
      <c r="B31" s="38"/>
      <c r="C31" s="38"/>
      <c r="D31" s="33" t="s">
        <v>36</v>
      </c>
      <c r="E31" s="38"/>
      <c r="F31" s="14" t="s">
        <v>72</v>
      </c>
      <c r="G31" s="34">
        <v>1</v>
      </c>
      <c r="H31" s="53">
        <v>1</v>
      </c>
      <c r="I31" s="14" t="s">
        <v>183</v>
      </c>
      <c r="J31" s="34">
        <v>1</v>
      </c>
      <c r="K31" s="53">
        <v>1</v>
      </c>
      <c r="L31" s="14" t="s">
        <v>208</v>
      </c>
      <c r="M31" s="34">
        <v>1</v>
      </c>
      <c r="N31" s="53">
        <v>1</v>
      </c>
      <c r="O31" s="14" t="s">
        <v>228</v>
      </c>
      <c r="P31" s="34">
        <v>1</v>
      </c>
      <c r="Q31" s="53"/>
      <c r="R31" s="14"/>
      <c r="S31" s="34">
        <v>1</v>
      </c>
      <c r="T31" s="53"/>
      <c r="U31" s="14"/>
      <c r="V31" s="34">
        <v>1</v>
      </c>
      <c r="W31" s="53"/>
      <c r="X31" s="14"/>
      <c r="Y31" s="34">
        <v>1</v>
      </c>
      <c r="Z31" s="53"/>
      <c r="AA31" s="14"/>
      <c r="AB31" s="34">
        <v>1</v>
      </c>
      <c r="AC31" s="53"/>
      <c r="AD31" s="14"/>
      <c r="AE31" s="34">
        <v>1</v>
      </c>
      <c r="AF31" s="53"/>
      <c r="AG31" s="14"/>
      <c r="AH31" s="34">
        <v>1</v>
      </c>
      <c r="AI31" s="53"/>
      <c r="AJ31" s="14"/>
      <c r="AK31" s="34">
        <v>1</v>
      </c>
      <c r="AL31" s="53"/>
      <c r="AM31" s="14"/>
      <c r="AN31" s="34">
        <v>1</v>
      </c>
      <c r="AO31" s="53"/>
      <c r="AP31" s="65"/>
      <c r="AQ31" s="34">
        <f>G31+J31+M31+P31+S31+V31+Y31+AB31+AE31+AH31+AK31+AN31</f>
        <v>12</v>
      </c>
      <c r="AR31" s="53">
        <f>H31+K31+N31+Q31+T31+W31+Z31+AC31+AF31+AI31+AL31+AO31</f>
        <v>3</v>
      </c>
      <c r="AS31" s="58" t="s">
        <v>182</v>
      </c>
      <c r="AT31" s="13" t="s">
        <v>177</v>
      </c>
      <c r="AU31" s="11" t="s">
        <v>141</v>
      </c>
    </row>
    <row r="32" spans="1:47" s="31" customFormat="1" ht="132.75" customHeight="1" thickBot="1">
      <c r="A32" s="86" t="s">
        <v>127</v>
      </c>
      <c r="B32" s="33" t="s">
        <v>35</v>
      </c>
      <c r="C32" s="33" t="s">
        <v>35</v>
      </c>
      <c r="D32" s="33" t="s">
        <v>35</v>
      </c>
      <c r="E32" s="33" t="s">
        <v>35</v>
      </c>
      <c r="F32" s="14" t="s">
        <v>73</v>
      </c>
      <c r="G32" s="54" t="s">
        <v>128</v>
      </c>
      <c r="H32" s="54" t="s">
        <v>128</v>
      </c>
      <c r="I32" s="55" t="s">
        <v>128</v>
      </c>
      <c r="J32" s="54" t="s">
        <v>128</v>
      </c>
      <c r="K32" s="54" t="s">
        <v>128</v>
      </c>
      <c r="L32" s="55" t="s">
        <v>128</v>
      </c>
      <c r="M32" s="34">
        <v>2</v>
      </c>
      <c r="N32" s="53">
        <v>2</v>
      </c>
      <c r="O32" s="14" t="s">
        <v>229</v>
      </c>
      <c r="P32" s="54" t="s">
        <v>128</v>
      </c>
      <c r="Q32" s="54" t="s">
        <v>128</v>
      </c>
      <c r="R32" s="55" t="s">
        <v>128</v>
      </c>
      <c r="S32" s="54" t="s">
        <v>128</v>
      </c>
      <c r="T32" s="54" t="s">
        <v>128</v>
      </c>
      <c r="U32" s="55" t="s">
        <v>128</v>
      </c>
      <c r="V32" s="54" t="s">
        <v>128</v>
      </c>
      <c r="W32" s="54" t="s">
        <v>128</v>
      </c>
      <c r="X32" s="55" t="s">
        <v>128</v>
      </c>
      <c r="Y32" s="54" t="s">
        <v>128</v>
      </c>
      <c r="Z32" s="54" t="s">
        <v>128</v>
      </c>
      <c r="AA32" s="55" t="s">
        <v>128</v>
      </c>
      <c r="AB32" s="54" t="s">
        <v>128</v>
      </c>
      <c r="AC32" s="54" t="s">
        <v>128</v>
      </c>
      <c r="AD32" s="55" t="s">
        <v>128</v>
      </c>
      <c r="AE32" s="54" t="s">
        <v>128</v>
      </c>
      <c r="AF32" s="54" t="s">
        <v>128</v>
      </c>
      <c r="AG32" s="55" t="s">
        <v>128</v>
      </c>
      <c r="AH32" s="54" t="s">
        <v>128</v>
      </c>
      <c r="AI32" s="54" t="s">
        <v>128</v>
      </c>
      <c r="AJ32" s="55" t="s">
        <v>128</v>
      </c>
      <c r="AK32" s="54" t="s">
        <v>128</v>
      </c>
      <c r="AL32" s="54" t="s">
        <v>128</v>
      </c>
      <c r="AM32" s="55" t="s">
        <v>128</v>
      </c>
      <c r="AN32" s="54" t="s">
        <v>128</v>
      </c>
      <c r="AO32" s="54" t="s">
        <v>128</v>
      </c>
      <c r="AP32" s="55" t="s">
        <v>128</v>
      </c>
      <c r="AQ32" s="34">
        <f>M32</f>
        <v>2</v>
      </c>
      <c r="AR32" s="53">
        <f>N32</f>
        <v>2</v>
      </c>
      <c r="AS32" s="58" t="s">
        <v>237</v>
      </c>
      <c r="AT32" s="8" t="s">
        <v>180</v>
      </c>
      <c r="AU32" s="11" t="s">
        <v>143</v>
      </c>
    </row>
    <row r="33" spans="1:47" s="31" customFormat="1" ht="177" customHeight="1" thickBot="1">
      <c r="A33" s="32" t="s">
        <v>74</v>
      </c>
      <c r="B33" s="33" t="s">
        <v>35</v>
      </c>
      <c r="C33" s="33" t="s">
        <v>35</v>
      </c>
      <c r="D33" s="33" t="s">
        <v>35</v>
      </c>
      <c r="E33" s="33" t="s">
        <v>35</v>
      </c>
      <c r="F33" s="14" t="s">
        <v>75</v>
      </c>
      <c r="G33" s="34">
        <v>2</v>
      </c>
      <c r="H33" s="53">
        <v>2</v>
      </c>
      <c r="I33" s="14" t="s">
        <v>184</v>
      </c>
      <c r="J33" s="54" t="s">
        <v>128</v>
      </c>
      <c r="K33" s="54" t="s">
        <v>128</v>
      </c>
      <c r="L33" s="55" t="s">
        <v>128</v>
      </c>
      <c r="M33" s="54" t="s">
        <v>128</v>
      </c>
      <c r="N33" s="54" t="s">
        <v>128</v>
      </c>
      <c r="O33" s="55" t="s">
        <v>128</v>
      </c>
      <c r="P33" s="54" t="s">
        <v>128</v>
      </c>
      <c r="Q33" s="54" t="s">
        <v>128</v>
      </c>
      <c r="R33" s="55" t="s">
        <v>128</v>
      </c>
      <c r="S33" s="54" t="s">
        <v>128</v>
      </c>
      <c r="T33" s="54" t="s">
        <v>128</v>
      </c>
      <c r="U33" s="55" t="s">
        <v>128</v>
      </c>
      <c r="V33" s="54" t="s">
        <v>128</v>
      </c>
      <c r="W33" s="54" t="s">
        <v>128</v>
      </c>
      <c r="X33" s="55" t="s">
        <v>128</v>
      </c>
      <c r="Y33" s="34">
        <v>2</v>
      </c>
      <c r="Z33" s="53"/>
      <c r="AA33" s="14"/>
      <c r="AB33" s="54" t="s">
        <v>128</v>
      </c>
      <c r="AC33" s="54" t="s">
        <v>128</v>
      </c>
      <c r="AD33" s="55" t="s">
        <v>128</v>
      </c>
      <c r="AE33" s="54" t="s">
        <v>128</v>
      </c>
      <c r="AF33" s="54" t="s">
        <v>128</v>
      </c>
      <c r="AG33" s="55" t="s">
        <v>128</v>
      </c>
      <c r="AH33" s="54" t="s">
        <v>128</v>
      </c>
      <c r="AI33" s="54" t="s">
        <v>128</v>
      </c>
      <c r="AJ33" s="55" t="s">
        <v>128</v>
      </c>
      <c r="AK33" s="54" t="s">
        <v>128</v>
      </c>
      <c r="AL33" s="54" t="s">
        <v>128</v>
      </c>
      <c r="AM33" s="55" t="s">
        <v>128</v>
      </c>
      <c r="AN33" s="54" t="s">
        <v>128</v>
      </c>
      <c r="AO33" s="54" t="s">
        <v>128</v>
      </c>
      <c r="AP33" s="55" t="s">
        <v>128</v>
      </c>
      <c r="AQ33" s="34">
        <f>G33+Y33</f>
        <v>4</v>
      </c>
      <c r="AR33" s="53">
        <f>H33+Z33</f>
        <v>2</v>
      </c>
      <c r="AS33" s="58" t="s">
        <v>189</v>
      </c>
      <c r="AT33" s="13" t="s">
        <v>190</v>
      </c>
      <c r="AU33" s="11" t="s">
        <v>142</v>
      </c>
    </row>
    <row r="34" spans="1:47" s="31" customFormat="1" ht="158.25" customHeight="1" thickBot="1">
      <c r="A34" s="32" t="s">
        <v>76</v>
      </c>
      <c r="B34" s="38"/>
      <c r="C34" s="38"/>
      <c r="D34" s="33" t="s">
        <v>77</v>
      </c>
      <c r="E34" s="38"/>
      <c r="F34" s="14" t="s">
        <v>75</v>
      </c>
      <c r="G34" s="34">
        <v>2</v>
      </c>
      <c r="H34" s="53">
        <v>2</v>
      </c>
      <c r="I34" s="14" t="s">
        <v>185</v>
      </c>
      <c r="J34" s="54" t="s">
        <v>128</v>
      </c>
      <c r="K34" s="54" t="s">
        <v>128</v>
      </c>
      <c r="L34" s="55" t="s">
        <v>128</v>
      </c>
      <c r="M34" s="54" t="s">
        <v>128</v>
      </c>
      <c r="N34" s="54" t="s">
        <v>128</v>
      </c>
      <c r="O34" s="55" t="s">
        <v>128</v>
      </c>
      <c r="P34" s="34">
        <v>2</v>
      </c>
      <c r="Q34" s="53"/>
      <c r="R34" s="14"/>
      <c r="S34" s="54" t="s">
        <v>128</v>
      </c>
      <c r="T34" s="54" t="s">
        <v>128</v>
      </c>
      <c r="U34" s="55" t="s">
        <v>128</v>
      </c>
      <c r="V34" s="54" t="s">
        <v>128</v>
      </c>
      <c r="W34" s="54" t="s">
        <v>128</v>
      </c>
      <c r="X34" s="55" t="s">
        <v>128</v>
      </c>
      <c r="Y34" s="34">
        <v>2</v>
      </c>
      <c r="Z34" s="53"/>
      <c r="AA34" s="14"/>
      <c r="AB34" s="54" t="s">
        <v>128</v>
      </c>
      <c r="AC34" s="54" t="s">
        <v>128</v>
      </c>
      <c r="AD34" s="55" t="s">
        <v>128</v>
      </c>
      <c r="AE34" s="54" t="s">
        <v>128</v>
      </c>
      <c r="AF34" s="54" t="s">
        <v>128</v>
      </c>
      <c r="AG34" s="55" t="s">
        <v>128</v>
      </c>
      <c r="AH34" s="34">
        <v>2</v>
      </c>
      <c r="AI34" s="53"/>
      <c r="AJ34" s="14"/>
      <c r="AK34" s="54" t="s">
        <v>128</v>
      </c>
      <c r="AL34" s="54" t="s">
        <v>128</v>
      </c>
      <c r="AM34" s="55" t="s">
        <v>128</v>
      </c>
      <c r="AN34" s="54" t="s">
        <v>128</v>
      </c>
      <c r="AO34" s="54" t="s">
        <v>128</v>
      </c>
      <c r="AP34" s="55" t="s">
        <v>128</v>
      </c>
      <c r="AQ34" s="34">
        <f>G34+P34+Y34+AH34</f>
        <v>8</v>
      </c>
      <c r="AR34" s="53">
        <f>H34+Q34+Z34+AI34</f>
        <v>2</v>
      </c>
      <c r="AS34" s="58" t="s">
        <v>188</v>
      </c>
      <c r="AT34" s="13" t="s">
        <v>191</v>
      </c>
      <c r="AU34" s="11" t="s">
        <v>164</v>
      </c>
    </row>
    <row r="35" spans="1:47" s="31" customFormat="1" ht="192" customHeight="1" thickBot="1">
      <c r="A35" s="32" t="s">
        <v>78</v>
      </c>
      <c r="B35" s="38"/>
      <c r="C35" s="38"/>
      <c r="D35" s="33" t="s">
        <v>79</v>
      </c>
      <c r="E35" s="38"/>
      <c r="F35" s="14" t="s">
        <v>80</v>
      </c>
      <c r="G35" s="54" t="s">
        <v>128</v>
      </c>
      <c r="H35" s="54" t="s">
        <v>128</v>
      </c>
      <c r="I35" s="55" t="s">
        <v>128</v>
      </c>
      <c r="J35" s="34">
        <v>1</v>
      </c>
      <c r="K35" s="53">
        <v>1</v>
      </c>
      <c r="L35" s="14" t="s">
        <v>209</v>
      </c>
      <c r="M35" s="54" t="s">
        <v>128</v>
      </c>
      <c r="N35" s="54" t="s">
        <v>128</v>
      </c>
      <c r="O35" s="55" t="s">
        <v>128</v>
      </c>
      <c r="P35" s="54" t="s">
        <v>128</v>
      </c>
      <c r="Q35" s="54" t="s">
        <v>128</v>
      </c>
      <c r="R35" s="55" t="s">
        <v>128</v>
      </c>
      <c r="S35" s="34">
        <v>1</v>
      </c>
      <c r="T35" s="53"/>
      <c r="U35" s="14"/>
      <c r="V35" s="54" t="s">
        <v>128</v>
      </c>
      <c r="W35" s="54" t="s">
        <v>128</v>
      </c>
      <c r="X35" s="55" t="s">
        <v>128</v>
      </c>
      <c r="Y35" s="54" t="s">
        <v>128</v>
      </c>
      <c r="Z35" s="54" t="s">
        <v>128</v>
      </c>
      <c r="AA35" s="55" t="s">
        <v>128</v>
      </c>
      <c r="AB35" s="34">
        <v>1</v>
      </c>
      <c r="AC35" s="53"/>
      <c r="AD35" s="14"/>
      <c r="AE35" s="54" t="s">
        <v>128</v>
      </c>
      <c r="AF35" s="54" t="s">
        <v>128</v>
      </c>
      <c r="AG35" s="55" t="s">
        <v>128</v>
      </c>
      <c r="AH35" s="54" t="s">
        <v>128</v>
      </c>
      <c r="AI35" s="54" t="s">
        <v>128</v>
      </c>
      <c r="AJ35" s="55" t="s">
        <v>128</v>
      </c>
      <c r="AK35" s="34">
        <v>1</v>
      </c>
      <c r="AL35" s="53"/>
      <c r="AM35" s="14"/>
      <c r="AN35" s="54" t="s">
        <v>128</v>
      </c>
      <c r="AO35" s="54" t="s">
        <v>128</v>
      </c>
      <c r="AP35" s="55" t="s">
        <v>128</v>
      </c>
      <c r="AQ35" s="34">
        <f>J35+S35+AB35+AK35</f>
        <v>4</v>
      </c>
      <c r="AR35" s="53">
        <f>K35+T35+AC35+AL35</f>
        <v>1</v>
      </c>
      <c r="AS35" s="58" t="s">
        <v>223</v>
      </c>
      <c r="AT35" s="13" t="s">
        <v>191</v>
      </c>
      <c r="AU35" s="85" t="s">
        <v>253</v>
      </c>
    </row>
    <row r="36" spans="1:47" s="98" customFormat="1" ht="180" customHeight="1" thickBot="1">
      <c r="A36" s="32" t="s">
        <v>81</v>
      </c>
      <c r="B36" s="33" t="s">
        <v>35</v>
      </c>
      <c r="C36" s="33" t="s">
        <v>35</v>
      </c>
      <c r="D36" s="33" t="s">
        <v>35</v>
      </c>
      <c r="E36" s="33" t="s">
        <v>35</v>
      </c>
      <c r="F36" s="14" t="s">
        <v>82</v>
      </c>
      <c r="G36" s="34">
        <v>2</v>
      </c>
      <c r="H36" s="53">
        <v>2</v>
      </c>
      <c r="I36" s="14" t="s">
        <v>186</v>
      </c>
      <c r="J36" s="54" t="s">
        <v>128</v>
      </c>
      <c r="K36" s="54" t="s">
        <v>128</v>
      </c>
      <c r="L36" s="55" t="s">
        <v>128</v>
      </c>
      <c r="M36" s="54" t="s">
        <v>128</v>
      </c>
      <c r="N36" s="54" t="s">
        <v>128</v>
      </c>
      <c r="O36" s="55" t="s">
        <v>128</v>
      </c>
      <c r="P36" s="54" t="s">
        <v>128</v>
      </c>
      <c r="Q36" s="54" t="s">
        <v>128</v>
      </c>
      <c r="R36" s="55" t="s">
        <v>128</v>
      </c>
      <c r="S36" s="34">
        <v>2</v>
      </c>
      <c r="T36" s="53"/>
      <c r="U36" s="14"/>
      <c r="V36" s="54" t="s">
        <v>128</v>
      </c>
      <c r="W36" s="54" t="s">
        <v>128</v>
      </c>
      <c r="X36" s="55" t="s">
        <v>128</v>
      </c>
      <c r="Y36" s="54" t="s">
        <v>128</v>
      </c>
      <c r="Z36" s="54" t="s">
        <v>128</v>
      </c>
      <c r="AA36" s="55" t="s">
        <v>128</v>
      </c>
      <c r="AB36" s="54" t="s">
        <v>128</v>
      </c>
      <c r="AC36" s="54" t="s">
        <v>128</v>
      </c>
      <c r="AD36" s="55" t="s">
        <v>128</v>
      </c>
      <c r="AE36" s="34">
        <v>2</v>
      </c>
      <c r="AF36" s="53"/>
      <c r="AG36" s="14"/>
      <c r="AH36" s="54" t="s">
        <v>128</v>
      </c>
      <c r="AI36" s="54" t="s">
        <v>128</v>
      </c>
      <c r="AJ36" s="55" t="s">
        <v>128</v>
      </c>
      <c r="AK36" s="54" t="s">
        <v>128</v>
      </c>
      <c r="AL36" s="54" t="s">
        <v>128</v>
      </c>
      <c r="AM36" s="55" t="s">
        <v>128</v>
      </c>
      <c r="AN36" s="54" t="s">
        <v>128</v>
      </c>
      <c r="AO36" s="54" t="s">
        <v>128</v>
      </c>
      <c r="AP36" s="55" t="s">
        <v>128</v>
      </c>
      <c r="AQ36" s="34">
        <f>G36+S36+AE36</f>
        <v>6</v>
      </c>
      <c r="AR36" s="53">
        <f>H36+T36+AF36</f>
        <v>2</v>
      </c>
      <c r="AS36" s="58" t="s">
        <v>187</v>
      </c>
      <c r="AT36" s="13" t="s">
        <v>192</v>
      </c>
      <c r="AU36" s="85" t="s">
        <v>253</v>
      </c>
    </row>
    <row r="37" spans="1:47" s="56" customFormat="1" ht="110.25" customHeight="1" thickBot="1">
      <c r="A37" s="99" t="s">
        <v>245</v>
      </c>
      <c r="B37" s="100"/>
      <c r="C37" s="100"/>
      <c r="D37" s="100"/>
      <c r="E37" s="100" t="s">
        <v>52</v>
      </c>
      <c r="F37" s="101" t="s">
        <v>246</v>
      </c>
      <c r="G37" s="54" t="s">
        <v>128</v>
      </c>
      <c r="H37" s="54" t="s">
        <v>128</v>
      </c>
      <c r="I37" s="55" t="s">
        <v>128</v>
      </c>
      <c r="J37" s="54" t="s">
        <v>128</v>
      </c>
      <c r="K37" s="54" t="s">
        <v>128</v>
      </c>
      <c r="L37" s="55" t="s">
        <v>128</v>
      </c>
      <c r="M37" s="54" t="s">
        <v>128</v>
      </c>
      <c r="N37" s="54" t="s">
        <v>128</v>
      </c>
      <c r="O37" s="55" t="s">
        <v>128</v>
      </c>
      <c r="P37" s="34">
        <v>1</v>
      </c>
      <c r="Q37" s="53"/>
      <c r="R37" s="55"/>
      <c r="S37" s="54" t="s">
        <v>128</v>
      </c>
      <c r="T37" s="54" t="s">
        <v>128</v>
      </c>
      <c r="U37" s="55" t="s">
        <v>128</v>
      </c>
      <c r="V37" s="54" t="s">
        <v>128</v>
      </c>
      <c r="W37" s="54" t="s">
        <v>128</v>
      </c>
      <c r="X37" s="55" t="s">
        <v>128</v>
      </c>
      <c r="Y37" s="54" t="s">
        <v>128</v>
      </c>
      <c r="Z37" s="54" t="s">
        <v>128</v>
      </c>
      <c r="AA37" s="55" t="s">
        <v>128</v>
      </c>
      <c r="AB37" s="34">
        <v>1</v>
      </c>
      <c r="AC37" s="53"/>
      <c r="AD37" s="55"/>
      <c r="AE37" s="54" t="s">
        <v>128</v>
      </c>
      <c r="AF37" s="54" t="s">
        <v>128</v>
      </c>
      <c r="AG37" s="55" t="s">
        <v>128</v>
      </c>
      <c r="AH37" s="54" t="s">
        <v>128</v>
      </c>
      <c r="AI37" s="54" t="s">
        <v>128</v>
      </c>
      <c r="AJ37" s="55" t="s">
        <v>128</v>
      </c>
      <c r="AK37" s="54" t="s">
        <v>128</v>
      </c>
      <c r="AL37" s="54" t="s">
        <v>128</v>
      </c>
      <c r="AM37" s="55" t="s">
        <v>128</v>
      </c>
      <c r="AN37" s="34">
        <v>1</v>
      </c>
      <c r="AO37" s="53"/>
      <c r="AP37" s="55"/>
      <c r="AQ37" s="34">
        <f>P37+AB37+AN37</f>
        <v>3</v>
      </c>
      <c r="AR37" s="72">
        <f>Q37+AC37+AO37</f>
        <v>0</v>
      </c>
      <c r="AS37" s="55" t="s">
        <v>128</v>
      </c>
      <c r="AT37" s="55" t="s">
        <v>128</v>
      </c>
      <c r="AU37" s="85" t="s">
        <v>247</v>
      </c>
    </row>
    <row r="38" spans="1:47" s="7" customFormat="1" ht="36" customHeight="1" thickBot="1">
      <c r="A38" s="44" t="s">
        <v>25</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69"/>
      <c r="AS38" s="45"/>
      <c r="AT38" s="45"/>
      <c r="AU38" s="46"/>
    </row>
    <row r="39" spans="1:47" s="73" customFormat="1" ht="119.25" customHeight="1" thickBot="1">
      <c r="A39" s="32" t="s">
        <v>83</v>
      </c>
      <c r="B39" s="33" t="s">
        <v>35</v>
      </c>
      <c r="C39" s="33" t="s">
        <v>35</v>
      </c>
      <c r="D39" s="33" t="s">
        <v>35</v>
      </c>
      <c r="E39" s="33" t="s">
        <v>35</v>
      </c>
      <c r="F39" s="14" t="s">
        <v>84</v>
      </c>
      <c r="G39" s="54" t="s">
        <v>128</v>
      </c>
      <c r="H39" s="54" t="s">
        <v>128</v>
      </c>
      <c r="I39" s="55" t="s">
        <v>128</v>
      </c>
      <c r="J39" s="54" t="s">
        <v>128</v>
      </c>
      <c r="K39" s="54" t="s">
        <v>128</v>
      </c>
      <c r="L39" s="55" t="s">
        <v>128</v>
      </c>
      <c r="M39" s="54" t="s">
        <v>128</v>
      </c>
      <c r="N39" s="54" t="s">
        <v>128</v>
      </c>
      <c r="O39" s="55" t="s">
        <v>128</v>
      </c>
      <c r="P39" s="54" t="s">
        <v>128</v>
      </c>
      <c r="Q39" s="54" t="s">
        <v>128</v>
      </c>
      <c r="R39" s="55" t="s">
        <v>128</v>
      </c>
      <c r="S39" s="54" t="s">
        <v>128</v>
      </c>
      <c r="T39" s="54" t="s">
        <v>128</v>
      </c>
      <c r="U39" s="55" t="s">
        <v>128</v>
      </c>
      <c r="V39" s="54" t="s">
        <v>128</v>
      </c>
      <c r="W39" s="54" t="s">
        <v>128</v>
      </c>
      <c r="X39" s="55" t="s">
        <v>128</v>
      </c>
      <c r="Y39" s="34">
        <v>5</v>
      </c>
      <c r="Z39" s="53"/>
      <c r="AA39" s="55"/>
      <c r="AB39" s="34">
        <v>5</v>
      </c>
      <c r="AC39" s="53"/>
      <c r="AD39" s="55"/>
      <c r="AE39" s="54" t="s">
        <v>128</v>
      </c>
      <c r="AF39" s="54" t="s">
        <v>128</v>
      </c>
      <c r="AG39" s="55" t="s">
        <v>128</v>
      </c>
      <c r="AH39" s="54" t="s">
        <v>128</v>
      </c>
      <c r="AI39" s="54" t="s">
        <v>128</v>
      </c>
      <c r="AJ39" s="55" t="s">
        <v>128</v>
      </c>
      <c r="AK39" s="34">
        <v>1</v>
      </c>
      <c r="AL39" s="53"/>
      <c r="AM39" s="55"/>
      <c r="AN39" s="54" t="s">
        <v>128</v>
      </c>
      <c r="AO39" s="54" t="s">
        <v>128</v>
      </c>
      <c r="AP39" s="55" t="s">
        <v>128</v>
      </c>
      <c r="AQ39" s="34">
        <f>Y39+AB39+AK39</f>
        <v>11</v>
      </c>
      <c r="AR39" s="72">
        <f>Z39+AC39+AL39</f>
        <v>0</v>
      </c>
      <c r="AS39" s="55" t="s">
        <v>128</v>
      </c>
      <c r="AT39" s="55" t="s">
        <v>128</v>
      </c>
      <c r="AU39" s="10" t="s">
        <v>146</v>
      </c>
    </row>
    <row r="40" spans="1:47" s="73" customFormat="1" ht="121.5" customHeight="1" thickBot="1">
      <c r="A40" s="78" t="s">
        <v>85</v>
      </c>
      <c r="B40" s="79"/>
      <c r="C40" s="79"/>
      <c r="D40" s="42" t="s">
        <v>86</v>
      </c>
      <c r="E40" s="79"/>
      <c r="F40" s="80" t="s">
        <v>87</v>
      </c>
      <c r="G40" s="54" t="s">
        <v>128</v>
      </c>
      <c r="H40" s="54" t="s">
        <v>128</v>
      </c>
      <c r="I40" s="55" t="s">
        <v>128</v>
      </c>
      <c r="J40" s="54" t="s">
        <v>128</v>
      </c>
      <c r="K40" s="54" t="s">
        <v>128</v>
      </c>
      <c r="L40" s="55" t="s">
        <v>128</v>
      </c>
      <c r="M40" s="54" t="s">
        <v>128</v>
      </c>
      <c r="N40" s="54" t="s">
        <v>128</v>
      </c>
      <c r="O40" s="55" t="s">
        <v>128</v>
      </c>
      <c r="P40" s="54" t="s">
        <v>128</v>
      </c>
      <c r="Q40" s="54" t="s">
        <v>128</v>
      </c>
      <c r="R40" s="55" t="s">
        <v>128</v>
      </c>
      <c r="S40" s="54" t="s">
        <v>128</v>
      </c>
      <c r="T40" s="54" t="s">
        <v>128</v>
      </c>
      <c r="U40" s="55" t="s">
        <v>128</v>
      </c>
      <c r="V40" s="54" t="s">
        <v>128</v>
      </c>
      <c r="W40" s="54" t="s">
        <v>128</v>
      </c>
      <c r="X40" s="55" t="s">
        <v>128</v>
      </c>
      <c r="Y40" s="54" t="s">
        <v>128</v>
      </c>
      <c r="Z40" s="54" t="s">
        <v>128</v>
      </c>
      <c r="AA40" s="55" t="s">
        <v>128</v>
      </c>
      <c r="AB40" s="54" t="s">
        <v>128</v>
      </c>
      <c r="AC40" s="54" t="s">
        <v>128</v>
      </c>
      <c r="AD40" s="55" t="s">
        <v>128</v>
      </c>
      <c r="AE40" s="34">
        <v>1</v>
      </c>
      <c r="AF40" s="53"/>
      <c r="AG40" s="55"/>
      <c r="AH40" s="54" t="s">
        <v>128</v>
      </c>
      <c r="AI40" s="54" t="s">
        <v>128</v>
      </c>
      <c r="AJ40" s="55" t="s">
        <v>128</v>
      </c>
      <c r="AK40" s="54" t="s">
        <v>128</v>
      </c>
      <c r="AL40" s="54" t="s">
        <v>128</v>
      </c>
      <c r="AM40" s="55" t="s">
        <v>128</v>
      </c>
      <c r="AN40" s="54" t="s">
        <v>128</v>
      </c>
      <c r="AO40" s="54" t="s">
        <v>128</v>
      </c>
      <c r="AP40" s="55" t="s">
        <v>128</v>
      </c>
      <c r="AQ40" s="81">
        <f>AE40</f>
        <v>1</v>
      </c>
      <c r="AR40" s="84">
        <f>AF40</f>
        <v>0</v>
      </c>
      <c r="AS40" s="55" t="s">
        <v>128</v>
      </c>
      <c r="AT40" s="55" t="s">
        <v>128</v>
      </c>
      <c r="AU40" s="82" t="s">
        <v>255</v>
      </c>
    </row>
    <row r="41" spans="1:47" s="7" customFormat="1" ht="36" customHeight="1" thickBot="1">
      <c r="A41" s="44" t="s">
        <v>26</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69"/>
      <c r="AS41" s="45"/>
      <c r="AT41" s="66"/>
      <c r="AU41" s="46"/>
    </row>
    <row r="42" spans="1:47" s="31" customFormat="1" ht="200.25" customHeight="1" thickBot="1">
      <c r="A42" s="32" t="s">
        <v>122</v>
      </c>
      <c r="B42" s="36"/>
      <c r="C42" s="36"/>
      <c r="D42" s="36"/>
      <c r="E42" s="33" t="s">
        <v>52</v>
      </c>
      <c r="F42" s="14" t="s">
        <v>123</v>
      </c>
      <c r="G42" s="41">
        <v>1</v>
      </c>
      <c r="H42" s="53">
        <v>1</v>
      </c>
      <c r="I42" s="14" t="s">
        <v>193</v>
      </c>
      <c r="J42" s="41">
        <v>1</v>
      </c>
      <c r="K42" s="53">
        <v>1</v>
      </c>
      <c r="L42" s="14" t="s">
        <v>210</v>
      </c>
      <c r="M42" s="41">
        <v>1</v>
      </c>
      <c r="N42" s="53">
        <v>1</v>
      </c>
      <c r="O42" s="14" t="s">
        <v>210</v>
      </c>
      <c r="P42" s="41">
        <v>1</v>
      </c>
      <c r="Q42" s="53"/>
      <c r="R42" s="14"/>
      <c r="S42" s="41">
        <v>1</v>
      </c>
      <c r="T42" s="53"/>
      <c r="U42" s="14"/>
      <c r="V42" s="41">
        <v>1</v>
      </c>
      <c r="W42" s="53"/>
      <c r="X42" s="14"/>
      <c r="Y42" s="41">
        <v>1</v>
      </c>
      <c r="Z42" s="53"/>
      <c r="AA42" s="14"/>
      <c r="AB42" s="41">
        <v>1</v>
      </c>
      <c r="AC42" s="53"/>
      <c r="AD42" s="14"/>
      <c r="AE42" s="41">
        <v>1</v>
      </c>
      <c r="AF42" s="53"/>
      <c r="AG42" s="14"/>
      <c r="AH42" s="41">
        <v>1</v>
      </c>
      <c r="AI42" s="53"/>
      <c r="AJ42" s="14"/>
      <c r="AK42" s="41">
        <v>1</v>
      </c>
      <c r="AL42" s="53"/>
      <c r="AM42" s="14"/>
      <c r="AN42" s="41">
        <v>1</v>
      </c>
      <c r="AO42" s="53"/>
      <c r="AP42" s="14"/>
      <c r="AQ42" s="35">
        <f>G42+J42+M42+P42+S42+V42+Y42+AB42+AE42+AH42+AK42+AN42</f>
        <v>12</v>
      </c>
      <c r="AR42" s="90">
        <f>H42+K42+N42+Q42+T42+W42+Z42+AC42+AF42+AI42+AL42+AO42</f>
        <v>3</v>
      </c>
      <c r="AS42" s="58" t="s">
        <v>194</v>
      </c>
      <c r="AT42" s="13" t="s">
        <v>177</v>
      </c>
      <c r="AU42" s="11" t="s">
        <v>162</v>
      </c>
    </row>
    <row r="43" spans="1:47" s="31" customFormat="1" ht="144.75" customHeight="1" thickBot="1">
      <c r="A43" s="32" t="s">
        <v>136</v>
      </c>
      <c r="B43" s="33" t="s">
        <v>35</v>
      </c>
      <c r="C43" s="33" t="s">
        <v>35</v>
      </c>
      <c r="D43" s="33" t="s">
        <v>35</v>
      </c>
      <c r="E43" s="33" t="s">
        <v>35</v>
      </c>
      <c r="F43" s="14" t="s">
        <v>92</v>
      </c>
      <c r="G43" s="54" t="s">
        <v>128</v>
      </c>
      <c r="H43" s="54" t="s">
        <v>128</v>
      </c>
      <c r="I43" s="55" t="s">
        <v>128</v>
      </c>
      <c r="J43" s="54" t="s">
        <v>128</v>
      </c>
      <c r="K43" s="54" t="s">
        <v>128</v>
      </c>
      <c r="L43" s="55" t="s">
        <v>128</v>
      </c>
      <c r="M43" s="34">
        <v>1</v>
      </c>
      <c r="N43" s="53">
        <v>1</v>
      </c>
      <c r="O43" s="14" t="s">
        <v>230</v>
      </c>
      <c r="P43" s="54" t="s">
        <v>128</v>
      </c>
      <c r="Q43" s="54" t="s">
        <v>128</v>
      </c>
      <c r="R43" s="55" t="s">
        <v>128</v>
      </c>
      <c r="S43" s="54" t="s">
        <v>128</v>
      </c>
      <c r="T43" s="54" t="s">
        <v>128</v>
      </c>
      <c r="U43" s="55" t="s">
        <v>128</v>
      </c>
      <c r="V43" s="54" t="s">
        <v>128</v>
      </c>
      <c r="W43" s="54" t="s">
        <v>128</v>
      </c>
      <c r="X43" s="55" t="s">
        <v>128</v>
      </c>
      <c r="Y43" s="54" t="s">
        <v>128</v>
      </c>
      <c r="Z43" s="54" t="s">
        <v>128</v>
      </c>
      <c r="AA43" s="55" t="s">
        <v>128</v>
      </c>
      <c r="AB43" s="54" t="s">
        <v>128</v>
      </c>
      <c r="AC43" s="54" t="s">
        <v>128</v>
      </c>
      <c r="AD43" s="55" t="s">
        <v>128</v>
      </c>
      <c r="AE43" s="34">
        <v>1</v>
      </c>
      <c r="AF43" s="53"/>
      <c r="AG43" s="55"/>
      <c r="AH43" s="54" t="s">
        <v>128</v>
      </c>
      <c r="AI43" s="54" t="s">
        <v>128</v>
      </c>
      <c r="AJ43" s="55" t="s">
        <v>128</v>
      </c>
      <c r="AK43" s="54" t="s">
        <v>128</v>
      </c>
      <c r="AL43" s="54" t="s">
        <v>128</v>
      </c>
      <c r="AM43" s="55" t="s">
        <v>128</v>
      </c>
      <c r="AN43" s="54" t="s">
        <v>128</v>
      </c>
      <c r="AO43" s="54" t="s">
        <v>128</v>
      </c>
      <c r="AP43" s="55" t="s">
        <v>128</v>
      </c>
      <c r="AQ43" s="35">
        <f>M43+AE43</f>
        <v>2</v>
      </c>
      <c r="AR43" s="53">
        <f>N43+AF43</f>
        <v>1</v>
      </c>
      <c r="AS43" s="58" t="s">
        <v>238</v>
      </c>
      <c r="AT43" s="13" t="s">
        <v>190</v>
      </c>
      <c r="AU43" s="11" t="s">
        <v>253</v>
      </c>
    </row>
    <row r="44" spans="1:47" s="31" customFormat="1" ht="117.75" customHeight="1" thickBot="1">
      <c r="A44" s="32" t="s">
        <v>93</v>
      </c>
      <c r="B44" s="33" t="s">
        <v>94</v>
      </c>
      <c r="C44" s="36"/>
      <c r="D44" s="36"/>
      <c r="E44" s="36"/>
      <c r="F44" s="14" t="s">
        <v>95</v>
      </c>
      <c r="G44" s="54" t="s">
        <v>128</v>
      </c>
      <c r="H44" s="54" t="s">
        <v>128</v>
      </c>
      <c r="I44" s="55" t="s">
        <v>128</v>
      </c>
      <c r="J44" s="54" t="s">
        <v>128</v>
      </c>
      <c r="K44" s="54" t="s">
        <v>128</v>
      </c>
      <c r="L44" s="55" t="s">
        <v>128</v>
      </c>
      <c r="M44" s="54" t="s">
        <v>128</v>
      </c>
      <c r="N44" s="54" t="s">
        <v>128</v>
      </c>
      <c r="O44" s="55" t="s">
        <v>128</v>
      </c>
      <c r="P44" s="54" t="s">
        <v>128</v>
      </c>
      <c r="Q44" s="54" t="s">
        <v>128</v>
      </c>
      <c r="R44" s="55" t="s">
        <v>128</v>
      </c>
      <c r="S44" s="54" t="s">
        <v>128</v>
      </c>
      <c r="T44" s="54" t="s">
        <v>128</v>
      </c>
      <c r="U44" s="55" t="s">
        <v>128</v>
      </c>
      <c r="V44" s="34">
        <v>1</v>
      </c>
      <c r="W44" s="53"/>
      <c r="X44" s="14"/>
      <c r="Y44" s="54" t="s">
        <v>128</v>
      </c>
      <c r="Z44" s="54" t="s">
        <v>128</v>
      </c>
      <c r="AA44" s="55" t="s">
        <v>128</v>
      </c>
      <c r="AB44" s="54" t="s">
        <v>128</v>
      </c>
      <c r="AC44" s="54" t="s">
        <v>128</v>
      </c>
      <c r="AD44" s="55" t="s">
        <v>128</v>
      </c>
      <c r="AE44" s="54" t="s">
        <v>128</v>
      </c>
      <c r="AF44" s="54" t="s">
        <v>128</v>
      </c>
      <c r="AG44" s="55" t="s">
        <v>128</v>
      </c>
      <c r="AH44" s="54" t="s">
        <v>128</v>
      </c>
      <c r="AI44" s="54" t="s">
        <v>128</v>
      </c>
      <c r="AJ44" s="55" t="s">
        <v>128</v>
      </c>
      <c r="AK44" s="54" t="s">
        <v>128</v>
      </c>
      <c r="AL44" s="54" t="s">
        <v>128</v>
      </c>
      <c r="AM44" s="55" t="s">
        <v>128</v>
      </c>
      <c r="AN44" s="54" t="s">
        <v>128</v>
      </c>
      <c r="AO44" s="54" t="s">
        <v>128</v>
      </c>
      <c r="AP44" s="55" t="s">
        <v>128</v>
      </c>
      <c r="AQ44" s="35">
        <f>V44</f>
        <v>1</v>
      </c>
      <c r="AR44" s="72">
        <f>W44</f>
        <v>0</v>
      </c>
      <c r="AS44" s="55" t="s">
        <v>128</v>
      </c>
      <c r="AT44" s="55" t="s">
        <v>128</v>
      </c>
      <c r="AU44" s="11" t="s">
        <v>255</v>
      </c>
    </row>
    <row r="45" spans="1:47" s="73" customFormat="1" ht="105" customHeight="1" thickBot="1">
      <c r="A45" s="40" t="s">
        <v>135</v>
      </c>
      <c r="B45" s="36"/>
      <c r="C45" s="36"/>
      <c r="D45" s="33" t="s">
        <v>38</v>
      </c>
      <c r="E45" s="36"/>
      <c r="F45" s="14" t="s">
        <v>99</v>
      </c>
      <c r="G45" s="54" t="s">
        <v>128</v>
      </c>
      <c r="H45" s="54" t="s">
        <v>128</v>
      </c>
      <c r="I45" s="55" t="s">
        <v>128</v>
      </c>
      <c r="J45" s="54" t="s">
        <v>128</v>
      </c>
      <c r="K45" s="54" t="s">
        <v>128</v>
      </c>
      <c r="L45" s="55" t="s">
        <v>128</v>
      </c>
      <c r="M45" s="54" t="s">
        <v>128</v>
      </c>
      <c r="N45" s="54" t="s">
        <v>128</v>
      </c>
      <c r="O45" s="55" t="s">
        <v>128</v>
      </c>
      <c r="P45" s="54" t="s">
        <v>128</v>
      </c>
      <c r="Q45" s="54" t="s">
        <v>128</v>
      </c>
      <c r="R45" s="55" t="s">
        <v>128</v>
      </c>
      <c r="S45" s="54" t="s">
        <v>128</v>
      </c>
      <c r="T45" s="54" t="s">
        <v>128</v>
      </c>
      <c r="U45" s="55" t="s">
        <v>128</v>
      </c>
      <c r="V45" s="54" t="s">
        <v>128</v>
      </c>
      <c r="W45" s="54" t="s">
        <v>128</v>
      </c>
      <c r="X45" s="55" t="s">
        <v>128</v>
      </c>
      <c r="Y45" s="54" t="s">
        <v>128</v>
      </c>
      <c r="Z45" s="54" t="s">
        <v>128</v>
      </c>
      <c r="AA45" s="55" t="s">
        <v>128</v>
      </c>
      <c r="AB45" s="54" t="s">
        <v>128</v>
      </c>
      <c r="AC45" s="54" t="s">
        <v>128</v>
      </c>
      <c r="AD45" s="55" t="s">
        <v>128</v>
      </c>
      <c r="AE45" s="54" t="s">
        <v>128</v>
      </c>
      <c r="AF45" s="54" t="s">
        <v>128</v>
      </c>
      <c r="AG45" s="55" t="s">
        <v>128</v>
      </c>
      <c r="AH45" s="54" t="s">
        <v>128</v>
      </c>
      <c r="AI45" s="54" t="s">
        <v>128</v>
      </c>
      <c r="AJ45" s="55" t="s">
        <v>128</v>
      </c>
      <c r="AK45" s="54" t="s">
        <v>128</v>
      </c>
      <c r="AL45" s="54" t="s">
        <v>128</v>
      </c>
      <c r="AM45" s="55" t="s">
        <v>128</v>
      </c>
      <c r="AN45" s="34">
        <v>2</v>
      </c>
      <c r="AO45" s="53"/>
      <c r="AP45" s="55"/>
      <c r="AQ45" s="34">
        <f>AN45</f>
        <v>2</v>
      </c>
      <c r="AR45" s="72">
        <f>AO45</f>
        <v>0</v>
      </c>
      <c r="AS45" s="55" t="s">
        <v>128</v>
      </c>
      <c r="AT45" s="55" t="s">
        <v>128</v>
      </c>
      <c r="AU45" s="11" t="s">
        <v>255</v>
      </c>
    </row>
    <row r="46" spans="1:47" s="73" customFormat="1" ht="108.75" customHeight="1" thickBot="1">
      <c r="A46" s="40" t="s">
        <v>100</v>
      </c>
      <c r="B46" s="36"/>
      <c r="C46" s="36"/>
      <c r="D46" s="33" t="s">
        <v>86</v>
      </c>
      <c r="E46" s="36"/>
      <c r="F46" s="14" t="s">
        <v>101</v>
      </c>
      <c r="G46" s="54" t="s">
        <v>128</v>
      </c>
      <c r="H46" s="54" t="s">
        <v>128</v>
      </c>
      <c r="I46" s="55" t="s">
        <v>128</v>
      </c>
      <c r="J46" s="54" t="s">
        <v>128</v>
      </c>
      <c r="K46" s="54" t="s">
        <v>128</v>
      </c>
      <c r="L46" s="55" t="s">
        <v>128</v>
      </c>
      <c r="M46" s="54" t="s">
        <v>128</v>
      </c>
      <c r="N46" s="54" t="s">
        <v>128</v>
      </c>
      <c r="O46" s="55" t="s">
        <v>128</v>
      </c>
      <c r="P46" s="54" t="s">
        <v>128</v>
      </c>
      <c r="Q46" s="54" t="s">
        <v>128</v>
      </c>
      <c r="R46" s="55" t="s">
        <v>128</v>
      </c>
      <c r="S46" s="54" t="s">
        <v>128</v>
      </c>
      <c r="T46" s="54" t="s">
        <v>128</v>
      </c>
      <c r="U46" s="55" t="s">
        <v>128</v>
      </c>
      <c r="V46" s="54" t="s">
        <v>128</v>
      </c>
      <c r="W46" s="54" t="s">
        <v>128</v>
      </c>
      <c r="X46" s="55" t="s">
        <v>128</v>
      </c>
      <c r="Y46" s="54" t="s">
        <v>128</v>
      </c>
      <c r="Z46" s="54" t="s">
        <v>128</v>
      </c>
      <c r="AA46" s="55" t="s">
        <v>128</v>
      </c>
      <c r="AB46" s="54" t="s">
        <v>128</v>
      </c>
      <c r="AC46" s="54" t="s">
        <v>128</v>
      </c>
      <c r="AD46" s="55" t="s">
        <v>128</v>
      </c>
      <c r="AE46" s="54" t="s">
        <v>128</v>
      </c>
      <c r="AF46" s="54" t="s">
        <v>128</v>
      </c>
      <c r="AG46" s="55" t="s">
        <v>128</v>
      </c>
      <c r="AH46" s="54" t="s">
        <v>128</v>
      </c>
      <c r="AI46" s="54" t="s">
        <v>128</v>
      </c>
      <c r="AJ46" s="55" t="s">
        <v>128</v>
      </c>
      <c r="AK46" s="34">
        <v>1</v>
      </c>
      <c r="AL46" s="53"/>
      <c r="AM46" s="55"/>
      <c r="AN46" s="54" t="s">
        <v>128</v>
      </c>
      <c r="AO46" s="54" t="s">
        <v>128</v>
      </c>
      <c r="AP46" s="55" t="s">
        <v>128</v>
      </c>
      <c r="AQ46" s="34">
        <f>AK46</f>
        <v>1</v>
      </c>
      <c r="AR46" s="72">
        <f>AL46</f>
        <v>0</v>
      </c>
      <c r="AS46" s="55" t="s">
        <v>128</v>
      </c>
      <c r="AT46" s="55" t="s">
        <v>128</v>
      </c>
      <c r="AU46" s="11" t="s">
        <v>255</v>
      </c>
    </row>
    <row r="47" spans="1:47" s="43" customFormat="1" ht="96" customHeight="1" thickBot="1">
      <c r="A47" s="32" t="s">
        <v>152</v>
      </c>
      <c r="B47" s="38"/>
      <c r="C47" s="33"/>
      <c r="D47" s="42" t="s">
        <v>86</v>
      </c>
      <c r="E47" s="38"/>
      <c r="F47" s="14" t="s">
        <v>130</v>
      </c>
      <c r="G47" s="54" t="s">
        <v>128</v>
      </c>
      <c r="H47" s="54" t="s">
        <v>128</v>
      </c>
      <c r="I47" s="55" t="s">
        <v>128</v>
      </c>
      <c r="J47" s="54" t="s">
        <v>128</v>
      </c>
      <c r="K47" s="54" t="s">
        <v>128</v>
      </c>
      <c r="L47" s="55" t="s">
        <v>128</v>
      </c>
      <c r="M47" s="54" t="s">
        <v>128</v>
      </c>
      <c r="N47" s="54" t="s">
        <v>128</v>
      </c>
      <c r="O47" s="55" t="s">
        <v>128</v>
      </c>
      <c r="P47" s="34">
        <v>1</v>
      </c>
      <c r="Q47" s="53"/>
      <c r="R47" s="55"/>
      <c r="S47" s="54" t="s">
        <v>128</v>
      </c>
      <c r="T47" s="54" t="s">
        <v>128</v>
      </c>
      <c r="U47" s="55" t="s">
        <v>128</v>
      </c>
      <c r="V47" s="54" t="s">
        <v>128</v>
      </c>
      <c r="W47" s="54" t="s">
        <v>128</v>
      </c>
      <c r="X47" s="55" t="s">
        <v>128</v>
      </c>
      <c r="Y47" s="54" t="s">
        <v>128</v>
      </c>
      <c r="Z47" s="54" t="s">
        <v>128</v>
      </c>
      <c r="AA47" s="55" t="s">
        <v>128</v>
      </c>
      <c r="AB47" s="54" t="s">
        <v>128</v>
      </c>
      <c r="AC47" s="54" t="s">
        <v>128</v>
      </c>
      <c r="AD47" s="55" t="s">
        <v>128</v>
      </c>
      <c r="AE47" s="54" t="s">
        <v>128</v>
      </c>
      <c r="AF47" s="54" t="s">
        <v>128</v>
      </c>
      <c r="AG47" s="55" t="s">
        <v>128</v>
      </c>
      <c r="AH47" s="34">
        <v>1</v>
      </c>
      <c r="AI47" s="53"/>
      <c r="AJ47" s="55"/>
      <c r="AK47" s="54" t="s">
        <v>128</v>
      </c>
      <c r="AL47" s="54" t="s">
        <v>128</v>
      </c>
      <c r="AM47" s="55" t="s">
        <v>128</v>
      </c>
      <c r="AN47" s="54" t="s">
        <v>128</v>
      </c>
      <c r="AO47" s="54" t="s">
        <v>128</v>
      </c>
      <c r="AP47" s="55" t="s">
        <v>128</v>
      </c>
      <c r="AQ47" s="34">
        <f>P47+AH47</f>
        <v>2</v>
      </c>
      <c r="AR47" s="72">
        <f>Q47+AI47</f>
        <v>0</v>
      </c>
      <c r="AS47" s="55" t="s">
        <v>128</v>
      </c>
      <c r="AT47" s="55" t="s">
        <v>128</v>
      </c>
      <c r="AU47" s="11" t="s">
        <v>141</v>
      </c>
    </row>
    <row r="48" spans="1:47" s="73" customFormat="1" ht="105" customHeight="1" thickBot="1">
      <c r="A48" s="32" t="s">
        <v>153</v>
      </c>
      <c r="B48" s="33" t="s">
        <v>66</v>
      </c>
      <c r="C48" s="36"/>
      <c r="D48" s="36"/>
      <c r="E48" s="36"/>
      <c r="F48" s="14" t="s">
        <v>110</v>
      </c>
      <c r="G48" s="54" t="s">
        <v>128</v>
      </c>
      <c r="H48" s="54" t="s">
        <v>128</v>
      </c>
      <c r="I48" s="55" t="s">
        <v>128</v>
      </c>
      <c r="J48" s="54" t="s">
        <v>128</v>
      </c>
      <c r="K48" s="54" t="s">
        <v>128</v>
      </c>
      <c r="L48" s="55" t="s">
        <v>128</v>
      </c>
      <c r="M48" s="54" t="s">
        <v>128</v>
      </c>
      <c r="N48" s="54" t="s">
        <v>128</v>
      </c>
      <c r="O48" s="55" t="s">
        <v>128</v>
      </c>
      <c r="P48" s="54" t="s">
        <v>128</v>
      </c>
      <c r="Q48" s="54" t="s">
        <v>128</v>
      </c>
      <c r="R48" s="55" t="s">
        <v>128</v>
      </c>
      <c r="S48" s="54" t="s">
        <v>128</v>
      </c>
      <c r="T48" s="54" t="s">
        <v>128</v>
      </c>
      <c r="U48" s="55" t="s">
        <v>128</v>
      </c>
      <c r="V48" s="34">
        <v>1</v>
      </c>
      <c r="W48" s="53"/>
      <c r="X48" s="14"/>
      <c r="Y48" s="54" t="s">
        <v>128</v>
      </c>
      <c r="Z48" s="54" t="s">
        <v>128</v>
      </c>
      <c r="AA48" s="55" t="s">
        <v>128</v>
      </c>
      <c r="AB48" s="54" t="s">
        <v>128</v>
      </c>
      <c r="AC48" s="54" t="s">
        <v>128</v>
      </c>
      <c r="AD48" s="55" t="s">
        <v>128</v>
      </c>
      <c r="AE48" s="54" t="s">
        <v>128</v>
      </c>
      <c r="AF48" s="54" t="s">
        <v>128</v>
      </c>
      <c r="AG48" s="55" t="s">
        <v>128</v>
      </c>
      <c r="AH48" s="54" t="s">
        <v>128</v>
      </c>
      <c r="AI48" s="54" t="s">
        <v>128</v>
      </c>
      <c r="AJ48" s="55" t="s">
        <v>128</v>
      </c>
      <c r="AK48" s="54" t="s">
        <v>128</v>
      </c>
      <c r="AL48" s="54" t="s">
        <v>128</v>
      </c>
      <c r="AM48" s="55" t="s">
        <v>128</v>
      </c>
      <c r="AN48" s="54" t="s">
        <v>128</v>
      </c>
      <c r="AO48" s="54" t="s">
        <v>128</v>
      </c>
      <c r="AP48" s="55" t="s">
        <v>128</v>
      </c>
      <c r="AQ48" s="39">
        <f>V48</f>
        <v>1</v>
      </c>
      <c r="AR48" s="68">
        <f>W48</f>
        <v>0</v>
      </c>
      <c r="AS48" s="55" t="s">
        <v>128</v>
      </c>
      <c r="AT48" s="55" t="s">
        <v>128</v>
      </c>
      <c r="AU48" s="11" t="s">
        <v>162</v>
      </c>
    </row>
    <row r="49" spans="1:47" s="75" customFormat="1" ht="83.25" customHeight="1" thickBot="1">
      <c r="A49" s="32" t="s">
        <v>137</v>
      </c>
      <c r="B49" s="33" t="s">
        <v>113</v>
      </c>
      <c r="C49" s="36"/>
      <c r="D49" s="36"/>
      <c r="E49" s="36"/>
      <c r="F49" s="14" t="s">
        <v>114</v>
      </c>
      <c r="G49" s="54" t="s">
        <v>128</v>
      </c>
      <c r="H49" s="54" t="s">
        <v>128</v>
      </c>
      <c r="I49" s="55" t="s">
        <v>128</v>
      </c>
      <c r="J49" s="54" t="s">
        <v>128</v>
      </c>
      <c r="K49" s="54" t="s">
        <v>128</v>
      </c>
      <c r="L49" s="55" t="s">
        <v>128</v>
      </c>
      <c r="M49" s="54" t="s">
        <v>128</v>
      </c>
      <c r="N49" s="54" t="s">
        <v>128</v>
      </c>
      <c r="O49" s="55" t="s">
        <v>128</v>
      </c>
      <c r="P49" s="54" t="s">
        <v>128</v>
      </c>
      <c r="Q49" s="54" t="s">
        <v>128</v>
      </c>
      <c r="R49" s="55" t="s">
        <v>128</v>
      </c>
      <c r="S49" s="54" t="s">
        <v>128</v>
      </c>
      <c r="T49" s="54" t="s">
        <v>128</v>
      </c>
      <c r="U49" s="55" t="s">
        <v>128</v>
      </c>
      <c r="V49" s="54" t="s">
        <v>128</v>
      </c>
      <c r="W49" s="54" t="s">
        <v>128</v>
      </c>
      <c r="X49" s="55" t="s">
        <v>128</v>
      </c>
      <c r="Y49" s="54" t="s">
        <v>128</v>
      </c>
      <c r="Z49" s="54" t="s">
        <v>128</v>
      </c>
      <c r="AA49" s="55" t="s">
        <v>128</v>
      </c>
      <c r="AB49" s="54" t="s">
        <v>128</v>
      </c>
      <c r="AC49" s="54" t="s">
        <v>128</v>
      </c>
      <c r="AD49" s="55" t="s">
        <v>128</v>
      </c>
      <c r="AE49" s="54" t="s">
        <v>128</v>
      </c>
      <c r="AF49" s="54" t="s">
        <v>128</v>
      </c>
      <c r="AG49" s="55" t="s">
        <v>128</v>
      </c>
      <c r="AH49" s="34">
        <v>1</v>
      </c>
      <c r="AI49" s="53"/>
      <c r="AJ49" s="55"/>
      <c r="AK49" s="34">
        <v>1</v>
      </c>
      <c r="AL49" s="53"/>
      <c r="AM49" s="55"/>
      <c r="AN49" s="34">
        <v>1</v>
      </c>
      <c r="AO49" s="53"/>
      <c r="AP49" s="55"/>
      <c r="AQ49" s="74">
        <f>AH49+AK49+AN49</f>
        <v>3</v>
      </c>
      <c r="AR49" s="68">
        <f>AI49+AL49+AO49</f>
        <v>0</v>
      </c>
      <c r="AS49" s="55" t="s">
        <v>128</v>
      </c>
      <c r="AT49" s="55" t="s">
        <v>128</v>
      </c>
      <c r="AU49" s="11" t="s">
        <v>248</v>
      </c>
    </row>
    <row r="50" spans="1:47" s="75" customFormat="1" ht="82.5" customHeight="1" thickBot="1">
      <c r="A50" s="99" t="s">
        <v>249</v>
      </c>
      <c r="B50" s="102"/>
      <c r="C50" s="102"/>
      <c r="D50" s="100" t="s">
        <v>61</v>
      </c>
      <c r="E50" s="102"/>
      <c r="F50" s="101" t="s">
        <v>250</v>
      </c>
      <c r="G50" s="54" t="s">
        <v>128</v>
      </c>
      <c r="H50" s="54" t="s">
        <v>128</v>
      </c>
      <c r="I50" s="55" t="s">
        <v>128</v>
      </c>
      <c r="J50" s="54" t="s">
        <v>128</v>
      </c>
      <c r="K50" s="54" t="s">
        <v>128</v>
      </c>
      <c r="L50" s="55" t="s">
        <v>128</v>
      </c>
      <c r="M50" s="54" t="s">
        <v>128</v>
      </c>
      <c r="N50" s="54" t="s">
        <v>128</v>
      </c>
      <c r="O50" s="55" t="s">
        <v>128</v>
      </c>
      <c r="P50" s="54" t="s">
        <v>128</v>
      </c>
      <c r="Q50" s="54" t="s">
        <v>128</v>
      </c>
      <c r="R50" s="55" t="s">
        <v>128</v>
      </c>
      <c r="S50" s="54" t="s">
        <v>128</v>
      </c>
      <c r="T50" s="54" t="s">
        <v>128</v>
      </c>
      <c r="U50" s="55" t="s">
        <v>128</v>
      </c>
      <c r="V50" s="34">
        <v>1</v>
      </c>
      <c r="W50" s="53"/>
      <c r="X50" s="55"/>
      <c r="Y50" s="54" t="s">
        <v>128</v>
      </c>
      <c r="Z50" s="54" t="s">
        <v>128</v>
      </c>
      <c r="AA50" s="55" t="s">
        <v>128</v>
      </c>
      <c r="AB50" s="54" t="s">
        <v>128</v>
      </c>
      <c r="AC50" s="54" t="s">
        <v>128</v>
      </c>
      <c r="AD50" s="55" t="s">
        <v>128</v>
      </c>
      <c r="AE50" s="54" t="s">
        <v>128</v>
      </c>
      <c r="AF50" s="54" t="s">
        <v>128</v>
      </c>
      <c r="AG50" s="55" t="s">
        <v>128</v>
      </c>
      <c r="AH50" s="54" t="s">
        <v>128</v>
      </c>
      <c r="AI50" s="54" t="s">
        <v>128</v>
      </c>
      <c r="AJ50" s="55" t="s">
        <v>128</v>
      </c>
      <c r="AK50" s="54" t="s">
        <v>128</v>
      </c>
      <c r="AL50" s="54" t="s">
        <v>128</v>
      </c>
      <c r="AM50" s="55" t="s">
        <v>128</v>
      </c>
      <c r="AN50" s="54" t="s">
        <v>128</v>
      </c>
      <c r="AO50" s="54" t="s">
        <v>128</v>
      </c>
      <c r="AP50" s="55" t="s">
        <v>128</v>
      </c>
      <c r="AQ50" s="74">
        <f>V50</f>
        <v>1</v>
      </c>
      <c r="AR50" s="68">
        <f>W50</f>
        <v>0</v>
      </c>
      <c r="AS50" s="55" t="s">
        <v>128</v>
      </c>
      <c r="AT50" s="55" t="s">
        <v>128</v>
      </c>
      <c r="AU50" s="11" t="s">
        <v>252</v>
      </c>
    </row>
    <row r="51" spans="1:47" s="75" customFormat="1" ht="90.75" customHeight="1" thickBot="1">
      <c r="A51" s="99" t="s">
        <v>251</v>
      </c>
      <c r="B51" s="102"/>
      <c r="C51" s="102"/>
      <c r="D51" s="100" t="s">
        <v>61</v>
      </c>
      <c r="E51" s="102"/>
      <c r="F51" s="101" t="s">
        <v>250</v>
      </c>
      <c r="G51" s="54" t="s">
        <v>128</v>
      </c>
      <c r="H51" s="54" t="s">
        <v>128</v>
      </c>
      <c r="I51" s="55" t="s">
        <v>128</v>
      </c>
      <c r="J51" s="54" t="s">
        <v>128</v>
      </c>
      <c r="K51" s="54" t="s">
        <v>128</v>
      </c>
      <c r="L51" s="55" t="s">
        <v>128</v>
      </c>
      <c r="M51" s="54" t="s">
        <v>128</v>
      </c>
      <c r="N51" s="54" t="s">
        <v>128</v>
      </c>
      <c r="O51" s="55" t="s">
        <v>128</v>
      </c>
      <c r="P51" s="54" t="s">
        <v>128</v>
      </c>
      <c r="Q51" s="54" t="s">
        <v>128</v>
      </c>
      <c r="R51" s="55" t="s">
        <v>128</v>
      </c>
      <c r="S51" s="54" t="s">
        <v>128</v>
      </c>
      <c r="T51" s="54" t="s">
        <v>128</v>
      </c>
      <c r="U51" s="55" t="s">
        <v>128</v>
      </c>
      <c r="V51" s="54" t="s">
        <v>128</v>
      </c>
      <c r="W51" s="54" t="s">
        <v>128</v>
      </c>
      <c r="X51" s="55" t="s">
        <v>128</v>
      </c>
      <c r="Y51" s="34">
        <v>1</v>
      </c>
      <c r="Z51" s="53"/>
      <c r="AA51" s="55"/>
      <c r="AB51" s="54" t="s">
        <v>128</v>
      </c>
      <c r="AC51" s="54" t="s">
        <v>128</v>
      </c>
      <c r="AD51" s="55" t="s">
        <v>128</v>
      </c>
      <c r="AE51" s="54" t="s">
        <v>128</v>
      </c>
      <c r="AF51" s="54" t="s">
        <v>128</v>
      </c>
      <c r="AG51" s="55" t="s">
        <v>128</v>
      </c>
      <c r="AH51" s="54" t="s">
        <v>128</v>
      </c>
      <c r="AI51" s="54" t="s">
        <v>128</v>
      </c>
      <c r="AJ51" s="55" t="s">
        <v>128</v>
      </c>
      <c r="AK51" s="54" t="s">
        <v>128</v>
      </c>
      <c r="AL51" s="54" t="s">
        <v>128</v>
      </c>
      <c r="AM51" s="55" t="s">
        <v>128</v>
      </c>
      <c r="AN51" s="54" t="s">
        <v>128</v>
      </c>
      <c r="AO51" s="54" t="s">
        <v>128</v>
      </c>
      <c r="AP51" s="55" t="s">
        <v>128</v>
      </c>
      <c r="AQ51" s="74">
        <f>Y51</f>
        <v>1</v>
      </c>
      <c r="AR51" s="68">
        <f>Z51</f>
        <v>0</v>
      </c>
      <c r="AS51" s="55" t="s">
        <v>128</v>
      </c>
      <c r="AT51" s="55" t="s">
        <v>128</v>
      </c>
      <c r="AU51" s="11" t="s">
        <v>252</v>
      </c>
    </row>
    <row r="52" spans="1:47" s="73" customFormat="1" ht="173.25" customHeight="1" thickBot="1">
      <c r="A52" s="32" t="s">
        <v>90</v>
      </c>
      <c r="B52" s="33" t="s">
        <v>35</v>
      </c>
      <c r="C52" s="33" t="s">
        <v>35</v>
      </c>
      <c r="D52" s="33" t="s">
        <v>35</v>
      </c>
      <c r="E52" s="33" t="s">
        <v>35</v>
      </c>
      <c r="F52" s="14" t="s">
        <v>91</v>
      </c>
      <c r="G52" s="34">
        <v>2</v>
      </c>
      <c r="H52" s="53">
        <v>2</v>
      </c>
      <c r="I52" s="14" t="s">
        <v>195</v>
      </c>
      <c r="J52" s="54" t="s">
        <v>128</v>
      </c>
      <c r="K52" s="54" t="s">
        <v>128</v>
      </c>
      <c r="L52" s="55" t="s">
        <v>128</v>
      </c>
      <c r="M52" s="54" t="s">
        <v>128</v>
      </c>
      <c r="N52" s="54" t="s">
        <v>128</v>
      </c>
      <c r="O52" s="55" t="s">
        <v>128</v>
      </c>
      <c r="P52" s="34">
        <v>2</v>
      </c>
      <c r="Q52" s="53"/>
      <c r="R52" s="14"/>
      <c r="S52" s="54" t="s">
        <v>128</v>
      </c>
      <c r="T52" s="54" t="s">
        <v>128</v>
      </c>
      <c r="U52" s="55" t="s">
        <v>128</v>
      </c>
      <c r="V52" s="54" t="s">
        <v>128</v>
      </c>
      <c r="W52" s="54" t="s">
        <v>128</v>
      </c>
      <c r="X52" s="55" t="s">
        <v>128</v>
      </c>
      <c r="Y52" s="34">
        <v>2</v>
      </c>
      <c r="Z52" s="53"/>
      <c r="AA52" s="14"/>
      <c r="AB52" s="54" t="s">
        <v>128</v>
      </c>
      <c r="AC52" s="54" t="s">
        <v>128</v>
      </c>
      <c r="AD52" s="55" t="s">
        <v>128</v>
      </c>
      <c r="AE52" s="54" t="s">
        <v>128</v>
      </c>
      <c r="AF52" s="54" t="s">
        <v>128</v>
      </c>
      <c r="AG52" s="55" t="s">
        <v>128</v>
      </c>
      <c r="AH52" s="34">
        <v>2</v>
      </c>
      <c r="AI52" s="53"/>
      <c r="AJ52" s="14"/>
      <c r="AK52" s="54" t="s">
        <v>128</v>
      </c>
      <c r="AL52" s="54" t="s">
        <v>128</v>
      </c>
      <c r="AM52" s="55" t="s">
        <v>128</v>
      </c>
      <c r="AN52" s="54" t="s">
        <v>128</v>
      </c>
      <c r="AO52" s="54" t="s">
        <v>128</v>
      </c>
      <c r="AP52" s="55" t="s">
        <v>128</v>
      </c>
      <c r="AQ52" s="34">
        <f>G52+P52+Y52+AH52</f>
        <v>8</v>
      </c>
      <c r="AR52" s="53">
        <f>H52+Q52+Z52+AI52</f>
        <v>2</v>
      </c>
      <c r="AS52" s="58" t="s">
        <v>196</v>
      </c>
      <c r="AT52" s="13" t="s">
        <v>191</v>
      </c>
      <c r="AU52" s="11" t="s">
        <v>142</v>
      </c>
    </row>
    <row r="53" spans="1:47" s="73" customFormat="1" ht="96" customHeight="1" thickBot="1">
      <c r="A53" s="32" t="s">
        <v>102</v>
      </c>
      <c r="B53" s="36"/>
      <c r="C53" s="36"/>
      <c r="D53" s="33" t="s">
        <v>61</v>
      </c>
      <c r="E53" s="36"/>
      <c r="F53" s="14" t="s">
        <v>103</v>
      </c>
      <c r="G53" s="54" t="s">
        <v>128</v>
      </c>
      <c r="H53" s="54" t="s">
        <v>128</v>
      </c>
      <c r="I53" s="55" t="s">
        <v>128</v>
      </c>
      <c r="J53" s="54" t="s">
        <v>128</v>
      </c>
      <c r="K53" s="54" t="s">
        <v>128</v>
      </c>
      <c r="L53" s="55" t="s">
        <v>128</v>
      </c>
      <c r="M53" s="54" t="s">
        <v>128</v>
      </c>
      <c r="N53" s="54" t="s">
        <v>128</v>
      </c>
      <c r="O53" s="55" t="s">
        <v>128</v>
      </c>
      <c r="P53" s="54" t="s">
        <v>128</v>
      </c>
      <c r="Q53" s="54" t="s">
        <v>128</v>
      </c>
      <c r="R53" s="55" t="s">
        <v>128</v>
      </c>
      <c r="S53" s="34">
        <v>1</v>
      </c>
      <c r="T53" s="53"/>
      <c r="U53" s="8"/>
      <c r="V53" s="54" t="s">
        <v>128</v>
      </c>
      <c r="W53" s="54" t="s">
        <v>128</v>
      </c>
      <c r="X53" s="55" t="s">
        <v>128</v>
      </c>
      <c r="Y53" s="54" t="s">
        <v>128</v>
      </c>
      <c r="Z53" s="54" t="s">
        <v>128</v>
      </c>
      <c r="AA53" s="55" t="s">
        <v>128</v>
      </c>
      <c r="AB53" s="54" t="s">
        <v>128</v>
      </c>
      <c r="AC53" s="54" t="s">
        <v>128</v>
      </c>
      <c r="AD53" s="55" t="s">
        <v>128</v>
      </c>
      <c r="AE53" s="54" t="s">
        <v>128</v>
      </c>
      <c r="AF53" s="54" t="s">
        <v>128</v>
      </c>
      <c r="AG53" s="55" t="s">
        <v>128</v>
      </c>
      <c r="AH53" s="54" t="s">
        <v>128</v>
      </c>
      <c r="AI53" s="54" t="s">
        <v>128</v>
      </c>
      <c r="AJ53" s="55" t="s">
        <v>128</v>
      </c>
      <c r="AK53" s="54" t="s">
        <v>128</v>
      </c>
      <c r="AL53" s="54" t="s">
        <v>128</v>
      </c>
      <c r="AM53" s="55" t="s">
        <v>128</v>
      </c>
      <c r="AN53" s="54" t="s">
        <v>128</v>
      </c>
      <c r="AO53" s="54" t="s">
        <v>128</v>
      </c>
      <c r="AP53" s="55" t="s">
        <v>128</v>
      </c>
      <c r="AQ53" s="39">
        <f>S53</f>
        <v>1</v>
      </c>
      <c r="AR53" s="68">
        <f>T53</f>
        <v>0</v>
      </c>
      <c r="AS53" s="55" t="s">
        <v>128</v>
      </c>
      <c r="AT53" s="55" t="s">
        <v>128</v>
      </c>
      <c r="AU53" s="11" t="s">
        <v>141</v>
      </c>
    </row>
    <row r="54" spans="1:47" s="73" customFormat="1" ht="105" customHeight="1" thickBot="1">
      <c r="A54" s="32" t="s">
        <v>145</v>
      </c>
      <c r="B54" s="36"/>
      <c r="C54" s="36"/>
      <c r="D54" s="33" t="s">
        <v>61</v>
      </c>
      <c r="E54" s="36"/>
      <c r="F54" s="14" t="s">
        <v>104</v>
      </c>
      <c r="G54" s="54" t="s">
        <v>128</v>
      </c>
      <c r="H54" s="54" t="s">
        <v>128</v>
      </c>
      <c r="I54" s="55" t="s">
        <v>128</v>
      </c>
      <c r="J54" s="54" t="s">
        <v>128</v>
      </c>
      <c r="K54" s="54" t="s">
        <v>128</v>
      </c>
      <c r="L54" s="55" t="s">
        <v>128</v>
      </c>
      <c r="M54" s="54" t="s">
        <v>128</v>
      </c>
      <c r="N54" s="54" t="s">
        <v>128</v>
      </c>
      <c r="O54" s="55" t="s">
        <v>128</v>
      </c>
      <c r="P54" s="54" t="s">
        <v>128</v>
      </c>
      <c r="Q54" s="54" t="s">
        <v>128</v>
      </c>
      <c r="R54" s="55" t="s">
        <v>128</v>
      </c>
      <c r="S54" s="54" t="s">
        <v>128</v>
      </c>
      <c r="T54" s="54" t="s">
        <v>128</v>
      </c>
      <c r="U54" s="55" t="s">
        <v>128</v>
      </c>
      <c r="V54" s="54" t="s">
        <v>128</v>
      </c>
      <c r="W54" s="54" t="s">
        <v>128</v>
      </c>
      <c r="X54" s="55" t="s">
        <v>128</v>
      </c>
      <c r="Y54" s="54" t="s">
        <v>128</v>
      </c>
      <c r="Z54" s="54" t="s">
        <v>128</v>
      </c>
      <c r="AA54" s="55" t="s">
        <v>128</v>
      </c>
      <c r="AB54" s="54" t="s">
        <v>128</v>
      </c>
      <c r="AC54" s="54" t="s">
        <v>128</v>
      </c>
      <c r="AD54" s="14"/>
      <c r="AE54" s="34">
        <v>1</v>
      </c>
      <c r="AF54" s="53"/>
      <c r="AG54" s="14"/>
      <c r="AH54" s="54" t="s">
        <v>128</v>
      </c>
      <c r="AI54" s="54" t="s">
        <v>128</v>
      </c>
      <c r="AJ54" s="55" t="s">
        <v>128</v>
      </c>
      <c r="AK54" s="34">
        <v>1</v>
      </c>
      <c r="AL54" s="53"/>
      <c r="AM54" s="55"/>
      <c r="AN54" s="54" t="s">
        <v>128</v>
      </c>
      <c r="AO54" s="54" t="s">
        <v>128</v>
      </c>
      <c r="AP54" s="55" t="s">
        <v>128</v>
      </c>
      <c r="AQ54" s="39">
        <f>AE54+AK54</f>
        <v>2</v>
      </c>
      <c r="AR54" s="72">
        <f>AF54+AL54</f>
        <v>0</v>
      </c>
      <c r="AS54" s="55" t="s">
        <v>128</v>
      </c>
      <c r="AT54" s="55" t="s">
        <v>128</v>
      </c>
      <c r="AU54" s="11" t="s">
        <v>141</v>
      </c>
    </row>
    <row r="55" spans="1:47" s="73" customFormat="1" ht="103.5" customHeight="1" thickBot="1">
      <c r="A55" s="32" t="s">
        <v>105</v>
      </c>
      <c r="B55" s="36"/>
      <c r="C55" s="36"/>
      <c r="D55" s="33" t="s">
        <v>61</v>
      </c>
      <c r="E55" s="36"/>
      <c r="F55" s="14" t="s">
        <v>106</v>
      </c>
      <c r="G55" s="54" t="s">
        <v>128</v>
      </c>
      <c r="H55" s="54" t="s">
        <v>128</v>
      </c>
      <c r="I55" s="55" t="s">
        <v>128</v>
      </c>
      <c r="J55" s="54" t="s">
        <v>128</v>
      </c>
      <c r="K55" s="54" t="s">
        <v>128</v>
      </c>
      <c r="L55" s="55" t="s">
        <v>128</v>
      </c>
      <c r="M55" s="54" t="s">
        <v>128</v>
      </c>
      <c r="N55" s="54" t="s">
        <v>128</v>
      </c>
      <c r="O55" s="55" t="s">
        <v>128</v>
      </c>
      <c r="P55" s="34">
        <v>2</v>
      </c>
      <c r="Q55" s="53"/>
      <c r="R55" s="55" t="s">
        <v>128</v>
      </c>
      <c r="S55" s="54" t="s">
        <v>128</v>
      </c>
      <c r="T55" s="54" t="s">
        <v>128</v>
      </c>
      <c r="U55" s="55" t="s">
        <v>128</v>
      </c>
      <c r="V55" s="54" t="s">
        <v>128</v>
      </c>
      <c r="W55" s="54" t="s">
        <v>128</v>
      </c>
      <c r="X55" s="55" t="s">
        <v>128</v>
      </c>
      <c r="Y55" s="54" t="s">
        <v>128</v>
      </c>
      <c r="Z55" s="54" t="s">
        <v>128</v>
      </c>
      <c r="AA55" s="55" t="s">
        <v>128</v>
      </c>
      <c r="AB55" s="34">
        <v>2</v>
      </c>
      <c r="AC55" s="53"/>
      <c r="AD55" s="14"/>
      <c r="AE55" s="54" t="s">
        <v>128</v>
      </c>
      <c r="AF55" s="54" t="s">
        <v>128</v>
      </c>
      <c r="AG55" s="55" t="s">
        <v>128</v>
      </c>
      <c r="AH55" s="54" t="s">
        <v>128</v>
      </c>
      <c r="AI55" s="54" t="s">
        <v>128</v>
      </c>
      <c r="AJ55" s="55" t="s">
        <v>128</v>
      </c>
      <c r="AK55" s="54" t="s">
        <v>128</v>
      </c>
      <c r="AL55" s="54" t="s">
        <v>128</v>
      </c>
      <c r="AM55" s="55" t="s">
        <v>128</v>
      </c>
      <c r="AN55" s="54" t="s">
        <v>128</v>
      </c>
      <c r="AO55" s="54" t="s">
        <v>128</v>
      </c>
      <c r="AP55" s="55" t="s">
        <v>128</v>
      </c>
      <c r="AQ55" s="39">
        <f>P55+AB55</f>
        <v>4</v>
      </c>
      <c r="AR55" s="72">
        <f>Q55+AC55</f>
        <v>0</v>
      </c>
      <c r="AS55" s="55" t="s">
        <v>128</v>
      </c>
      <c r="AT55" s="55" t="s">
        <v>128</v>
      </c>
      <c r="AU55" s="11" t="s">
        <v>141</v>
      </c>
    </row>
    <row r="56" spans="1:47" s="73" customFormat="1" ht="94.5" customHeight="1" thickBot="1">
      <c r="A56" s="32" t="s">
        <v>144</v>
      </c>
      <c r="B56" s="36"/>
      <c r="C56" s="36"/>
      <c r="D56" s="33" t="s">
        <v>107</v>
      </c>
      <c r="E56" s="36"/>
      <c r="F56" s="14" t="s">
        <v>108</v>
      </c>
      <c r="G56" s="54" t="s">
        <v>128</v>
      </c>
      <c r="H56" s="54" t="s">
        <v>128</v>
      </c>
      <c r="I56" s="55" t="s">
        <v>128</v>
      </c>
      <c r="J56" s="54" t="s">
        <v>128</v>
      </c>
      <c r="K56" s="54" t="s">
        <v>128</v>
      </c>
      <c r="L56" s="55" t="s">
        <v>128</v>
      </c>
      <c r="M56" s="54" t="s">
        <v>128</v>
      </c>
      <c r="N56" s="54" t="s">
        <v>128</v>
      </c>
      <c r="O56" s="55" t="s">
        <v>128</v>
      </c>
      <c r="P56" s="54" t="s">
        <v>128</v>
      </c>
      <c r="Q56" s="54" t="s">
        <v>128</v>
      </c>
      <c r="R56" s="55" t="s">
        <v>128</v>
      </c>
      <c r="S56" s="54" t="s">
        <v>128</v>
      </c>
      <c r="T56" s="54" t="s">
        <v>128</v>
      </c>
      <c r="U56" s="55" t="s">
        <v>128</v>
      </c>
      <c r="V56" s="34">
        <v>1</v>
      </c>
      <c r="W56" s="53"/>
      <c r="X56" s="14"/>
      <c r="Y56" s="54" t="s">
        <v>128</v>
      </c>
      <c r="Z56" s="54" t="s">
        <v>128</v>
      </c>
      <c r="AA56" s="55" t="s">
        <v>128</v>
      </c>
      <c r="AB56" s="54" t="s">
        <v>128</v>
      </c>
      <c r="AC56" s="54" t="s">
        <v>128</v>
      </c>
      <c r="AD56" s="55" t="s">
        <v>128</v>
      </c>
      <c r="AE56" s="54" t="s">
        <v>128</v>
      </c>
      <c r="AF56" s="54" t="s">
        <v>128</v>
      </c>
      <c r="AG56" s="55" t="s">
        <v>128</v>
      </c>
      <c r="AH56" s="54" t="s">
        <v>128</v>
      </c>
      <c r="AI56" s="54" t="s">
        <v>128</v>
      </c>
      <c r="AJ56" s="55" t="s">
        <v>128</v>
      </c>
      <c r="AK56" s="54" t="s">
        <v>128</v>
      </c>
      <c r="AL56" s="54" t="s">
        <v>128</v>
      </c>
      <c r="AM56" s="55" t="s">
        <v>128</v>
      </c>
      <c r="AN56" s="54" t="s">
        <v>128</v>
      </c>
      <c r="AO56" s="54" t="s">
        <v>128</v>
      </c>
      <c r="AP56" s="55" t="s">
        <v>128</v>
      </c>
      <c r="AQ56" s="39">
        <f>V56</f>
        <v>1</v>
      </c>
      <c r="AR56" s="72">
        <f>W56</f>
        <v>0</v>
      </c>
      <c r="AS56" s="55" t="s">
        <v>128</v>
      </c>
      <c r="AT56" s="55" t="s">
        <v>128</v>
      </c>
      <c r="AU56" s="11" t="s">
        <v>141</v>
      </c>
    </row>
    <row r="57" spans="1:47" s="73" customFormat="1" ht="94.5" customHeight="1" thickBot="1">
      <c r="A57" s="32" t="s">
        <v>109</v>
      </c>
      <c r="B57" s="36"/>
      <c r="C57" s="36"/>
      <c r="D57" s="33" t="s">
        <v>107</v>
      </c>
      <c r="E57" s="36"/>
      <c r="F57" s="14" t="s">
        <v>108</v>
      </c>
      <c r="G57" s="54" t="s">
        <v>128</v>
      </c>
      <c r="H57" s="54" t="s">
        <v>128</v>
      </c>
      <c r="I57" s="55" t="s">
        <v>128</v>
      </c>
      <c r="J57" s="54" t="s">
        <v>128</v>
      </c>
      <c r="K57" s="54" t="s">
        <v>128</v>
      </c>
      <c r="L57" s="55" t="s">
        <v>128</v>
      </c>
      <c r="M57" s="54" t="s">
        <v>128</v>
      </c>
      <c r="N57" s="54" t="s">
        <v>128</v>
      </c>
      <c r="O57" s="55" t="s">
        <v>128</v>
      </c>
      <c r="P57" s="54" t="s">
        <v>128</v>
      </c>
      <c r="Q57" s="54" t="s">
        <v>128</v>
      </c>
      <c r="R57" s="14"/>
      <c r="S57" s="34">
        <v>2</v>
      </c>
      <c r="T57" s="53"/>
      <c r="U57" s="14"/>
      <c r="V57" s="54" t="s">
        <v>128</v>
      </c>
      <c r="W57" s="54" t="s">
        <v>128</v>
      </c>
      <c r="X57" s="55" t="s">
        <v>128</v>
      </c>
      <c r="Y57" s="54" t="s">
        <v>128</v>
      </c>
      <c r="Z57" s="54" t="s">
        <v>128</v>
      </c>
      <c r="AA57" s="55" t="s">
        <v>128</v>
      </c>
      <c r="AB57" s="54" t="s">
        <v>128</v>
      </c>
      <c r="AC57" s="54" t="s">
        <v>128</v>
      </c>
      <c r="AD57" s="55" t="s">
        <v>128</v>
      </c>
      <c r="AE57" s="54" t="s">
        <v>128</v>
      </c>
      <c r="AF57" s="54" t="s">
        <v>128</v>
      </c>
      <c r="AG57" s="55" t="s">
        <v>128</v>
      </c>
      <c r="AH57" s="34">
        <v>2</v>
      </c>
      <c r="AI57" s="53"/>
      <c r="AJ57" s="14"/>
      <c r="AK57" s="54" t="s">
        <v>128</v>
      </c>
      <c r="AL57" s="54" t="s">
        <v>128</v>
      </c>
      <c r="AM57" s="55" t="s">
        <v>128</v>
      </c>
      <c r="AN57" s="54" t="s">
        <v>128</v>
      </c>
      <c r="AO57" s="54" t="s">
        <v>128</v>
      </c>
      <c r="AP57" s="55" t="s">
        <v>128</v>
      </c>
      <c r="AQ57" s="39">
        <f>S57+AH57</f>
        <v>4</v>
      </c>
      <c r="AR57" s="72">
        <f>T57+AI57</f>
        <v>0</v>
      </c>
      <c r="AS57" s="55" t="s">
        <v>128</v>
      </c>
      <c r="AT57" s="55" t="s">
        <v>128</v>
      </c>
      <c r="AU57" s="11" t="s">
        <v>141</v>
      </c>
    </row>
    <row r="58" spans="1:47" s="73" customFormat="1" ht="165.75" customHeight="1" thickBot="1">
      <c r="A58" s="32" t="s">
        <v>154</v>
      </c>
      <c r="B58" s="36"/>
      <c r="C58" s="36"/>
      <c r="D58" s="33" t="s">
        <v>77</v>
      </c>
      <c r="E58" s="36"/>
      <c r="F58" s="14" t="s">
        <v>75</v>
      </c>
      <c r="G58" s="34">
        <v>2</v>
      </c>
      <c r="H58" s="53">
        <v>2</v>
      </c>
      <c r="I58" s="14" t="s">
        <v>197</v>
      </c>
      <c r="J58" s="54" t="s">
        <v>128</v>
      </c>
      <c r="K58" s="54" t="s">
        <v>128</v>
      </c>
      <c r="L58" s="55" t="s">
        <v>128</v>
      </c>
      <c r="M58" s="54" t="s">
        <v>128</v>
      </c>
      <c r="N58" s="54" t="s">
        <v>128</v>
      </c>
      <c r="O58" s="55" t="s">
        <v>128</v>
      </c>
      <c r="P58" s="34">
        <v>2</v>
      </c>
      <c r="Q58" s="53"/>
      <c r="R58" s="14"/>
      <c r="S58" s="54" t="s">
        <v>128</v>
      </c>
      <c r="T58" s="54" t="s">
        <v>128</v>
      </c>
      <c r="U58" s="55" t="s">
        <v>128</v>
      </c>
      <c r="V58" s="54" t="s">
        <v>128</v>
      </c>
      <c r="W58" s="54" t="s">
        <v>128</v>
      </c>
      <c r="X58" s="55" t="s">
        <v>128</v>
      </c>
      <c r="Y58" s="34">
        <v>2</v>
      </c>
      <c r="Z58" s="53"/>
      <c r="AA58" s="14"/>
      <c r="AB58" s="54" t="s">
        <v>128</v>
      </c>
      <c r="AC58" s="54" t="s">
        <v>128</v>
      </c>
      <c r="AD58" s="55" t="s">
        <v>128</v>
      </c>
      <c r="AE58" s="54" t="s">
        <v>128</v>
      </c>
      <c r="AF58" s="54" t="s">
        <v>128</v>
      </c>
      <c r="AG58" s="55" t="s">
        <v>128</v>
      </c>
      <c r="AH58" s="34">
        <v>2</v>
      </c>
      <c r="AI58" s="53"/>
      <c r="AJ58" s="14"/>
      <c r="AK58" s="54" t="s">
        <v>128</v>
      </c>
      <c r="AL58" s="54" t="s">
        <v>128</v>
      </c>
      <c r="AM58" s="55" t="s">
        <v>128</v>
      </c>
      <c r="AN58" s="54" t="s">
        <v>128</v>
      </c>
      <c r="AO58" s="54" t="s">
        <v>128</v>
      </c>
      <c r="AP58" s="55" t="s">
        <v>128</v>
      </c>
      <c r="AQ58" s="34">
        <f>G58+P58+Y58+AH58</f>
        <v>8</v>
      </c>
      <c r="AR58" s="53">
        <f>H58+Q58+Z58+AI58</f>
        <v>2</v>
      </c>
      <c r="AS58" s="58" t="s">
        <v>198</v>
      </c>
      <c r="AT58" s="13" t="s">
        <v>191</v>
      </c>
      <c r="AU58" s="11" t="s">
        <v>166</v>
      </c>
    </row>
    <row r="59" spans="1:47" s="73" customFormat="1" ht="98.25" customHeight="1" thickBot="1">
      <c r="A59" s="32" t="s">
        <v>96</v>
      </c>
      <c r="B59" s="33" t="s">
        <v>35</v>
      </c>
      <c r="C59" s="33"/>
      <c r="D59" s="33"/>
      <c r="E59" s="33"/>
      <c r="F59" s="14" t="s">
        <v>97</v>
      </c>
      <c r="G59" s="54" t="s">
        <v>128</v>
      </c>
      <c r="H59" s="54" t="s">
        <v>128</v>
      </c>
      <c r="I59" s="55" t="s">
        <v>128</v>
      </c>
      <c r="J59" s="54" t="s">
        <v>128</v>
      </c>
      <c r="K59" s="54" t="s">
        <v>128</v>
      </c>
      <c r="L59" s="55" t="s">
        <v>128</v>
      </c>
      <c r="M59" s="54" t="s">
        <v>128</v>
      </c>
      <c r="N59" s="54" t="s">
        <v>128</v>
      </c>
      <c r="O59" s="55" t="s">
        <v>128</v>
      </c>
      <c r="P59" s="54" t="s">
        <v>128</v>
      </c>
      <c r="Q59" s="54" t="s">
        <v>128</v>
      </c>
      <c r="R59" s="55" t="s">
        <v>128</v>
      </c>
      <c r="S59" s="54" t="s">
        <v>128</v>
      </c>
      <c r="T59" s="54" t="s">
        <v>128</v>
      </c>
      <c r="U59" s="55" t="s">
        <v>128</v>
      </c>
      <c r="V59" s="54" t="s">
        <v>128</v>
      </c>
      <c r="W59" s="54" t="s">
        <v>128</v>
      </c>
      <c r="X59" s="55" t="s">
        <v>128</v>
      </c>
      <c r="Y59" s="54" t="s">
        <v>128</v>
      </c>
      <c r="Z59" s="54" t="s">
        <v>128</v>
      </c>
      <c r="AA59" s="55" t="s">
        <v>128</v>
      </c>
      <c r="AB59" s="34">
        <v>1</v>
      </c>
      <c r="AC59" s="53"/>
      <c r="AD59" s="14"/>
      <c r="AE59" s="54" t="s">
        <v>128</v>
      </c>
      <c r="AF59" s="54" t="s">
        <v>128</v>
      </c>
      <c r="AG59" s="55" t="s">
        <v>128</v>
      </c>
      <c r="AH59" s="54" t="s">
        <v>128</v>
      </c>
      <c r="AI59" s="54" t="s">
        <v>128</v>
      </c>
      <c r="AJ59" s="55" t="s">
        <v>128</v>
      </c>
      <c r="AK59" s="54" t="s">
        <v>128</v>
      </c>
      <c r="AL59" s="54" t="s">
        <v>128</v>
      </c>
      <c r="AM59" s="55" t="s">
        <v>128</v>
      </c>
      <c r="AN59" s="54" t="s">
        <v>128</v>
      </c>
      <c r="AO59" s="54" t="s">
        <v>128</v>
      </c>
      <c r="AP59" s="55" t="s">
        <v>128</v>
      </c>
      <c r="AQ59" s="34">
        <f>AB59</f>
        <v>1</v>
      </c>
      <c r="AR59" s="72">
        <f>AC59</f>
        <v>0</v>
      </c>
      <c r="AS59" s="55" t="s">
        <v>128</v>
      </c>
      <c r="AT59" s="55" t="s">
        <v>128</v>
      </c>
      <c r="AU59" s="11" t="s">
        <v>166</v>
      </c>
    </row>
    <row r="60" spans="1:47" s="16" customFormat="1" ht="151.5" customHeight="1" thickBot="1">
      <c r="A60" s="32" t="s">
        <v>133</v>
      </c>
      <c r="B60" s="36"/>
      <c r="C60" s="33" t="s">
        <v>88</v>
      </c>
      <c r="D60" s="36"/>
      <c r="E60" s="36"/>
      <c r="F60" s="14" t="s">
        <v>89</v>
      </c>
      <c r="G60" s="54" t="s">
        <v>128</v>
      </c>
      <c r="H60" s="54" t="s">
        <v>128</v>
      </c>
      <c r="I60" s="55" t="s">
        <v>128</v>
      </c>
      <c r="J60" s="34">
        <v>1</v>
      </c>
      <c r="K60" s="53">
        <v>1</v>
      </c>
      <c r="L60" s="14" t="s">
        <v>211</v>
      </c>
      <c r="M60" s="54" t="s">
        <v>128</v>
      </c>
      <c r="N60" s="54" t="s">
        <v>128</v>
      </c>
      <c r="O60" s="55" t="s">
        <v>128</v>
      </c>
      <c r="P60" s="54" t="s">
        <v>128</v>
      </c>
      <c r="Q60" s="54" t="s">
        <v>128</v>
      </c>
      <c r="R60" s="55" t="s">
        <v>128</v>
      </c>
      <c r="S60" s="54" t="s">
        <v>128</v>
      </c>
      <c r="T60" s="54" t="s">
        <v>128</v>
      </c>
      <c r="U60" s="55" t="s">
        <v>128</v>
      </c>
      <c r="V60" s="34">
        <v>1</v>
      </c>
      <c r="W60" s="53"/>
      <c r="X60" s="14"/>
      <c r="Y60" s="54" t="s">
        <v>128</v>
      </c>
      <c r="Z60" s="54" t="s">
        <v>128</v>
      </c>
      <c r="AA60" s="55" t="s">
        <v>128</v>
      </c>
      <c r="AB60" s="54" t="s">
        <v>128</v>
      </c>
      <c r="AC60" s="54" t="s">
        <v>128</v>
      </c>
      <c r="AD60" s="55" t="s">
        <v>128</v>
      </c>
      <c r="AE60" s="54" t="s">
        <v>128</v>
      </c>
      <c r="AF60" s="54" t="s">
        <v>128</v>
      </c>
      <c r="AG60" s="55" t="s">
        <v>128</v>
      </c>
      <c r="AH60" s="34">
        <v>1</v>
      </c>
      <c r="AI60" s="53"/>
      <c r="AJ60" s="14"/>
      <c r="AK60" s="54" t="s">
        <v>128</v>
      </c>
      <c r="AL60" s="54" t="s">
        <v>128</v>
      </c>
      <c r="AM60" s="55" t="s">
        <v>128</v>
      </c>
      <c r="AN60" s="54" t="s">
        <v>128</v>
      </c>
      <c r="AO60" s="54" t="s">
        <v>128</v>
      </c>
      <c r="AP60" s="55" t="s">
        <v>128</v>
      </c>
      <c r="AQ60" s="34">
        <f>J60+V60+AH60</f>
        <v>3</v>
      </c>
      <c r="AR60" s="53">
        <f>K60+W60+AI60</f>
        <v>1</v>
      </c>
      <c r="AS60" s="58" t="s">
        <v>224</v>
      </c>
      <c r="AT60" s="13" t="s">
        <v>191</v>
      </c>
      <c r="AU60" s="11" t="s">
        <v>166</v>
      </c>
    </row>
    <row r="61" spans="1:47" s="31" customFormat="1" ht="180" customHeight="1" thickBot="1">
      <c r="A61" s="32" t="s">
        <v>155</v>
      </c>
      <c r="B61" s="36"/>
      <c r="C61" s="36"/>
      <c r="D61" s="33" t="s">
        <v>77</v>
      </c>
      <c r="E61" s="36"/>
      <c r="F61" s="14" t="s">
        <v>98</v>
      </c>
      <c r="G61" s="34">
        <v>2</v>
      </c>
      <c r="H61" s="53">
        <v>2</v>
      </c>
      <c r="I61" s="14" t="s">
        <v>199</v>
      </c>
      <c r="J61" s="54" t="s">
        <v>128</v>
      </c>
      <c r="K61" s="54" t="s">
        <v>128</v>
      </c>
      <c r="L61" s="55" t="s">
        <v>128</v>
      </c>
      <c r="M61" s="54" t="s">
        <v>128</v>
      </c>
      <c r="N61" s="54" t="s">
        <v>128</v>
      </c>
      <c r="O61" s="55" t="s">
        <v>128</v>
      </c>
      <c r="P61" s="34">
        <v>2</v>
      </c>
      <c r="Q61" s="53"/>
      <c r="R61" s="14"/>
      <c r="S61" s="54" t="s">
        <v>128</v>
      </c>
      <c r="T61" s="54" t="s">
        <v>128</v>
      </c>
      <c r="U61" s="55" t="s">
        <v>128</v>
      </c>
      <c r="V61" s="54" t="s">
        <v>128</v>
      </c>
      <c r="W61" s="54" t="s">
        <v>128</v>
      </c>
      <c r="X61" s="55" t="s">
        <v>128</v>
      </c>
      <c r="Y61" s="34">
        <v>2</v>
      </c>
      <c r="Z61" s="53"/>
      <c r="AA61" s="60"/>
      <c r="AB61" s="54" t="s">
        <v>128</v>
      </c>
      <c r="AC61" s="54" t="s">
        <v>128</v>
      </c>
      <c r="AD61" s="55" t="s">
        <v>128</v>
      </c>
      <c r="AE61" s="54" t="s">
        <v>128</v>
      </c>
      <c r="AF61" s="54" t="s">
        <v>128</v>
      </c>
      <c r="AG61" s="55" t="s">
        <v>128</v>
      </c>
      <c r="AH61" s="34">
        <v>2</v>
      </c>
      <c r="AI61" s="53"/>
      <c r="AJ61" s="14"/>
      <c r="AK61" s="54" t="s">
        <v>128</v>
      </c>
      <c r="AL61" s="54" t="s">
        <v>128</v>
      </c>
      <c r="AM61" s="55" t="s">
        <v>128</v>
      </c>
      <c r="AN61" s="54" t="s">
        <v>128</v>
      </c>
      <c r="AO61" s="54" t="s">
        <v>128</v>
      </c>
      <c r="AP61" s="55" t="s">
        <v>128</v>
      </c>
      <c r="AQ61" s="34">
        <f>G61+P61+Y61+AH61</f>
        <v>8</v>
      </c>
      <c r="AR61" s="53">
        <f>H61+Q61+Z61+AI61</f>
        <v>2</v>
      </c>
      <c r="AS61" s="58" t="s">
        <v>200</v>
      </c>
      <c r="AT61" s="13" t="s">
        <v>191</v>
      </c>
      <c r="AU61" s="11" t="s">
        <v>166</v>
      </c>
    </row>
    <row r="62" spans="1:47" s="43" customFormat="1" ht="97.5" customHeight="1" thickBot="1">
      <c r="A62" s="32" t="s">
        <v>158</v>
      </c>
      <c r="B62" s="38"/>
      <c r="C62" s="33"/>
      <c r="D62" s="33" t="s">
        <v>138</v>
      </c>
      <c r="E62" s="38"/>
      <c r="F62" s="14" t="s">
        <v>257</v>
      </c>
      <c r="G62" s="54" t="s">
        <v>128</v>
      </c>
      <c r="H62" s="54" t="s">
        <v>128</v>
      </c>
      <c r="I62" s="55" t="s">
        <v>128</v>
      </c>
      <c r="J62" s="54" t="s">
        <v>128</v>
      </c>
      <c r="K62" s="54" t="s">
        <v>128</v>
      </c>
      <c r="L62" s="55" t="s">
        <v>128</v>
      </c>
      <c r="M62" s="54" t="s">
        <v>128</v>
      </c>
      <c r="N62" s="54" t="s">
        <v>128</v>
      </c>
      <c r="O62" s="55" t="s">
        <v>128</v>
      </c>
      <c r="P62" s="54" t="s">
        <v>128</v>
      </c>
      <c r="Q62" s="54" t="s">
        <v>128</v>
      </c>
      <c r="R62" s="55" t="s">
        <v>128</v>
      </c>
      <c r="S62" s="54" t="s">
        <v>128</v>
      </c>
      <c r="T62" s="54" t="s">
        <v>128</v>
      </c>
      <c r="U62" s="55" t="s">
        <v>128</v>
      </c>
      <c r="V62" s="34">
        <v>1</v>
      </c>
      <c r="W62" s="53"/>
      <c r="X62" s="55"/>
      <c r="Y62" s="54" t="s">
        <v>128</v>
      </c>
      <c r="Z62" s="54" t="s">
        <v>128</v>
      </c>
      <c r="AA62" s="55" t="s">
        <v>128</v>
      </c>
      <c r="AB62" s="54" t="s">
        <v>128</v>
      </c>
      <c r="AC62" s="54" t="s">
        <v>128</v>
      </c>
      <c r="AD62" s="55" t="s">
        <v>128</v>
      </c>
      <c r="AE62" s="54" t="s">
        <v>128</v>
      </c>
      <c r="AF62" s="54" t="s">
        <v>128</v>
      </c>
      <c r="AG62" s="55" t="s">
        <v>128</v>
      </c>
      <c r="AH62" s="54" t="s">
        <v>128</v>
      </c>
      <c r="AI62" s="54" t="s">
        <v>128</v>
      </c>
      <c r="AJ62" s="55" t="s">
        <v>128</v>
      </c>
      <c r="AK62" s="54" t="s">
        <v>128</v>
      </c>
      <c r="AL62" s="54" t="s">
        <v>128</v>
      </c>
      <c r="AM62" s="55" t="s">
        <v>128</v>
      </c>
      <c r="AN62" s="54" t="s">
        <v>128</v>
      </c>
      <c r="AO62" s="54" t="s">
        <v>128</v>
      </c>
      <c r="AP62" s="55" t="s">
        <v>128</v>
      </c>
      <c r="AQ62" s="34">
        <f>V62</f>
        <v>1</v>
      </c>
      <c r="AR62" s="72">
        <f>W62</f>
        <v>0</v>
      </c>
      <c r="AS62" s="55" t="s">
        <v>128</v>
      </c>
      <c r="AT62" s="55" t="s">
        <v>128</v>
      </c>
      <c r="AU62" s="11" t="s">
        <v>166</v>
      </c>
    </row>
    <row r="63" spans="1:47" s="83" customFormat="1" ht="96.75" customHeight="1" thickBot="1">
      <c r="A63" s="32" t="s">
        <v>157</v>
      </c>
      <c r="B63" s="36"/>
      <c r="C63" s="36"/>
      <c r="D63" s="33" t="s">
        <v>156</v>
      </c>
      <c r="E63" s="36"/>
      <c r="F63" s="14" t="s">
        <v>258</v>
      </c>
      <c r="G63" s="54" t="s">
        <v>128</v>
      </c>
      <c r="H63" s="54" t="s">
        <v>128</v>
      </c>
      <c r="I63" s="55" t="s">
        <v>128</v>
      </c>
      <c r="J63" s="54" t="s">
        <v>128</v>
      </c>
      <c r="K63" s="54" t="s">
        <v>128</v>
      </c>
      <c r="L63" s="55" t="s">
        <v>128</v>
      </c>
      <c r="M63" s="54" t="s">
        <v>128</v>
      </c>
      <c r="N63" s="54" t="s">
        <v>128</v>
      </c>
      <c r="O63" s="55" t="s">
        <v>128</v>
      </c>
      <c r="P63" s="54" t="s">
        <v>128</v>
      </c>
      <c r="Q63" s="54" t="s">
        <v>128</v>
      </c>
      <c r="R63" s="55" t="s">
        <v>128</v>
      </c>
      <c r="S63" s="34">
        <v>1</v>
      </c>
      <c r="T63" s="53"/>
      <c r="U63" s="55"/>
      <c r="V63" s="54" t="s">
        <v>128</v>
      </c>
      <c r="W63" s="54" t="s">
        <v>128</v>
      </c>
      <c r="X63" s="55" t="s">
        <v>128</v>
      </c>
      <c r="Y63" s="54" t="s">
        <v>128</v>
      </c>
      <c r="Z63" s="54" t="s">
        <v>128</v>
      </c>
      <c r="AA63" s="55" t="s">
        <v>128</v>
      </c>
      <c r="AB63" s="54" t="s">
        <v>128</v>
      </c>
      <c r="AC63" s="54" t="s">
        <v>128</v>
      </c>
      <c r="AD63" s="55" t="s">
        <v>128</v>
      </c>
      <c r="AE63" s="54" t="s">
        <v>128</v>
      </c>
      <c r="AF63" s="54" t="s">
        <v>128</v>
      </c>
      <c r="AG63" s="55" t="s">
        <v>128</v>
      </c>
      <c r="AH63" s="54" t="s">
        <v>128</v>
      </c>
      <c r="AI63" s="54" t="s">
        <v>128</v>
      </c>
      <c r="AJ63" s="55" t="s">
        <v>128</v>
      </c>
      <c r="AK63" s="54" t="s">
        <v>128</v>
      </c>
      <c r="AL63" s="54" t="s">
        <v>128</v>
      </c>
      <c r="AM63" s="55" t="s">
        <v>128</v>
      </c>
      <c r="AN63" s="54" t="s">
        <v>128</v>
      </c>
      <c r="AO63" s="54" t="s">
        <v>128</v>
      </c>
      <c r="AP63" s="55" t="s">
        <v>128</v>
      </c>
      <c r="AQ63" s="39">
        <f>S63</f>
        <v>1</v>
      </c>
      <c r="AR63" s="68">
        <f>T63</f>
        <v>0</v>
      </c>
      <c r="AS63" s="55" t="s">
        <v>128</v>
      </c>
      <c r="AT63" s="55" t="s">
        <v>128</v>
      </c>
      <c r="AU63" s="11" t="s">
        <v>166</v>
      </c>
    </row>
    <row r="64" spans="1:47" s="43" customFormat="1" ht="90.75" customHeight="1" thickBot="1">
      <c r="A64" s="32" t="s">
        <v>159</v>
      </c>
      <c r="B64" s="38"/>
      <c r="C64" s="33"/>
      <c r="D64" s="33" t="s">
        <v>139</v>
      </c>
      <c r="E64" s="38"/>
      <c r="F64" s="14" t="s">
        <v>259</v>
      </c>
      <c r="G64" s="54" t="s">
        <v>128</v>
      </c>
      <c r="H64" s="54" t="s">
        <v>128</v>
      </c>
      <c r="I64" s="55" t="s">
        <v>128</v>
      </c>
      <c r="J64" s="54" t="s">
        <v>128</v>
      </c>
      <c r="K64" s="54" t="s">
        <v>128</v>
      </c>
      <c r="L64" s="55" t="s">
        <v>128</v>
      </c>
      <c r="M64" s="54" t="s">
        <v>128</v>
      </c>
      <c r="N64" s="54" t="s">
        <v>128</v>
      </c>
      <c r="O64" s="55" t="s">
        <v>128</v>
      </c>
      <c r="P64" s="54" t="s">
        <v>128</v>
      </c>
      <c r="Q64" s="54" t="s">
        <v>128</v>
      </c>
      <c r="R64" s="55" t="s">
        <v>128</v>
      </c>
      <c r="S64" s="54" t="s">
        <v>128</v>
      </c>
      <c r="T64" s="54" t="s">
        <v>128</v>
      </c>
      <c r="U64" s="55" t="s">
        <v>128</v>
      </c>
      <c r="V64" s="54" t="s">
        <v>128</v>
      </c>
      <c r="W64" s="54" t="s">
        <v>128</v>
      </c>
      <c r="X64" s="55" t="s">
        <v>128</v>
      </c>
      <c r="Y64" s="54" t="s">
        <v>128</v>
      </c>
      <c r="Z64" s="54" t="s">
        <v>128</v>
      </c>
      <c r="AA64" s="55" t="s">
        <v>128</v>
      </c>
      <c r="AB64" s="34">
        <v>1</v>
      </c>
      <c r="AC64" s="53"/>
      <c r="AD64" s="55"/>
      <c r="AE64" s="54" t="s">
        <v>128</v>
      </c>
      <c r="AF64" s="54" t="s">
        <v>128</v>
      </c>
      <c r="AG64" s="55" t="s">
        <v>128</v>
      </c>
      <c r="AH64" s="54" t="s">
        <v>128</v>
      </c>
      <c r="AI64" s="54" t="s">
        <v>128</v>
      </c>
      <c r="AJ64" s="55" t="s">
        <v>128</v>
      </c>
      <c r="AK64" s="54" t="s">
        <v>128</v>
      </c>
      <c r="AL64" s="54" t="s">
        <v>128</v>
      </c>
      <c r="AM64" s="55" t="s">
        <v>128</v>
      </c>
      <c r="AN64" s="54" t="s">
        <v>128</v>
      </c>
      <c r="AO64" s="54" t="s">
        <v>128</v>
      </c>
      <c r="AP64" s="55" t="s">
        <v>128</v>
      </c>
      <c r="AQ64" s="34">
        <f>AB64</f>
        <v>1</v>
      </c>
      <c r="AR64" s="72">
        <f>AC64</f>
        <v>0</v>
      </c>
      <c r="AS64" s="55" t="s">
        <v>128</v>
      </c>
      <c r="AT64" s="55" t="s">
        <v>128</v>
      </c>
      <c r="AU64" s="11" t="s">
        <v>166</v>
      </c>
    </row>
    <row r="65" spans="1:47" s="31" customFormat="1" ht="106.5" customHeight="1" thickBot="1">
      <c r="A65" s="32" t="s">
        <v>111</v>
      </c>
      <c r="B65" s="36"/>
      <c r="C65" s="36"/>
      <c r="D65" s="33" t="s">
        <v>77</v>
      </c>
      <c r="E65" s="36"/>
      <c r="F65" s="14" t="s">
        <v>112</v>
      </c>
      <c r="G65" s="54" t="s">
        <v>128</v>
      </c>
      <c r="H65" s="54" t="s">
        <v>128</v>
      </c>
      <c r="I65" s="55" t="s">
        <v>128</v>
      </c>
      <c r="J65" s="54" t="s">
        <v>128</v>
      </c>
      <c r="K65" s="54" t="s">
        <v>128</v>
      </c>
      <c r="L65" s="55" t="s">
        <v>128</v>
      </c>
      <c r="M65" s="54" t="s">
        <v>128</v>
      </c>
      <c r="N65" s="54" t="s">
        <v>128</v>
      </c>
      <c r="O65" s="55" t="s">
        <v>128</v>
      </c>
      <c r="P65" s="54" t="s">
        <v>128</v>
      </c>
      <c r="Q65" s="54" t="s">
        <v>128</v>
      </c>
      <c r="R65" s="55" t="s">
        <v>128</v>
      </c>
      <c r="S65" s="54" t="s">
        <v>128</v>
      </c>
      <c r="T65" s="54" t="s">
        <v>128</v>
      </c>
      <c r="U65" s="55" t="s">
        <v>128</v>
      </c>
      <c r="V65" s="54" t="s">
        <v>128</v>
      </c>
      <c r="W65" s="54" t="s">
        <v>128</v>
      </c>
      <c r="X65" s="55" t="s">
        <v>128</v>
      </c>
      <c r="Y65" s="54" t="s">
        <v>128</v>
      </c>
      <c r="Z65" s="54" t="s">
        <v>128</v>
      </c>
      <c r="AA65" s="55" t="s">
        <v>128</v>
      </c>
      <c r="AB65" s="54" t="s">
        <v>128</v>
      </c>
      <c r="AC65" s="54" t="s">
        <v>128</v>
      </c>
      <c r="AD65" s="55" t="s">
        <v>128</v>
      </c>
      <c r="AE65" s="34">
        <v>1</v>
      </c>
      <c r="AF65" s="53"/>
      <c r="AG65" s="55"/>
      <c r="AH65" s="54" t="s">
        <v>128</v>
      </c>
      <c r="AI65" s="54" t="s">
        <v>128</v>
      </c>
      <c r="AJ65" s="55" t="s">
        <v>128</v>
      </c>
      <c r="AK65" s="54" t="s">
        <v>128</v>
      </c>
      <c r="AL65" s="54" t="s">
        <v>128</v>
      </c>
      <c r="AM65" s="55" t="s">
        <v>128</v>
      </c>
      <c r="AN65" s="54" t="s">
        <v>128</v>
      </c>
      <c r="AO65" s="54" t="s">
        <v>128</v>
      </c>
      <c r="AP65" s="55" t="s">
        <v>128</v>
      </c>
      <c r="AQ65" s="35">
        <f>AE65</f>
        <v>1</v>
      </c>
      <c r="AR65" s="68">
        <f>AF65</f>
        <v>0</v>
      </c>
      <c r="AS65" s="55" t="s">
        <v>128</v>
      </c>
      <c r="AT65" s="55" t="s">
        <v>128</v>
      </c>
      <c r="AU65" s="11" t="s">
        <v>166</v>
      </c>
    </row>
    <row r="66" spans="1:47" s="31" customFormat="1" ht="128.25" customHeight="1" thickBot="1">
      <c r="A66" s="32" t="s">
        <v>148</v>
      </c>
      <c r="B66" s="36"/>
      <c r="C66" s="33" t="s">
        <v>88</v>
      </c>
      <c r="D66" s="36"/>
      <c r="E66" s="36"/>
      <c r="F66" s="14" t="s">
        <v>108</v>
      </c>
      <c r="G66" s="54" t="s">
        <v>128</v>
      </c>
      <c r="H66" s="54" t="s">
        <v>128</v>
      </c>
      <c r="I66" s="55" t="s">
        <v>128</v>
      </c>
      <c r="J66" s="54" t="s">
        <v>128</v>
      </c>
      <c r="K66" s="54" t="s">
        <v>128</v>
      </c>
      <c r="L66" s="55" t="s">
        <v>128</v>
      </c>
      <c r="M66" s="54" t="s">
        <v>128</v>
      </c>
      <c r="N66" s="54" t="s">
        <v>128</v>
      </c>
      <c r="O66" s="55" t="s">
        <v>128</v>
      </c>
      <c r="P66" s="54" t="s">
        <v>128</v>
      </c>
      <c r="Q66" s="54" t="s">
        <v>128</v>
      </c>
      <c r="R66" s="55" t="s">
        <v>128</v>
      </c>
      <c r="S66" s="54" t="s">
        <v>128</v>
      </c>
      <c r="T66" s="54" t="s">
        <v>128</v>
      </c>
      <c r="U66" s="55" t="s">
        <v>128</v>
      </c>
      <c r="V66" s="54" t="s">
        <v>128</v>
      </c>
      <c r="W66" s="54" t="s">
        <v>128</v>
      </c>
      <c r="X66" s="55" t="s">
        <v>128</v>
      </c>
      <c r="Y66" s="54" t="s">
        <v>128</v>
      </c>
      <c r="Z66" s="54" t="s">
        <v>128</v>
      </c>
      <c r="AA66" s="55" t="s">
        <v>128</v>
      </c>
      <c r="AB66" s="54" t="s">
        <v>128</v>
      </c>
      <c r="AC66" s="54" t="s">
        <v>128</v>
      </c>
      <c r="AD66" s="55" t="s">
        <v>128</v>
      </c>
      <c r="AE66" s="54" t="s">
        <v>128</v>
      </c>
      <c r="AF66" s="54" t="s">
        <v>128</v>
      </c>
      <c r="AG66" s="55" t="s">
        <v>128</v>
      </c>
      <c r="AH66" s="54" t="s">
        <v>128</v>
      </c>
      <c r="AI66" s="54" t="s">
        <v>128</v>
      </c>
      <c r="AJ66" s="14"/>
      <c r="AK66" s="34">
        <v>1</v>
      </c>
      <c r="AL66" s="53"/>
      <c r="AM66" s="55" t="s">
        <v>128</v>
      </c>
      <c r="AN66" s="54" t="s">
        <v>128</v>
      </c>
      <c r="AO66" s="54" t="s">
        <v>128</v>
      </c>
      <c r="AP66" s="55" t="s">
        <v>128</v>
      </c>
      <c r="AQ66" s="35">
        <f>AK66</f>
        <v>1</v>
      </c>
      <c r="AR66" s="72">
        <f>AL66</f>
        <v>0</v>
      </c>
      <c r="AS66" s="55" t="s">
        <v>128</v>
      </c>
      <c r="AT66" s="55" t="s">
        <v>128</v>
      </c>
      <c r="AU66" s="11" t="s">
        <v>166</v>
      </c>
    </row>
    <row r="67" spans="1:47" s="31" customFormat="1" ht="172.5" customHeight="1" thickBot="1">
      <c r="A67" s="32" t="s">
        <v>115</v>
      </c>
      <c r="B67" s="36"/>
      <c r="C67" s="33" t="s">
        <v>116</v>
      </c>
      <c r="D67" s="36"/>
      <c r="E67" s="36"/>
      <c r="F67" s="14" t="s">
        <v>260</v>
      </c>
      <c r="G67" s="54" t="s">
        <v>128</v>
      </c>
      <c r="H67" s="54" t="s">
        <v>128</v>
      </c>
      <c r="I67" s="55" t="s">
        <v>128</v>
      </c>
      <c r="J67" s="54" t="s">
        <v>128</v>
      </c>
      <c r="K67" s="54" t="s">
        <v>128</v>
      </c>
      <c r="L67" s="55" t="s">
        <v>128</v>
      </c>
      <c r="M67" s="34">
        <v>1</v>
      </c>
      <c r="N67" s="53">
        <v>1</v>
      </c>
      <c r="O67" s="14" t="s">
        <v>232</v>
      </c>
      <c r="P67" s="54" t="s">
        <v>128</v>
      </c>
      <c r="Q67" s="54" t="s">
        <v>128</v>
      </c>
      <c r="R67" s="55" t="s">
        <v>128</v>
      </c>
      <c r="S67" s="54" t="s">
        <v>128</v>
      </c>
      <c r="T67" s="54" t="s">
        <v>128</v>
      </c>
      <c r="U67" s="55" t="s">
        <v>128</v>
      </c>
      <c r="V67" s="54" t="s">
        <v>128</v>
      </c>
      <c r="W67" s="54" t="s">
        <v>128</v>
      </c>
      <c r="X67" s="55" t="s">
        <v>128</v>
      </c>
      <c r="Y67" s="54" t="s">
        <v>128</v>
      </c>
      <c r="Z67" s="54" t="s">
        <v>128</v>
      </c>
      <c r="AA67" s="55" t="s">
        <v>128</v>
      </c>
      <c r="AB67" s="54" t="s">
        <v>128</v>
      </c>
      <c r="AC67" s="54" t="s">
        <v>128</v>
      </c>
      <c r="AD67" s="55" t="s">
        <v>128</v>
      </c>
      <c r="AE67" s="54" t="s">
        <v>128</v>
      </c>
      <c r="AF67" s="54" t="s">
        <v>128</v>
      </c>
      <c r="AG67" s="55" t="s">
        <v>128</v>
      </c>
      <c r="AH67" s="54" t="s">
        <v>128</v>
      </c>
      <c r="AI67" s="54" t="s">
        <v>128</v>
      </c>
      <c r="AJ67" s="55" t="s">
        <v>128</v>
      </c>
      <c r="AK67" s="34">
        <v>1</v>
      </c>
      <c r="AL67" s="76"/>
      <c r="AM67" s="55"/>
      <c r="AN67" s="54" t="s">
        <v>128</v>
      </c>
      <c r="AO67" s="54" t="s">
        <v>128</v>
      </c>
      <c r="AP67" s="55" t="s">
        <v>128</v>
      </c>
      <c r="AQ67" s="34">
        <f>M67+AK67</f>
        <v>2</v>
      </c>
      <c r="AR67" s="53">
        <f>N67+AL67</f>
        <v>1</v>
      </c>
      <c r="AS67" s="58" t="s">
        <v>239</v>
      </c>
      <c r="AT67" s="13" t="s">
        <v>240</v>
      </c>
      <c r="AU67" s="11" t="s">
        <v>256</v>
      </c>
    </row>
    <row r="68" spans="1:47" s="31" customFormat="1" ht="93" customHeight="1" thickBot="1">
      <c r="A68" s="32" t="s">
        <v>118</v>
      </c>
      <c r="B68" s="36"/>
      <c r="C68" s="33" t="s">
        <v>116</v>
      </c>
      <c r="D68" s="36"/>
      <c r="E68" s="36"/>
      <c r="F68" s="14" t="s">
        <v>117</v>
      </c>
      <c r="G68" s="54" t="s">
        <v>128</v>
      </c>
      <c r="H68" s="54" t="s">
        <v>128</v>
      </c>
      <c r="I68" s="55" t="s">
        <v>128</v>
      </c>
      <c r="J68" s="54" t="s">
        <v>128</v>
      </c>
      <c r="K68" s="54" t="s">
        <v>128</v>
      </c>
      <c r="L68" s="55" t="s">
        <v>128</v>
      </c>
      <c r="M68" s="54" t="s">
        <v>128</v>
      </c>
      <c r="N68" s="54" t="s">
        <v>128</v>
      </c>
      <c r="O68" s="55" t="s">
        <v>128</v>
      </c>
      <c r="P68" s="54" t="s">
        <v>128</v>
      </c>
      <c r="Q68" s="54" t="s">
        <v>128</v>
      </c>
      <c r="R68" s="55" t="s">
        <v>128</v>
      </c>
      <c r="S68" s="54" t="s">
        <v>128</v>
      </c>
      <c r="T68" s="54" t="s">
        <v>128</v>
      </c>
      <c r="U68" s="55" t="s">
        <v>128</v>
      </c>
      <c r="V68" s="54" t="s">
        <v>128</v>
      </c>
      <c r="W68" s="54" t="s">
        <v>128</v>
      </c>
      <c r="X68" s="55" t="s">
        <v>128</v>
      </c>
      <c r="Y68" s="34">
        <v>1</v>
      </c>
      <c r="Z68" s="76"/>
      <c r="AA68" s="55"/>
      <c r="AB68" s="54" t="s">
        <v>128</v>
      </c>
      <c r="AC68" s="54" t="s">
        <v>128</v>
      </c>
      <c r="AD68" s="55" t="s">
        <v>128</v>
      </c>
      <c r="AE68" s="54" t="s">
        <v>128</v>
      </c>
      <c r="AF68" s="54" t="s">
        <v>128</v>
      </c>
      <c r="AG68" s="55" t="s">
        <v>128</v>
      </c>
      <c r="AH68" s="54" t="s">
        <v>128</v>
      </c>
      <c r="AI68" s="54" t="s">
        <v>128</v>
      </c>
      <c r="AJ68" s="55" t="s">
        <v>128</v>
      </c>
      <c r="AK68" s="54" t="s">
        <v>128</v>
      </c>
      <c r="AL68" s="54" t="s">
        <v>128</v>
      </c>
      <c r="AM68" s="55" t="s">
        <v>128</v>
      </c>
      <c r="AN68" s="34">
        <v>1</v>
      </c>
      <c r="AO68" s="76"/>
      <c r="AP68" s="55"/>
      <c r="AQ68" s="34">
        <f>Y68+AN68</f>
        <v>2</v>
      </c>
      <c r="AR68" s="72">
        <f>Z68+AO68</f>
        <v>0</v>
      </c>
      <c r="AS68" s="55" t="s">
        <v>128</v>
      </c>
      <c r="AT68" s="55" t="s">
        <v>128</v>
      </c>
      <c r="AU68" s="11" t="s">
        <v>256</v>
      </c>
    </row>
    <row r="69" spans="1:47" s="83" customFormat="1" ht="98.25" customHeight="1" thickBot="1">
      <c r="A69" s="32" t="s">
        <v>160</v>
      </c>
      <c r="B69" s="33" t="s">
        <v>94</v>
      </c>
      <c r="C69" s="33"/>
      <c r="D69" s="36"/>
      <c r="E69" s="36"/>
      <c r="F69" s="14" t="s">
        <v>161</v>
      </c>
      <c r="G69" s="54" t="s">
        <v>128</v>
      </c>
      <c r="H69" s="54" t="s">
        <v>128</v>
      </c>
      <c r="I69" s="55" t="s">
        <v>128</v>
      </c>
      <c r="J69" s="54" t="s">
        <v>128</v>
      </c>
      <c r="K69" s="54" t="s">
        <v>128</v>
      </c>
      <c r="L69" s="55" t="s">
        <v>128</v>
      </c>
      <c r="M69" s="54" t="s">
        <v>128</v>
      </c>
      <c r="N69" s="54" t="s">
        <v>128</v>
      </c>
      <c r="O69" s="55" t="s">
        <v>128</v>
      </c>
      <c r="P69" s="54" t="s">
        <v>128</v>
      </c>
      <c r="Q69" s="54" t="s">
        <v>128</v>
      </c>
      <c r="R69" s="55" t="s">
        <v>128</v>
      </c>
      <c r="S69" s="54" t="s">
        <v>128</v>
      </c>
      <c r="T69" s="54" t="s">
        <v>128</v>
      </c>
      <c r="U69" s="55" t="s">
        <v>128</v>
      </c>
      <c r="V69" s="34">
        <v>1</v>
      </c>
      <c r="W69" s="76"/>
      <c r="X69" s="55"/>
      <c r="Y69" s="54" t="s">
        <v>128</v>
      </c>
      <c r="Z69" s="54" t="s">
        <v>128</v>
      </c>
      <c r="AA69" s="55" t="s">
        <v>128</v>
      </c>
      <c r="AB69" s="54" t="s">
        <v>128</v>
      </c>
      <c r="AC69" s="54" t="s">
        <v>128</v>
      </c>
      <c r="AD69" s="55" t="s">
        <v>128</v>
      </c>
      <c r="AE69" s="54" t="s">
        <v>128</v>
      </c>
      <c r="AF69" s="54" t="s">
        <v>128</v>
      </c>
      <c r="AG69" s="55" t="s">
        <v>128</v>
      </c>
      <c r="AH69" s="54" t="s">
        <v>128</v>
      </c>
      <c r="AI69" s="54" t="s">
        <v>128</v>
      </c>
      <c r="AJ69" s="55" t="s">
        <v>128</v>
      </c>
      <c r="AK69" s="34">
        <v>1</v>
      </c>
      <c r="AL69" s="76"/>
      <c r="AM69" s="55"/>
      <c r="AN69" s="54" t="s">
        <v>128</v>
      </c>
      <c r="AO69" s="54" t="s">
        <v>128</v>
      </c>
      <c r="AP69" s="55" t="s">
        <v>128</v>
      </c>
      <c r="AQ69" s="34">
        <f>V69+AK69</f>
        <v>2</v>
      </c>
      <c r="AR69" s="72">
        <f>W69+AL69</f>
        <v>0</v>
      </c>
      <c r="AS69" s="55" t="s">
        <v>128</v>
      </c>
      <c r="AT69" s="55" t="s">
        <v>128</v>
      </c>
      <c r="AU69" s="11" t="s">
        <v>255</v>
      </c>
    </row>
    <row r="70" spans="1:47" s="83" customFormat="1" ht="90.75" customHeight="1" thickBot="1">
      <c r="A70" s="32" t="s">
        <v>167</v>
      </c>
      <c r="B70" s="33" t="s">
        <v>94</v>
      </c>
      <c r="C70" s="33"/>
      <c r="D70" s="36"/>
      <c r="E70" s="36"/>
      <c r="F70" s="14" t="s">
        <v>161</v>
      </c>
      <c r="G70" s="54" t="s">
        <v>128</v>
      </c>
      <c r="H70" s="54" t="s">
        <v>128</v>
      </c>
      <c r="I70" s="55" t="s">
        <v>128</v>
      </c>
      <c r="J70" s="54" t="s">
        <v>128</v>
      </c>
      <c r="K70" s="54" t="s">
        <v>128</v>
      </c>
      <c r="L70" s="55" t="s">
        <v>128</v>
      </c>
      <c r="M70" s="54" t="s">
        <v>128</v>
      </c>
      <c r="N70" s="54" t="s">
        <v>128</v>
      </c>
      <c r="O70" s="55" t="s">
        <v>128</v>
      </c>
      <c r="P70" s="54" t="s">
        <v>128</v>
      </c>
      <c r="Q70" s="54" t="s">
        <v>128</v>
      </c>
      <c r="R70" s="55" t="s">
        <v>128</v>
      </c>
      <c r="S70" s="54" t="s">
        <v>128</v>
      </c>
      <c r="T70" s="54" t="s">
        <v>128</v>
      </c>
      <c r="U70" s="55" t="s">
        <v>128</v>
      </c>
      <c r="V70" s="54" t="s">
        <v>128</v>
      </c>
      <c r="W70" s="54" t="s">
        <v>128</v>
      </c>
      <c r="X70" s="55" t="s">
        <v>128</v>
      </c>
      <c r="Y70" s="54" t="s">
        <v>128</v>
      </c>
      <c r="Z70" s="54" t="s">
        <v>128</v>
      </c>
      <c r="AA70" s="55" t="s">
        <v>128</v>
      </c>
      <c r="AB70" s="54" t="s">
        <v>128</v>
      </c>
      <c r="AC70" s="54" t="s">
        <v>128</v>
      </c>
      <c r="AD70" s="55" t="s">
        <v>128</v>
      </c>
      <c r="AE70" s="54" t="s">
        <v>128</v>
      </c>
      <c r="AF70" s="54" t="s">
        <v>128</v>
      </c>
      <c r="AG70" s="55" t="s">
        <v>128</v>
      </c>
      <c r="AH70" s="54" t="s">
        <v>128</v>
      </c>
      <c r="AI70" s="54" t="s">
        <v>128</v>
      </c>
      <c r="AJ70" s="55" t="s">
        <v>128</v>
      </c>
      <c r="AK70" s="34">
        <v>1</v>
      </c>
      <c r="AL70" s="76"/>
      <c r="AM70" s="55"/>
      <c r="AN70" s="54" t="s">
        <v>128</v>
      </c>
      <c r="AO70" s="54" t="s">
        <v>128</v>
      </c>
      <c r="AP70" s="55" t="s">
        <v>128</v>
      </c>
      <c r="AQ70" s="34">
        <f>AK70</f>
        <v>1</v>
      </c>
      <c r="AR70" s="72">
        <f>AL70</f>
        <v>0</v>
      </c>
      <c r="AS70" s="55" t="s">
        <v>128</v>
      </c>
      <c r="AT70" s="55" t="s">
        <v>128</v>
      </c>
      <c r="AU70" s="11" t="s">
        <v>255</v>
      </c>
    </row>
    <row r="71" spans="1:47" s="83" customFormat="1" ht="93.75" customHeight="1" thickBot="1">
      <c r="A71" s="32" t="s">
        <v>168</v>
      </c>
      <c r="B71" s="33"/>
      <c r="C71" s="33" t="s">
        <v>169</v>
      </c>
      <c r="D71" s="36"/>
      <c r="E71" s="36"/>
      <c r="F71" s="14" t="s">
        <v>161</v>
      </c>
      <c r="G71" s="54" t="s">
        <v>128</v>
      </c>
      <c r="H71" s="54" t="s">
        <v>128</v>
      </c>
      <c r="I71" s="55" t="s">
        <v>128</v>
      </c>
      <c r="J71" s="54" t="s">
        <v>128</v>
      </c>
      <c r="K71" s="54" t="s">
        <v>128</v>
      </c>
      <c r="L71" s="55" t="s">
        <v>128</v>
      </c>
      <c r="M71" s="54" t="s">
        <v>128</v>
      </c>
      <c r="N71" s="54" t="s">
        <v>128</v>
      </c>
      <c r="O71" s="55" t="s">
        <v>128</v>
      </c>
      <c r="P71" s="54" t="s">
        <v>128</v>
      </c>
      <c r="Q71" s="54" t="s">
        <v>128</v>
      </c>
      <c r="R71" s="55" t="s">
        <v>128</v>
      </c>
      <c r="S71" s="54" t="s">
        <v>128</v>
      </c>
      <c r="T71" s="54" t="s">
        <v>128</v>
      </c>
      <c r="U71" s="55" t="s">
        <v>128</v>
      </c>
      <c r="V71" s="34">
        <v>1</v>
      </c>
      <c r="W71" s="76"/>
      <c r="X71" s="55"/>
      <c r="Y71" s="54" t="s">
        <v>128</v>
      </c>
      <c r="Z71" s="54" t="s">
        <v>128</v>
      </c>
      <c r="AA71" s="55" t="s">
        <v>128</v>
      </c>
      <c r="AB71" s="54" t="s">
        <v>128</v>
      </c>
      <c r="AC71" s="54" t="s">
        <v>128</v>
      </c>
      <c r="AD71" s="55" t="s">
        <v>128</v>
      </c>
      <c r="AE71" s="54" t="s">
        <v>128</v>
      </c>
      <c r="AF71" s="54" t="s">
        <v>128</v>
      </c>
      <c r="AG71" s="55" t="s">
        <v>128</v>
      </c>
      <c r="AH71" s="54" t="s">
        <v>128</v>
      </c>
      <c r="AI71" s="54" t="s">
        <v>128</v>
      </c>
      <c r="AJ71" s="55" t="s">
        <v>128</v>
      </c>
      <c r="AK71" s="54" t="s">
        <v>128</v>
      </c>
      <c r="AL71" s="54" t="s">
        <v>128</v>
      </c>
      <c r="AM71" s="55" t="s">
        <v>128</v>
      </c>
      <c r="AN71" s="54" t="s">
        <v>128</v>
      </c>
      <c r="AO71" s="54" t="s">
        <v>128</v>
      </c>
      <c r="AP71" s="55" t="s">
        <v>128</v>
      </c>
      <c r="AQ71" s="34">
        <f>V71</f>
        <v>1</v>
      </c>
      <c r="AR71" s="72">
        <f>W71</f>
        <v>0</v>
      </c>
      <c r="AS71" s="55" t="s">
        <v>128</v>
      </c>
      <c r="AT71" s="55" t="s">
        <v>128</v>
      </c>
      <c r="AU71" s="11" t="s">
        <v>255</v>
      </c>
    </row>
    <row r="72" spans="1:47" s="77" customFormat="1" ht="108" customHeight="1" thickBot="1">
      <c r="A72" s="32" t="s">
        <v>119</v>
      </c>
      <c r="B72" s="36"/>
      <c r="C72" s="33" t="s">
        <v>116</v>
      </c>
      <c r="D72" s="36"/>
      <c r="E72" s="36"/>
      <c r="F72" s="14" t="s">
        <v>261</v>
      </c>
      <c r="G72" s="54" t="s">
        <v>128</v>
      </c>
      <c r="H72" s="54" t="s">
        <v>128</v>
      </c>
      <c r="I72" s="55" t="s">
        <v>128</v>
      </c>
      <c r="J72" s="54" t="s">
        <v>128</v>
      </c>
      <c r="K72" s="54" t="s">
        <v>128</v>
      </c>
      <c r="L72" s="55" t="s">
        <v>128</v>
      </c>
      <c r="M72" s="34">
        <v>1</v>
      </c>
      <c r="N72" s="53">
        <v>1</v>
      </c>
      <c r="O72" s="14" t="s">
        <v>231</v>
      </c>
      <c r="P72" s="34">
        <v>1</v>
      </c>
      <c r="Q72" s="53"/>
      <c r="R72" s="14"/>
      <c r="S72" s="34">
        <v>1</v>
      </c>
      <c r="T72" s="53"/>
      <c r="U72" s="14"/>
      <c r="V72" s="34">
        <v>1</v>
      </c>
      <c r="W72" s="53"/>
      <c r="X72" s="14"/>
      <c r="Y72" s="34">
        <v>1</v>
      </c>
      <c r="Z72" s="53"/>
      <c r="AA72" s="14"/>
      <c r="AB72" s="34">
        <v>1</v>
      </c>
      <c r="AC72" s="53"/>
      <c r="AD72" s="14"/>
      <c r="AE72" s="34">
        <v>1</v>
      </c>
      <c r="AF72" s="53"/>
      <c r="AG72" s="14"/>
      <c r="AH72" s="34">
        <v>1</v>
      </c>
      <c r="AI72" s="53"/>
      <c r="AJ72" s="14"/>
      <c r="AK72" s="34">
        <v>1</v>
      </c>
      <c r="AL72" s="53"/>
      <c r="AM72" s="14"/>
      <c r="AN72" s="34">
        <v>1</v>
      </c>
      <c r="AO72" s="53"/>
      <c r="AP72" s="14"/>
      <c r="AQ72" s="34">
        <f>M72+P72+S72+V72+Y72+AB72+AE72+AH72+AK72+AN72</f>
        <v>10</v>
      </c>
      <c r="AR72" s="53">
        <f>N72+Q72+T72+W72+Z72+AC72+AF72+AI72+AL72+AO72</f>
        <v>1</v>
      </c>
      <c r="AS72" s="58" t="s">
        <v>242</v>
      </c>
      <c r="AT72" s="13" t="s">
        <v>240</v>
      </c>
      <c r="AU72" s="11" t="s">
        <v>120</v>
      </c>
    </row>
    <row r="73" spans="1:47" s="77" customFormat="1" ht="117" customHeight="1" thickBot="1">
      <c r="A73" s="32" t="s">
        <v>121</v>
      </c>
      <c r="B73" s="36"/>
      <c r="C73" s="33" t="s">
        <v>116</v>
      </c>
      <c r="D73" s="36"/>
      <c r="E73" s="36"/>
      <c r="F73" s="14" t="s">
        <v>262</v>
      </c>
      <c r="G73" s="54" t="s">
        <v>128</v>
      </c>
      <c r="H73" s="54" t="s">
        <v>128</v>
      </c>
      <c r="I73" s="55" t="s">
        <v>128</v>
      </c>
      <c r="J73" s="54" t="s">
        <v>128</v>
      </c>
      <c r="K73" s="54" t="s">
        <v>128</v>
      </c>
      <c r="L73" s="55" t="s">
        <v>128</v>
      </c>
      <c r="M73" s="34">
        <v>1</v>
      </c>
      <c r="N73" s="53">
        <v>1</v>
      </c>
      <c r="O73" s="14" t="s">
        <v>233</v>
      </c>
      <c r="P73" s="34">
        <v>1</v>
      </c>
      <c r="Q73" s="53"/>
      <c r="R73" s="14"/>
      <c r="S73" s="34">
        <v>1</v>
      </c>
      <c r="T73" s="53"/>
      <c r="U73" s="14"/>
      <c r="V73" s="34">
        <v>1</v>
      </c>
      <c r="W73" s="53"/>
      <c r="X73" s="36"/>
      <c r="Y73" s="34">
        <v>1</v>
      </c>
      <c r="Z73" s="53"/>
      <c r="AA73" s="14"/>
      <c r="AB73" s="34">
        <v>1</v>
      </c>
      <c r="AC73" s="53"/>
      <c r="AD73" s="36"/>
      <c r="AE73" s="34">
        <v>1</v>
      </c>
      <c r="AF73" s="53"/>
      <c r="AG73" s="14"/>
      <c r="AH73" s="34">
        <v>1</v>
      </c>
      <c r="AI73" s="53"/>
      <c r="AJ73" s="14"/>
      <c r="AK73" s="34">
        <v>1</v>
      </c>
      <c r="AL73" s="53"/>
      <c r="AM73" s="14"/>
      <c r="AN73" s="34">
        <v>1</v>
      </c>
      <c r="AO73" s="53"/>
      <c r="AP73" s="36"/>
      <c r="AQ73" s="34">
        <f>M73+P73+S73+V73+Y73+AB73+AE73+AH73+AK73+AN73</f>
        <v>10</v>
      </c>
      <c r="AR73" s="53">
        <f>N73+Q73+T73+W73+Z73+AC73+AF73+AI73+AL73+AO73</f>
        <v>1</v>
      </c>
      <c r="AS73" s="58" t="s">
        <v>241</v>
      </c>
      <c r="AT73" s="13" t="s">
        <v>240</v>
      </c>
      <c r="AU73" s="11" t="s">
        <v>120</v>
      </c>
    </row>
    <row r="74" spans="1:47" s="7" customFormat="1" ht="36" customHeight="1" thickBot="1">
      <c r="A74" s="44" t="s">
        <v>125</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69"/>
      <c r="AS74" s="45"/>
      <c r="AT74" s="45"/>
      <c r="AU74" s="46"/>
    </row>
    <row r="75" spans="1:47" s="67" customFormat="1" ht="107.25" customHeight="1" thickBot="1">
      <c r="A75" s="32" t="s">
        <v>134</v>
      </c>
      <c r="B75" s="33" t="s">
        <v>35</v>
      </c>
      <c r="C75" s="33" t="s">
        <v>35</v>
      </c>
      <c r="D75" s="33" t="s">
        <v>35</v>
      </c>
      <c r="E75" s="33" t="s">
        <v>35</v>
      </c>
      <c r="F75" s="14" t="s">
        <v>124</v>
      </c>
      <c r="G75" s="41">
        <v>1</v>
      </c>
      <c r="H75" s="53">
        <v>1</v>
      </c>
      <c r="I75" s="14" t="s">
        <v>201</v>
      </c>
      <c r="J75" s="41">
        <v>1</v>
      </c>
      <c r="K75" s="53">
        <v>1</v>
      </c>
      <c r="L75" s="14" t="s">
        <v>214</v>
      </c>
      <c r="M75" s="41">
        <v>1</v>
      </c>
      <c r="N75" s="53">
        <v>1</v>
      </c>
      <c r="O75" s="14" t="s">
        <v>264</v>
      </c>
      <c r="P75" s="41">
        <v>1</v>
      </c>
      <c r="Q75" s="53"/>
      <c r="R75" s="14"/>
      <c r="S75" s="41">
        <v>1</v>
      </c>
      <c r="T75" s="53"/>
      <c r="U75" s="14"/>
      <c r="V75" s="41">
        <v>1</v>
      </c>
      <c r="W75" s="53"/>
      <c r="X75" s="14"/>
      <c r="Y75" s="41">
        <v>1</v>
      </c>
      <c r="Z75" s="53"/>
      <c r="AA75" s="14"/>
      <c r="AB75" s="41">
        <v>1</v>
      </c>
      <c r="AC75" s="53"/>
      <c r="AD75" s="14"/>
      <c r="AE75" s="41">
        <v>1</v>
      </c>
      <c r="AF75" s="53"/>
      <c r="AG75" s="14"/>
      <c r="AH75" s="41">
        <v>1</v>
      </c>
      <c r="AI75" s="53"/>
      <c r="AJ75" s="14"/>
      <c r="AK75" s="41">
        <v>1</v>
      </c>
      <c r="AL75" s="53"/>
      <c r="AM75" s="14"/>
      <c r="AN75" s="41">
        <v>1</v>
      </c>
      <c r="AO75" s="36"/>
      <c r="AP75" s="37"/>
      <c r="AQ75" s="39">
        <f>G75+J75+M75+P75+S75+V75+Y75+AB75+AE75+AH75+AK75+AN75</f>
        <v>12</v>
      </c>
      <c r="AR75" s="90">
        <f>H75+K75+N75+Q75+T75+W75+Z75+AC75+AF75+AI75+AL75+AO75</f>
        <v>3</v>
      </c>
      <c r="AS75" s="58" t="s">
        <v>202</v>
      </c>
      <c r="AT75" s="13" t="s">
        <v>177</v>
      </c>
      <c r="AU75" s="85" t="s">
        <v>170</v>
      </c>
    </row>
    <row r="76" spans="1:47" s="172" customFormat="1" ht="29.25" customHeight="1">
      <c r="A76" s="163" t="s">
        <v>129</v>
      </c>
      <c r="B76" s="164"/>
      <c r="C76" s="164"/>
      <c r="D76" s="164"/>
      <c r="E76" s="164"/>
      <c r="F76" s="165"/>
      <c r="G76" s="166">
        <v>36</v>
      </c>
      <c r="H76" s="166"/>
      <c r="I76" s="165"/>
      <c r="J76" s="166">
        <v>35</v>
      </c>
      <c r="K76" s="166"/>
      <c r="L76" s="165"/>
      <c r="M76" s="166">
        <v>15</v>
      </c>
      <c r="N76" s="166"/>
      <c r="O76" s="165"/>
      <c r="P76" s="166">
        <v>22</v>
      </c>
      <c r="Q76" s="166"/>
      <c r="R76" s="165"/>
      <c r="S76" s="166">
        <v>38</v>
      </c>
      <c r="T76" s="166"/>
      <c r="U76" s="167"/>
      <c r="V76" s="166">
        <v>15</v>
      </c>
      <c r="W76" s="166"/>
      <c r="X76" s="168"/>
      <c r="Y76" s="166">
        <v>28</v>
      </c>
      <c r="Z76" s="166"/>
      <c r="AA76" s="168"/>
      <c r="AB76" s="166">
        <v>42</v>
      </c>
      <c r="AC76" s="166"/>
      <c r="AD76" s="168"/>
      <c r="AE76" s="166">
        <v>15</v>
      </c>
      <c r="AF76" s="166"/>
      <c r="AG76" s="168"/>
      <c r="AH76" s="166">
        <v>23</v>
      </c>
      <c r="AI76" s="166"/>
      <c r="AJ76" s="168"/>
      <c r="AK76" s="166">
        <v>38</v>
      </c>
      <c r="AL76" s="166"/>
      <c r="AM76" s="168"/>
      <c r="AN76" s="166">
        <v>12</v>
      </c>
      <c r="AO76" s="166"/>
      <c r="AP76" s="169"/>
      <c r="AQ76" s="166"/>
      <c r="AR76" s="166"/>
      <c r="AS76" s="170"/>
      <c r="AT76" s="167"/>
      <c r="AU76" s="171"/>
    </row>
    <row r="77" spans="1:47" s="172" customFormat="1" ht="33.75" customHeight="1">
      <c r="A77" s="163"/>
      <c r="B77" s="164"/>
      <c r="C77" s="164"/>
      <c r="D77" s="164"/>
      <c r="E77" s="164"/>
      <c r="F77" s="165"/>
      <c r="G77" s="173" t="e">
        <f>G76*AQ77/AQ76</f>
        <v>#DIV/0!</v>
      </c>
      <c r="H77" s="174"/>
      <c r="I77" s="165"/>
      <c r="J77" s="173"/>
      <c r="K77" s="174"/>
      <c r="L77" s="165"/>
      <c r="M77" s="173"/>
      <c r="N77" s="174"/>
      <c r="O77" s="165"/>
      <c r="P77" s="173"/>
      <c r="Q77" s="174"/>
      <c r="R77" s="165"/>
      <c r="S77" s="173"/>
      <c r="T77" s="174"/>
      <c r="U77" s="175"/>
      <c r="V77" s="173"/>
      <c r="W77" s="174"/>
      <c r="X77" s="169"/>
      <c r="Y77" s="173"/>
      <c r="Z77" s="173"/>
      <c r="AA77" s="169"/>
      <c r="AB77" s="173"/>
      <c r="AC77" s="174"/>
      <c r="AD77" s="169"/>
      <c r="AE77" s="173"/>
      <c r="AF77" s="174"/>
      <c r="AG77" s="169"/>
      <c r="AH77" s="173"/>
      <c r="AI77" s="174"/>
      <c r="AJ77" s="169"/>
      <c r="AK77" s="173"/>
      <c r="AL77" s="174"/>
      <c r="AM77" s="169"/>
      <c r="AN77" s="173"/>
      <c r="AO77" s="174"/>
      <c r="AP77" s="169"/>
      <c r="AQ77" s="173"/>
      <c r="AR77" s="174"/>
      <c r="AS77" s="167"/>
      <c r="AT77" s="167"/>
      <c r="AU77" s="171"/>
    </row>
    <row r="78" spans="1:47" s="96" customFormat="1" ht="27" customHeight="1">
      <c r="A78" s="93"/>
      <c r="B78" s="94"/>
      <c r="C78" s="94"/>
      <c r="D78" s="94"/>
      <c r="E78" s="94"/>
      <c r="F78" s="91"/>
      <c r="G78" s="104"/>
      <c r="H78" s="104"/>
      <c r="I78" s="92"/>
      <c r="J78" s="105"/>
      <c r="K78" s="105"/>
      <c r="L78" s="95"/>
      <c r="M78" s="105"/>
      <c r="N78" s="105"/>
      <c r="O78" s="95"/>
      <c r="P78" s="105"/>
      <c r="Q78" s="105"/>
      <c r="R78" s="95"/>
      <c r="S78" s="105"/>
      <c r="T78" s="105"/>
      <c r="U78" s="95"/>
      <c r="V78" s="105"/>
      <c r="W78" s="105"/>
      <c r="X78" s="95"/>
      <c r="Y78" s="103"/>
      <c r="Z78" s="104"/>
      <c r="AA78" s="95"/>
      <c r="AB78" s="103"/>
      <c r="AC78" s="104"/>
      <c r="AD78" s="95"/>
      <c r="AE78" s="103"/>
      <c r="AF78" s="103"/>
      <c r="AG78" s="95"/>
      <c r="AH78" s="103"/>
      <c r="AI78" s="104"/>
      <c r="AJ78" s="95"/>
      <c r="AK78" s="103"/>
      <c r="AL78" s="104"/>
      <c r="AM78" s="95"/>
      <c r="AN78" s="103"/>
      <c r="AO78" s="104"/>
      <c r="AP78" s="95"/>
      <c r="AQ78" s="92"/>
      <c r="AR78" s="92"/>
      <c r="AS78" s="92"/>
      <c r="AT78" s="92"/>
      <c r="AU78" s="92"/>
    </row>
    <row r="79" spans="1:47" s="88" customFormat="1" ht="69" customHeight="1">
      <c r="A79" s="89" t="s">
        <v>171</v>
      </c>
      <c r="B79" s="87"/>
      <c r="C79" s="87"/>
      <c r="D79" s="87"/>
      <c r="E79" s="87"/>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row>
    <row r="80" spans="1:47" ht="18" customHeight="1">
      <c r="A80" s="3"/>
      <c r="G80" s="2"/>
      <c r="H80" s="2"/>
      <c r="I80" s="2"/>
      <c r="J80" s="2"/>
      <c r="K80" s="2"/>
      <c r="L80" s="19"/>
      <c r="M80" s="2"/>
      <c r="N80" s="2"/>
      <c r="O80" s="19"/>
      <c r="P80" s="2"/>
      <c r="Q80" s="2"/>
      <c r="R80" s="19"/>
      <c r="S80" s="2"/>
      <c r="T80" s="2"/>
      <c r="U80" s="19"/>
      <c r="V80" s="2"/>
      <c r="W80" s="2"/>
      <c r="X80" s="19"/>
      <c r="Y80" s="2"/>
      <c r="Z80" s="2"/>
      <c r="AA80" s="19"/>
      <c r="AB80" s="2"/>
      <c r="AC80" s="2"/>
      <c r="AD80" s="19"/>
      <c r="AE80" s="2"/>
      <c r="AF80" s="2"/>
      <c r="AG80" s="19"/>
      <c r="AH80" s="2"/>
      <c r="AI80" s="2"/>
      <c r="AJ80" s="19"/>
      <c r="AK80" s="2"/>
      <c r="AL80" s="2"/>
      <c r="AM80" s="19"/>
      <c r="AN80" s="2"/>
      <c r="AO80" s="2"/>
      <c r="AP80" s="19"/>
      <c r="AQ80" s="2"/>
      <c r="AR80" s="2"/>
      <c r="AS80" s="2"/>
      <c r="AT80" s="2"/>
      <c r="AU80" s="61"/>
    </row>
    <row r="81" ht="18" customHeight="1">
      <c r="AU81" s="62"/>
    </row>
    <row r="82" ht="18" customHeight="1">
      <c r="AO82" s="63"/>
    </row>
    <row r="86" spans="5:39" ht="18" customHeight="1">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2"/>
      <c r="AM86" s="18"/>
    </row>
  </sheetData>
  <sheetProtection/>
  <mergeCells count="72">
    <mergeCell ref="Y78:Z78"/>
    <mergeCell ref="AB78:AC78"/>
    <mergeCell ref="AE78:AF78"/>
    <mergeCell ref="AQ76:AR76"/>
    <mergeCell ref="AQ77:AR77"/>
    <mergeCell ref="G78:H78"/>
    <mergeCell ref="J78:K78"/>
    <mergeCell ref="M78:N78"/>
    <mergeCell ref="P78:Q78"/>
    <mergeCell ref="AH76:AI76"/>
    <mergeCell ref="AN76:AO76"/>
    <mergeCell ref="AN77:AO77"/>
    <mergeCell ref="Y76:Z76"/>
    <mergeCell ref="Y77:Z77"/>
    <mergeCell ref="AB76:AC76"/>
    <mergeCell ref="AB77:AC77"/>
    <mergeCell ref="P76:Q76"/>
    <mergeCell ref="P77:Q77"/>
    <mergeCell ref="AH77:AI77"/>
    <mergeCell ref="S77:T77"/>
    <mergeCell ref="V76:W76"/>
    <mergeCell ref="V77:W77"/>
    <mergeCell ref="J11:L12"/>
    <mergeCell ref="AE76:AF76"/>
    <mergeCell ref="AK76:AL76"/>
    <mergeCell ref="AK77:AL77"/>
    <mergeCell ref="AE77:AF77"/>
    <mergeCell ref="G77:H77"/>
    <mergeCell ref="J76:K76"/>
    <mergeCell ref="J77:K77"/>
    <mergeCell ref="M76:N76"/>
    <mergeCell ref="M77:N77"/>
    <mergeCell ref="E86:AK86"/>
    <mergeCell ref="F79:AU79"/>
    <mergeCell ref="S11:U12"/>
    <mergeCell ref="V11:X12"/>
    <mergeCell ref="Y11:AA12"/>
    <mergeCell ref="AB11:AD12"/>
    <mergeCell ref="AH11:AJ12"/>
    <mergeCell ref="AS11:AS13"/>
    <mergeCell ref="B11:E11"/>
    <mergeCell ref="F11:F13"/>
    <mergeCell ref="B1:AT3"/>
    <mergeCell ref="A7:AU7"/>
    <mergeCell ref="A8:AU8"/>
    <mergeCell ref="A10:AU10"/>
    <mergeCell ref="A1:A3"/>
    <mergeCell ref="AE11:AG12"/>
    <mergeCell ref="A9:AU9"/>
    <mergeCell ref="A5:AU5"/>
    <mergeCell ref="G11:I12"/>
    <mergeCell ref="D12:D13"/>
    <mergeCell ref="A6:AU6"/>
    <mergeCell ref="AU11:AU13"/>
    <mergeCell ref="AQ11:AQ13"/>
    <mergeCell ref="AR11:AR13"/>
    <mergeCell ref="AT11:AT13"/>
    <mergeCell ref="M11:O12"/>
    <mergeCell ref="P11:R12"/>
    <mergeCell ref="C12:C13"/>
    <mergeCell ref="E12:E13"/>
    <mergeCell ref="AK11:AM12"/>
    <mergeCell ref="AH78:AI78"/>
    <mergeCell ref="AK78:AL78"/>
    <mergeCell ref="AN78:AO78"/>
    <mergeCell ref="V78:W78"/>
    <mergeCell ref="S78:T78"/>
    <mergeCell ref="A11:A13"/>
    <mergeCell ref="AN11:AP12"/>
    <mergeCell ref="B12:B13"/>
    <mergeCell ref="G76:H76"/>
    <mergeCell ref="S76:T76"/>
  </mergeCells>
  <hyperlinks>
    <hyperlink ref="AS15" r:id="rId1" display="..\..\..\..\..\1. LIDERAZGO ESTRATEGICO 2019"/>
    <hyperlink ref="AS25" r:id="rId2" display="..\..\..\..\..\4. EVALUACION Y SEGUIMIENTO 2019\INFORMES DE LEY\EVALUACION DE GESTION POR DEPENDENCIA"/>
    <hyperlink ref="AS31" r:id="rId3" display="..\..\..\..\..\4. EVALUACION Y SEGUIMIENTO 2019\INFORMES DE LEY\AUSTERIDAD EN EL GASTO"/>
    <hyperlink ref="AS34" r:id="rId4" display="..\..\..\..\..\4. EVALUACION Y SEGUIMIENTO 2019\INFORMES DE LEY\SIRECI CONTRACTUAL"/>
    <hyperlink ref="AS33" r:id="rId5" display="..\..\..\..\..\4. EVALUACION Y SEGUIMIENTO 2019\INFORMES DE LEY\PLAN MEJORAMIENTO CGR"/>
    <hyperlink ref="AS42" r:id="rId6" display="W:\GESTION ADMINISTRATIVA OCI\1.GESTION DEL SIG OCI 2018\PLAN DE ACCION OCI 2018\REPORTES MENSUALES PLAN DE ACCION\INFORMES EJECUTIVOS POR MES\12. DICIEMBRE"/>
    <hyperlink ref="AS52" r:id="rId7" display="..\..\..\..\..\4. EVALUACION Y SEGUIMIENTO 2019\INFORMES DE SEGUIMIENTO\PLAN MEJORAMIENTO"/>
    <hyperlink ref="AS58" r:id="rId8" display="..\..\..\..\..\4. EVALUACION Y SEGUIMIENTO 2019\INFORMES DE SEGUIMIENTO\GESTION CONTRACTUAL"/>
    <hyperlink ref="AS61" r:id="rId9" display="..\..\..\..\..\4. EVALUACION Y SEGUIMIENTO 2019\INFORMES DE SEGUIMIENTO\SECOP"/>
    <hyperlink ref="AS75" r:id="rId10" display="Y:\5. ENTES EXTERNOS DE CONTROL 2019"/>
    <hyperlink ref="AS17" r:id="rId11" display="..\..\..\..\..\2. ENFOQUE HACIA PREVENCION 2019\ACTIVIDADES AUTOCONTROL\FEBRERO"/>
    <hyperlink ref="AS18" r:id="rId12" display="..\..\..\..\..\2. ENFOQUE HACIA PREVENCION 2019\ASESORIA Y ACOMPAÑAMIENTO\FEBRERO"/>
    <hyperlink ref="AS20" r:id="rId13" display="..\..\..\..\..\3. EVALUACION RIESGOS 2019\EVALUACION IV TRIM 2018"/>
    <hyperlink ref="AS21" r:id="rId14" display="..\..\..\..\..\3. EVALUACION RIESGOS 2019\REPORTES OCI\MONITOREO ENERO 2019OCI"/>
    <hyperlink ref="AS26" r:id="rId15" display="..\..\..\..\..\4. EVALUACION Y SEGUIMIENTO 2019\INFORMES DE LEY\FURAG 2018"/>
    <hyperlink ref="AS29" r:id="rId16" display="..\..\..\..\..\4. EVALUACION Y SEGUIMIENTO 2019\INFORMES DE LEY\CONTROL INTERNO CONTABLE"/>
    <hyperlink ref="AS30" r:id="rId17" display="..\..\..\..\..\4. EVALUACION Y SEGUIMIENTO 2019\INFORMES DE LEY\EKOGUI"/>
    <hyperlink ref="AS35" r:id="rId18" display="..\..\..\..\..\4. EVALUACION Y SEGUIMIENTO 2019\INFORMES DE LEY\PLAN DE MEJORAMIENTO ARCHIVISTICO"/>
    <hyperlink ref="AS60" r:id="rId19" display="..\..\..\..\..\4. EVALUACION Y SEGUIMIENTO 2019\INFORMES DE SEGUIMIENTO\PQRDS"/>
    <hyperlink ref="AS27" r:id="rId20" display="..\..\..\..\..\4. EVALUACION Y SEGUIMIENTO 2019\INFORMES DE LEY\PORMENORIZADO ESTADO DE CONTROL INTERNO"/>
    <hyperlink ref="AS28" r:id="rId21" display="..\..\..\..\..\4. EVALUACION Y SEGUIMIENTO 2019\INFORMES DE LEY\DERECHOS DE AUTOR"/>
    <hyperlink ref="AS32" r:id="rId22" display="..\..\..\..\..\4. EVALUACION Y SEGUIMIENTO 2019\INFORMES DE LEY\SIRECI RENDICION CUENTA FISCAL"/>
    <hyperlink ref="AS43" r:id="rId23" display="..\..\..\..\..\4. EVALUACION Y SEGUIMIENTO 2019\INFORMES DE SEGUIMIENTO\PLAN DE MEJORAMIENTO DEL SIG"/>
    <hyperlink ref="AS67" r:id="rId24" display="..\..\..\..\..\4. EVALUACION Y SEGUIMIENTO 2019\INFORMES DE SEGUIMIENTO\PROYECTOS SUSPENDIDOS VASB"/>
    <hyperlink ref="AS73" r:id="rId25" display="..\..\..\..\..\4. EVALUACION Y SEGUIMIENTO 2019\INFORMES DE SEGUIMIENTO\SEGUIMIENTOS VICEMINISTERIO DE VIVIENDA"/>
    <hyperlink ref="AS72" r:id="rId26" display="..\..\..\..\..\4. EVALUACION Y SEGUIMIENTO 2019\INFORMES DE SEGUIMIENTO\SEGUIMIENTO PROYECTOS VASB"/>
    <hyperlink ref="AS36" r:id="rId27" display="..\..\..\..\..\4. EVALUACION Y SEGUIMIENTO 2019\INFORMES DE LEY\PAAC III CUATRIMESTRE 2018\SEGUIMIENTO PAAC III CUATRIMESTRE 2018"/>
  </hyperlinks>
  <printOptions horizontalCentered="1" verticalCentered="1"/>
  <pageMargins left="0.2362204724409449" right="0.7086614173228347" top="0.7480314960629921" bottom="0.7480314960629921" header="0.31496062992125984" footer="0.31496062992125984"/>
  <pageSetup fitToHeight="5" fitToWidth="1" horizontalDpi="600" verticalDpi="600" orientation="landscape" scale="36" r:id="rId29"/>
  <headerFooter>
    <oddFooter>&amp;R&amp;P de &amp;N</oddFooter>
  </headerFooter>
  <rowBreaks count="1" manualBreakCount="1">
    <brk id="81" max="18" man="1"/>
  </rowBreaks>
  <colBreaks count="1" manualBreakCount="1">
    <brk id="47" max="30" man="1"/>
  </colBreaks>
  <drawing r:id="rId28"/>
</worksheet>
</file>

<file path=xl/worksheets/sheet2.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421875" defaultRowHeight="15"/>
  <cols>
    <col min="1" max="1" width="11.421875" style="29" customWidth="1"/>
    <col min="2" max="5" width="25.7109375" style="30" customWidth="1"/>
    <col min="6" max="16384" width="11.421875" style="29" customWidth="1"/>
  </cols>
  <sheetData>
    <row r="1" spans="2:5" s="27" customFormat="1" ht="15">
      <c r="B1" s="26"/>
      <c r="C1" s="26"/>
      <c r="D1" s="26"/>
      <c r="E1" s="26"/>
    </row>
    <row r="2" spans="2:5" s="27" customFormat="1" ht="15">
      <c r="B2" s="26" t="s">
        <v>31</v>
      </c>
      <c r="C2" s="26" t="s">
        <v>32</v>
      </c>
      <c r="D2" s="26" t="s">
        <v>33</v>
      </c>
      <c r="E2" s="26" t="s">
        <v>34</v>
      </c>
    </row>
    <row r="3" spans="2:5" ht="79.5" customHeight="1">
      <c r="B3" s="28" t="str">
        <f>'[1]Hoja1'!A5</f>
        <v>PLANEACION ESTRATEGICA Y GESTION DE RECURSOS FINANCIEROS</v>
      </c>
      <c r="C3" s="28" t="str">
        <f>'[1]Hoja1'!A9</f>
        <v>FORMULACION DE POLITICAS E INSTRUMENTACION NORMATIVA</v>
      </c>
      <c r="D3" s="28" t="str">
        <f>'[1]Hoja1'!A14</f>
        <v>CONCEPTOS JURIDICOS
PROCESOS JUDICIALES Y ACCIONES CONSTITUCIONALES</v>
      </c>
      <c r="E3" s="28" t="str">
        <f>'[1]Hoja1'!$A$24</f>
        <v>EVALUACION, ACOMPAÑAMIENTO Y ASESORIA DEL SISTEMA DE CONTROL INTERNO.</v>
      </c>
    </row>
    <row r="4" spans="2:5" ht="47.25" customHeight="1">
      <c r="B4" s="28" t="str">
        <f>'[1]Hoja1'!A6</f>
        <v>GESTION DE PROYECTOS Y TECNOLOGIAS DE LA INFORMACION</v>
      </c>
      <c r="C4" s="28" t="str">
        <f>'[1]Hoja1'!A10</f>
        <v>PROMOCION Y ACOMPAÑAMIENTO</v>
      </c>
      <c r="D4" s="28" t="str">
        <f>'[1]Hoja1'!A15</f>
        <v>GESTION DEL TALENTO HUMANO</v>
      </c>
      <c r="E4" s="30" t="s">
        <v>35</v>
      </c>
    </row>
    <row r="5" spans="2:4" ht="45">
      <c r="B5" s="28" t="str">
        <f>'[1]Hoja1'!A7</f>
        <v>ADMINISTRACION DEL SISTEMA INTEGRADO DE GESTION</v>
      </c>
      <c r="C5" s="28" t="str">
        <f>'[1]Hoja1'!A11</f>
        <v>GESTION DEL SUBSIDIO</v>
      </c>
      <c r="D5" s="28" t="str">
        <f>'[1]Hoja1'!A16</f>
        <v>PROCESOS DISCIPLINARIOS</v>
      </c>
    </row>
    <row r="6" spans="2:4" ht="45">
      <c r="B6" s="28" t="str">
        <f>'[1]Hoja1'!A8</f>
        <v>GESTION DE COMUNICACIONES INTERNAS Y EXTERNAS</v>
      </c>
      <c r="C6" s="28" t="str">
        <f>'[1]Hoja1'!A12</f>
        <v>GESTION DE PROYECTOS</v>
      </c>
      <c r="D6" s="28" t="str">
        <f>'[1]Hoja1'!A17</f>
        <v>GESTION DE CONTRATACION</v>
      </c>
    </row>
    <row r="7" spans="2:4" ht="48" customHeight="1">
      <c r="B7" s="30" t="s">
        <v>35</v>
      </c>
      <c r="C7" s="28" t="str">
        <f>'[1]Hoja1'!A13</f>
        <v>TITULACION Y SANEAMIENTO PREDIAL</v>
      </c>
      <c r="D7" s="28" t="str">
        <f>'[1]Hoja1'!A18</f>
        <v>GESTION, SOPORTE Y APOYO TECNOLOGICO</v>
      </c>
    </row>
    <row r="8" spans="3:4" ht="30">
      <c r="C8" s="28" t="str">
        <f>'[1]Hoja1'!$A$23</f>
        <v>ATENCION AL USUARIO Y ATENCION LEGISLATIVA</v>
      </c>
      <c r="D8" s="28" t="str">
        <f>'[1]Hoja1'!A19</f>
        <v>GESTION DE RECURSOS FISICOS</v>
      </c>
    </row>
    <row r="9" spans="3:4" ht="35.25" customHeight="1">
      <c r="C9" s="30" t="s">
        <v>35</v>
      </c>
      <c r="D9" s="28" t="str">
        <f>'[1]Hoja1'!A20</f>
        <v>GESTION DOCUMENTAL</v>
      </c>
    </row>
    <row r="10" ht="60" customHeight="1">
      <c r="D10" s="28" t="str">
        <f>'[1]Hoja1'!A21</f>
        <v>SEGUIMIENTO Y CONTROL A LA EJECUCION DEL RECURSO FINANCIERO.</v>
      </c>
    </row>
    <row r="11" ht="57" customHeight="1">
      <c r="D11" s="28" t="str">
        <f>'[1]Hoja1'!A22</f>
        <v>SANEAMIENTO DE LOS ACTIVOS DE LOS EXTINTOS ICT UNURBE.</v>
      </c>
    </row>
    <row r="12" ht="69.75" customHeight="1">
      <c r="D12" s="28" t="s">
        <v>36</v>
      </c>
    </row>
    <row r="13" ht="89.25" customHeight="1">
      <c r="D13" s="28" t="s">
        <v>37</v>
      </c>
    </row>
    <row r="14" ht="105" customHeight="1">
      <c r="D14" s="28" t="s">
        <v>38</v>
      </c>
    </row>
    <row r="15" ht="15">
      <c r="D15" s="30" t="s">
        <v>35</v>
      </c>
    </row>
  </sheetData>
  <sheetProtection password="FBF9"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Auditoría vigencia 2018</dc:title>
  <dc:subject/>
  <dc:creator>UNAD</dc:creator>
  <cp:keywords/>
  <dc:description/>
  <cp:lastModifiedBy>Lina Alejandra Morales Sarmiento</cp:lastModifiedBy>
  <cp:lastPrinted>2019-04-09T21:26:08Z</cp:lastPrinted>
  <dcterms:created xsi:type="dcterms:W3CDTF">2007-10-10T14:59:30Z</dcterms:created>
  <dcterms:modified xsi:type="dcterms:W3CDTF">2019-04-12T00:47:25Z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acompañamiento y asesoría del sistema de control interno</vt:lpwstr>
  </property>
  <property fmtid="{D5CDD505-2E9C-101B-9397-08002B2CF9AE}" pid="4" name="Sector">
    <vt:lpwstr>Otro</vt:lpwstr>
  </property>
  <property fmtid="{D5CDD505-2E9C-101B-9397-08002B2CF9AE}" pid="5" name="Carpeta">
    <vt:lpwstr>Otro</vt:lpwstr>
  </property>
  <property fmtid="{D5CDD505-2E9C-101B-9397-08002B2CF9AE}" pid="6" name="Subcarpeta">
    <vt:lpwstr>Plan Anual de Auditorías</vt:lpwstr>
  </property>
  <property fmtid="{D5CDD505-2E9C-101B-9397-08002B2CF9AE}" pid="7" name="Fecha del documento">
    <vt:lpwstr>2018-03-23T00:00:00Z</vt:lpwstr>
  </property>
  <property fmtid="{D5CDD505-2E9C-101B-9397-08002B2CF9AE}" pid="8" name="Año">
    <vt:lpwstr>2019</vt:lpwstr>
  </property>
  <property fmtid="{D5CDD505-2E9C-101B-9397-08002B2CF9AE}" pid="9" name="Tipo de documento">
    <vt:lpwstr>Plan Anual de Auditorías</vt:lpwstr>
  </property>
  <property fmtid="{D5CDD505-2E9C-101B-9397-08002B2CF9AE}" pid="10" name="Proyecto">
    <vt:lpwstr>Ninguno</vt:lpwstr>
  </property>
</Properties>
</file>