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3715" windowHeight="100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<sst xmlns="http://schemas.openxmlformats.org/spreadsheetml/2006/main" count="6784" uniqueCount="1086">
  <si>
    <t>PLAN ANUAL DE ADQUISICIONES</t>
  </si>
  <si>
    <t>A. INFORMACIÓN GENERAL DE LA ENTIDAD</t>
  </si>
  <si>
    <t>Nombre</t>
  </si>
  <si>
    <t>MINISTERIO DE VIVIENDA, CIUDAD Y TERRITORIO</t>
  </si>
  <si>
    <t>Dirección</t>
  </si>
  <si>
    <t>CALLE 18 # 7 - 59</t>
  </si>
  <si>
    <t>Teléfono</t>
  </si>
  <si>
    <t>Página web</t>
  </si>
  <si>
    <t>WWW.MINVIVIENDA.GOV.CO</t>
  </si>
  <si>
    <t>Misión y visión</t>
  </si>
  <si>
    <t>Actividad Misional: El Ministerio de Vivienda, Ciudad y Territorio es la entidad pública del orden nacional que de acuerdo a las condiciones de acceso y financiación de vivienda, y de prestación de servicios.
Contribuir a la construcción de equidad social y calidad de vida de los colombianos a través de la formulación, instrumentación, implementación y seguimiento de políticas en materia de vivienda, desarrollo urbano y territorial, agua potable y saneamiento básico, rigiéndose por los principios de la gestión pública, el uso eficiente de los recursos humanos, físicos y financieros, la satisfacción de los derechos y necesidades de las partes interesadas y el mejoramiento continuo del Sistema de Gestión de Calidad.</t>
  </si>
  <si>
    <t>Perspectiva estratégica</t>
  </si>
  <si>
    <t>Asegurar que cada vez más colombianos tengan derecho a condiciones de habitabilidad dignas, a través de la formulación, instrumentación e implementación de la política de vivienda, con el fin de contribuir en el mejoramiento de la calidad de vida y la disminución de la pobreza de la población.
Orientar el desarrollo territorial y urbano planificado del país para la consolidación del sistema de ciudades, con patrones de uso eficiente y sostenible del suelo, a través de la formulación e  implementación de las políticas, la normativa y demás instrumentos de gestión, sustentados en procesos de fortalecimiento de las entidades territoriales, instituciones y demás actores de relacionados.
Consolidar las reformas estructurales en el sector de agua potable y saneamiento básico, para lograr impacto positivo en la disminución de pobreza a través de coberturas reales de acueducto, alcantarillado y aseo.
Ejecutar las funciones asignadas al ministerio de acuerdo con lo programado en los planes estratégicos, para el cumplimiento de la misión y los derechos y necesidades de las partes interesadas, bajo los principios de integridad de la gestión pública.
Mejorar el desempeño de los funcionarios del Ministerio mediante la ejecución de los planes de bienestar, capacitación y salud ocupacional.</t>
  </si>
  <si>
    <t>Información de contacto</t>
  </si>
  <si>
    <t>JORGE AUGUSTO SOSA AVILA</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</si>
  <si>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</si>
  <si>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</si>
  <si>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</si>
  <si>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</si>
  <si>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</si>
  <si>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</si>
  <si>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</si>
  <si>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</si>
  <si>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</si>
  <si>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</si>
  <si>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</si>
  <si>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</si>
  <si>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</si>
  <si>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</si>
  <si>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</si>
  <si>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</si>
  <si>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14111500-44103100-44111500-44111900-44112000-44121500-44121600-44121700-44121800-44121900-44122000-44122100-45111601-26111700</t>
  </si>
  <si>
    <t>Suministro de papeleria y utiles de escritorio</t>
  </si>
  <si>
    <t>FEBRERO</t>
  </si>
  <si>
    <t>Seleccion Abreviada</t>
  </si>
  <si>
    <t>PGN</t>
  </si>
  <si>
    <t>NO</t>
  </si>
  <si>
    <t>N. A.</t>
  </si>
  <si>
    <t>ANGEL HUMBERTO ROJAS SANABRIA
Ext. 3120
AHRojas@minvivienda.gov.co</t>
  </si>
  <si>
    <t>46171500-31151500-31161500-31161700-31162000-31162200-31162400-31162500-31162600-31162800-31171500-31191500-31201500-31201600-31211500-31211700-31211800-31211900-31311100-31311700-31401500-31401600-31411700-31411800-32141000-32141100-39101600-39101800-39101900-39121500-39121600-39121700-39122200-40141700-40171600-40171700-40172100-40172600-40174800-40174900-40175200-40183000-40183100</t>
  </si>
  <si>
    <t>Suministro de materiales de ferreteria y construcción</t>
  </si>
  <si>
    <t>ENERO</t>
  </si>
  <si>
    <t>Minima Cuantia</t>
  </si>
  <si>
    <t>ORLANDO ELI LEON VERGARA
Ext. 3123
OLeon@minvivienda.gov.co</t>
  </si>
  <si>
    <t>14111500-60121100</t>
  </si>
  <si>
    <t>Papel de imprenta y papel de escribir - Lienzos, películas, tableros y papeles de artista</t>
  </si>
  <si>
    <t>Septiembre</t>
  </si>
  <si>
    <t>Azulejos y baldosas</t>
  </si>
  <si>
    <t>MARZO</t>
  </si>
  <si>
    <t>Atriles, sistemas de sonido y accesorios</t>
  </si>
  <si>
    <t>JULIO</t>
  </si>
  <si>
    <t>Computadores</t>
  </si>
  <si>
    <t>MAYO</t>
  </si>
  <si>
    <t>Contratacion Directa</t>
  </si>
  <si>
    <t>JOSE LUIS ERASO FIGUEROA
Ext. 3424
Leraso@minvivienda.gov.co</t>
  </si>
  <si>
    <t>Unidades de suministro de energía UPS</t>
  </si>
  <si>
    <t>AGOSTO</t>
  </si>
  <si>
    <t>Dispositivos de comunicación personal</t>
  </si>
  <si>
    <t>Muebles de oficina</t>
  </si>
  <si>
    <t>Contenedores de basura plasticos</t>
  </si>
  <si>
    <t>Gasolina y ACPM</t>
  </si>
  <si>
    <t>53101900-53111600</t>
  </si>
  <si>
    <t>Dotación</t>
  </si>
  <si>
    <t>Software de servidor de autenticación FIRMA DIGITAL (Token)</t>
  </si>
  <si>
    <t>VICTOR ERNESTO PRECIADO ARIAS
Vpreciado@minvivienda.gov.co</t>
  </si>
  <si>
    <t>Servicios de mantenimiento de ascensores</t>
  </si>
  <si>
    <t>Mantenimiento inmuebles. Servicios de instalación y reparación de concreto</t>
  </si>
  <si>
    <t>Mantenimiento bienes  muebles, equipos y enseres</t>
  </si>
  <si>
    <t>Servicio de mantenimiento o soporte del hardware del computador</t>
  </si>
  <si>
    <t>Servicios de mantenimiento y reparación de motocicletas</t>
  </si>
  <si>
    <t>Servicios de mantenimiento y reparación de vehículos</t>
  </si>
  <si>
    <t>90101700-76111500</t>
  </si>
  <si>
    <t>Servicios de cafetería y Servicios de limpieza y mantenimiento de edificios generales y de oficinas</t>
  </si>
  <si>
    <t>ABRIL</t>
  </si>
  <si>
    <t>Licitacion Publica</t>
  </si>
  <si>
    <t>SI</t>
  </si>
  <si>
    <t>En  trámite</t>
  </si>
  <si>
    <t>Servicio de seguridad y vigilancia</t>
  </si>
  <si>
    <t>Administración operación y mantenimiento de plantas de energia</t>
  </si>
  <si>
    <t>Servicios de correo</t>
  </si>
  <si>
    <t>JUNIO</t>
  </si>
  <si>
    <t>ADRIANA BONILLA MARQUINEZ
Ext. 3001
Abonilla@minvivienda.gov.co</t>
  </si>
  <si>
    <t>Servicios de internet</t>
  </si>
  <si>
    <t>JOSE LUIS ERASO FIGUEROA
Ext. 3424
JEraso@minvivienda.gov.co</t>
  </si>
  <si>
    <t>Suscripciones</t>
  </si>
  <si>
    <t>OCTUBRE</t>
  </si>
  <si>
    <t>Servicio de Impresión Imprenta Nacional</t>
  </si>
  <si>
    <t>84131500-84131600</t>
  </si>
  <si>
    <t>Programa de seguros para funcionarios y bienes del MVCT</t>
  </si>
  <si>
    <t xml:space="preserve">Servicios de alquiler o arrendamiento de equipo de oficina </t>
  </si>
  <si>
    <t>Servicios de alquiler o arrendamiento de hardware de computador</t>
  </si>
  <si>
    <t>Convenio con la Unidad Nacional de Protección</t>
  </si>
  <si>
    <t>Alquiler y arrendamiento de propiedades o edificaciones</t>
  </si>
  <si>
    <t>Servicio de parqueadero de vehículos</t>
  </si>
  <si>
    <t>Suministro de pasajes aereos</t>
  </si>
  <si>
    <t>Transporte aéreo de pasajeros</t>
  </si>
  <si>
    <t>Servicios de bienestar seguridad o salud ocupacional examenes medicos.</t>
  </si>
  <si>
    <t>LUISA FERNANDA ALGARRA GOMEZ
Ext 3913
Lalgarra@minvivienda.gov.co</t>
  </si>
  <si>
    <t>Servicios de bienestar social</t>
  </si>
  <si>
    <t>Servicios de reclutamiento (CNSC)</t>
  </si>
  <si>
    <t>CONSTANZA MARTINEZ GUEVARA
Ext. 3904
Cmartinez@minvivienda.gov.co</t>
  </si>
  <si>
    <t>Servicios de atención domiciliaria por médicos de atención primaria</t>
  </si>
  <si>
    <t>Software de sistemas de manejo de base datos</t>
  </si>
  <si>
    <t>Agosto</t>
  </si>
  <si>
    <t>JOSE LUIS ERASO
Ext. 3424
Jeraso@minvivienda.gov.co</t>
  </si>
  <si>
    <t>Apoyar a la Direccion del Sistema Habitacional en el direccionamiento , revisión y control de los documentos, oficios , planos y solicitudes relacionados con el SFVIS</t>
  </si>
  <si>
    <t>Prestar por sus propios medios con plena autonomia administrativa lo servicios al grupo de atencion al usuario y archivo para la atencion de las solicitudes de informacion que presenten los usuarios del Ministerio VCT y FONVIVIENDA</t>
  </si>
  <si>
    <t>Apoyar al Grupo de Comunicaciones en el diseño y elaboración de públicaciones,bocetos,manejo de imágenes digital o impreso para campañas.</t>
  </si>
  <si>
    <t>Apoyar a la Dirección del Sistema Habitacional y Fondo Nacional de Vivienda a traves del  Grupo de Atención al Usuario y Archivo,en el direccionamiento,revisión y control de los derechos de petición, relacionados cn el SFV</t>
  </si>
  <si>
    <t>Apoyar a la Dirección del Sistema Habitacional y Fondo Nacional de Vivienda a través del  Grupo de Atención al Usuario y Archivo, en el direccionamiento, revisión y control de los derechos de petición,</t>
  </si>
  <si>
    <t>Prestar por sus propios medios con plena autonomia administrativa los servicios al grupo de atencion al usuario y archivo para la atencion de las solicitudes de informacion que presentenlos usuarios del Ministerio VCT y FONVIVIENDA</t>
  </si>
  <si>
    <t>Servicios de apoyo a la gestión en el despacho del Ministro mediante la consolidaciónde las respuestas de los cuestionarios de las proposiciones de debate de control político solicitadas por el Congreso de la República</t>
  </si>
  <si>
    <t>Prestar servicios de apoyo operativo, logístico y asistencial al proceso de seguimiento a los asuntos legislativos de interés para el MVCT.</t>
  </si>
  <si>
    <t>Apoyo  a la Gestión en la Subdirección de servicios admintrativos del MVCT  apoyando las actividades logísticads y de seguridad a cargo del MVCT:</t>
  </si>
  <si>
    <t>Servicios profesionales a la Oficina Asesora de Planeación para realizar el mantenimiento preventivo, correctivo, actualización e innovación del aplicativo SINAPSIS</t>
  </si>
  <si>
    <t>Prestar los Servicios de apoyo a la gestión como conductor en el desplazamiento de los funcionarios y de bienes del  MVCT dentro y fuera de la ciudad, de acuerdo con la programacion establecida.</t>
  </si>
  <si>
    <t>Prestacion de servicios de apoyo a la gestion como conductor en el desplazamiento de los funcionarios y bienes del MVCT dentro y fuera de la ciudad de acuerdo con la programacion establecida.</t>
  </si>
  <si>
    <t xml:space="preserve">Servicios profesionales en el grupo de control interno disciplinario de la SG en las actividades juridicas orientadas a la instrucción y sustanciacion de los procesos disciplinarios en primera instancia </t>
  </si>
  <si>
    <t>Prestar servicios profesionales para apoyar  al grupo de control interno disciplinario de la SG en la evaluacion y sustanciacion de los procesos disciplinarios , cque le sean asignados de conformidad con las disposiciones legales vigentes</t>
  </si>
  <si>
    <t xml:space="preserve">Apoyo y tramite en los procesos asignados al grupo de control interno disciplinario de la SG en las actuaciones que surjan con la ocasión de la sustanciacion de los procesos disciplinarios </t>
  </si>
  <si>
    <t>Servicios profesionales para apoyar jurídicamente a la Subdirección de Servicios Administrativos- Grupo de Contratos, en los trámites precontractuales, contractuales y post-contractuales.</t>
  </si>
  <si>
    <t>Apoyo a la Subdirección en el mantenimiento preventivo y correctivo de bienes muebles e inmuebles</t>
  </si>
  <si>
    <t xml:space="preserve">Servicios de apoyo a la Subdirección de servicios administrativos del MVCT,efectuando la verificación de la documentación,control y seguimiento del tramite respectivo relacionado con comisiones, autorizaciones de desplazamiento y permanencia. </t>
  </si>
  <si>
    <t xml:space="preserve">Servicios de apoyo a la Subdirección de Servicios Administrativos -Grupo de Recursos físicos, en la gestión de estudios previos para la adquisición de bienes y servicios, el control y administración de la información
</t>
  </si>
  <si>
    <t>Apoyar al Grupo de Contratos de la Subdirección de servicios administrativos en la organización y depuración de los archivos de los expedientes ,</t>
  </si>
  <si>
    <t>EL Contratista se obliga a apoyar al Grupo de Contratos de la Subdirección de servicios administrativos en la organización y depuración de los archivos de los expedientes ontractuales,</t>
  </si>
  <si>
    <t>Desarrollar estrategias para el manejo de redes sociales e internet, para la gestión en linea y tiempo real de difusión de noticias,mensajes e información,</t>
  </si>
  <si>
    <t xml:space="preserve">Administrar y orientar el desarrollo de los contenidos, la organización de las secciones, la actualización de información y autorizar las publicaciones que se difundad a través del prtal web, </t>
  </si>
  <si>
    <t>Apoyar la implementación,seguimiento y mantenimiento del sistema tipo de Evaluación del Desempeño laboral de los servidores públicos sujetos de evaluación del MVCT durante el periodo de evaluación.</t>
  </si>
  <si>
    <t>Prestacion de servicios profesionales para apoyar el proceso auditor,verificando el adecuado cumplimiento y seguimiento de la inversión de los recursos destinados por el MVCT para el cumplimiento de la politica de vivienda,</t>
  </si>
  <si>
    <t>Prestacion de servicios profesionales para apoyar el proceso auditor,verificando el adecuado cumplimiento y seguimiento de la inversión de los recursos destinados por el MVCT para el cumplimiento de la política de Agua y saneamiento</t>
  </si>
  <si>
    <t>Servicios profesionales como abogado para apoyar jurídicamente a la OCI, en el análisis, rvisión, evaluacióny seguimiento de los procesos judiciales y de jurisdicción coactiva del MVCT y Fonvivienda</t>
  </si>
  <si>
    <t>Prestar servicios profesionales  para apoyar a la oficina de Control Interno en el seguimiento y evaluación del ciclo PHVA del SIG</t>
  </si>
  <si>
    <t>Apoyar a la OCI en el cumplimiento de su rol de evaluador independiente, efectuando el proceso de auditoria interna de los procesos, actividades y resultados de Fonvivienda y de evaluación del Sistema de Control Interno,</t>
  </si>
  <si>
    <t>Apoyar al Grupo de Recursos Fisicos de la Subdirección de servicios administrativos en la depuración, verificación y registro de los bienes en el Sistema de Inventarios del Almacen de la Entidad</t>
  </si>
  <si>
    <t>Prestar los servicios profesionales a la Sub de Sevicio Administrativos para apoyar el seguimiento del Plan de Accion 2013 -2014 y los demas sistemas de gestion</t>
  </si>
  <si>
    <t>Servcios de apoyo técnico y administrativo en la Subdirección de Servicios Administrativos del MVCT, en lo relacionado con recursos físicos y herramientas informáticas</t>
  </si>
  <si>
    <t xml:space="preserve">Prestar los servicios a la Direccion del Sistema Habitacional en el direccionamiento , respuesta  revisión  de los derechos  de petición relacionados con temas del sector vivienda </t>
  </si>
  <si>
    <t>Servicios de apoyo a la Subdirección de Servicios Administrativos -Grupo de Recursos físicos,  control y seguimiento de los mantenimientos requeridos en las Sedes del MVCT con los trámites oprtunos suministro de insumos</t>
  </si>
  <si>
    <t>Servicios profesionales apoyando la administración y soporte a las bases de datos del MVCT,  implementar nuevos proyectos relacionados con sistemas de información, brindar apoyo en la coordinación y manejo de proveedores de sistemas de información</t>
  </si>
  <si>
    <t>Servicios profesionales apoyando la implementación y desarrollo de los sistemas de información, infraestructura física y virtual de los equipos de red, estudio de mercado para adquisición de infraestructura en el grupo de soporte técnico</t>
  </si>
  <si>
    <t>Apoyo a la gestión de infrestructura a través del soporte a nivel de redes y comunicaciones unificadas, cableado estructurado y administración de la consola de la planta de telefonía IP del MVCT.</t>
  </si>
  <si>
    <t>Servicios profesionales en el Sistema Integrado de Gestión SIG, Planes de Mejoramiento, elaboración de mapas de riesgo, seguimiento a los procesos, procedimento e indicadores de medición de la oficina de soporte técnico y apoyo informatico</t>
  </si>
  <si>
    <t>Apoyo a la gestión de infrestructura tecnológica del MVCT en la administración de los dispositivos, programas y firewall perimetral, que hacen parte de la plataforma de servidores físicos y virtuales de la red del Ministerio</t>
  </si>
  <si>
    <t>Apoyo a la gestión de infrestructura tecnológica del MVCT en la instalación, configuración de servidores de directorio activo, brindar apoyo en la administración de servidores de red, y la consola de administración de políticas de backup</t>
  </si>
  <si>
    <t>Apoyar la gestión de la infraestructura tecnoológica del MVCT, soporte de las bases de datos y acompañamiento técnico en las implementaciones y cambios en sistemas de información y atencion de requerimientos de sofware</t>
  </si>
  <si>
    <t>Administración de los sistemas de información de Par Inurbe, para ser remitida a las diferentes areas funcionales del Ministerio</t>
  </si>
  <si>
    <t>Apoyo a la gestión de infrestructura tecnológica en el manejo especializado de los dispositivos de almacenamiento, respaldo de información, administración de firewall y ambientes virtualizados.</t>
  </si>
  <si>
    <t>Servicios Profesionales al MVCTen el apoyo a la mesa de ayuda en lo relacionado con el soporte técnico de la plataforma técnologica,</t>
  </si>
  <si>
    <t>Adquisión de inmueble para el funcionamiento de la nueva sede del MVCT,incluyendo las obras civiles de adecuación y remodelación,</t>
  </si>
  <si>
    <t>Apoyar  los procesos administrativos, técnicos y físicos del Programa de Gestión Documental en el Área del Archivo Central y de Correspondencia del MVCT</t>
  </si>
  <si>
    <t>Apoyar el procesos de Gestión Documental para la organización y administracion  documental de los archivos  del MVCT,</t>
  </si>
  <si>
    <t>Apoyar  los procesos a de Gestión Documental para la organización y admistración Documental de los archivos  del MVCT</t>
  </si>
  <si>
    <t>Apoyar los procesos administrativos, técnicos y físicos del programa de Gestión Documental en el área de archivo Central y de Correspondencia del MVCT</t>
  </si>
  <si>
    <t>Cental en el Área del Archivo Central y de Correspondencia del MVCT</t>
  </si>
  <si>
    <t>Apoyar el proceso de gestión documental para la organización y administración documental de los archivos del MVCT</t>
  </si>
  <si>
    <t>Apoyar el proceso de gestión documental para la organización y administración Documental de los archivos del MVCT,</t>
  </si>
  <si>
    <t>Apoyar el fortalecimiento del Sistema de Gestión Documental, planes de mejora, en la actualización, implementación, capacitación y socialización del reglamento de Archivo y Correspondencia</t>
  </si>
  <si>
    <t>Prestar servicios profesionales de abogado para apoyar juridicamente y en materia contractual elseguimiento de los programas del sector de agua potable y saneamiento basico que adelanta el VASB</t>
  </si>
  <si>
    <t>Prestar los servicios profesionales para apoyar juridicamente el seguimiento de los programas del sector de agua potable y saneamiento basico que adelanta la Direccion de Programas adscrita al VASB.</t>
  </si>
  <si>
    <t>Apoyar al grupo de monitoreo al sistema general de participaciones de la Direccion de desarrollo sectorial y gestion de informacion relacionada con formulacion y seguimiento a las politicas,planes y programas de agua potable y saneamiento basico</t>
  </si>
  <si>
    <t>Apoyo  al MVCT en el seguimiento de los programas que desarrolla el VASB, a traves d ela promocion y difusion de la informacion requerida para ello, mediante la investigacion periodistica, presentacion de notas audiovisuales y eventos</t>
  </si>
  <si>
    <t xml:space="preserve">Prestacion de servicios profesionales para apoyar y asisitir ténicamente al VAS en la evaluación  integral y seguimiento  de los proyectos del sector de agua potable y saneamiento Básico que requieren concepto de viabilidad </t>
  </si>
  <si>
    <t>Manejo presupuestal contable y de desembolsos de los recursos provenientes de la banca Multilateral a los diferentes proyectos y programas desarrollados por el Viceministerio y apoyo financiero en la liquidacion del convenio 27 suscrito con FONADE</t>
  </si>
  <si>
    <t>Prestar servicios profesionales en el area del derecho para apoyar desde la oficina asesora juridica procesos de reglamentacion y cooperacion en los temas de competencia del MVCT, en especial en relacion con los servicios de agua potable  con el SGP</t>
  </si>
  <si>
    <t>Seguimiento de los programas del sector de agua potable y saneamiento basico a traves de la depuracion y organización de los archivos contractuales de su dependencia</t>
  </si>
  <si>
    <t xml:space="preserve">Prestar servicios profesionales de Abogado para apoyar juridicamente y en materia contractual el seguimiento de los programas del sector agua y saneamiento basico </t>
  </si>
  <si>
    <t>Estructuracion, implementacion y seguimiento a los diferentes programas y politicas para la prestacion del servicio publico de aseo en el marco de la gestion integral de residuos solidos,</t>
  </si>
  <si>
    <t>Prestación de Servicios Profesionales para apoyar a la Dirección de Programas del Viceministerio de Agua y Saneamiento Básico en las actividades tendientes a la estructuración,implementación y seguimiento a los diferentes programas y politicas,</t>
  </si>
  <si>
    <t>Prestacion de servicios profesionales para apoyar y asisitir ténicamente al VAS en la evaluación  integral y seguimiento  de los proyectos del sector de agua potable y saneamiento Básico que requieren concepto de viabilidad</t>
  </si>
  <si>
    <t>Prestación de servicios profesionales para apoyar y asistir técnicamente a la Dirección de Programas del Viceministerio de Agua y Saneamiento Basico,en la consolidación,organización,valoración y analisis de la información sectorial,</t>
  </si>
  <si>
    <t>Estructuracion, implementacion y seguimiento a los diferentes programas y politicas que adelanta el VASB para la prestacion del servicios publico de aseo en el marco de la gestion integral de residuos solidos,</t>
  </si>
  <si>
    <t>Servicios profesionales para apoyar a la Subdirección de estructuración de programas en el diseño, implementación y seguimiento de planes y programas</t>
  </si>
  <si>
    <t>Prestacion de servicios profesionales para apoyar la coordinacion en la ejecucion del prestamo BID/2732 OC/CO para financiacion del programa de abastecimiento de aguas residuales en zonas rurales del VASB.</t>
  </si>
  <si>
    <t>Prestación de servicios profesionales para apoyar a la Dirección de Programas  del  VASB  en las actividades técnicas, operativas y de seguimiento necesarias para la formulación e implementación del  Abastecimiento de aguas y manejo</t>
  </si>
  <si>
    <t xml:space="preserve">Prestacion de servicios profesionales para apoyar a la Direccion de Programas   en la atención de los requerimientos de los diferentes entes de control  y vigilancia con enfasis en funciones de advertencia y planes de mejoramiento  </t>
  </si>
  <si>
    <t>Apoyar y al VASB en la ejecucion y seguimiento de los proyectos financiados o cofinanciados con recursos de cooperantes multilaterales y bilaterales para el desarrollo de proyectos de agua potable y saneamiento basico.</t>
  </si>
  <si>
    <t>Apoyar Juridicamente al Viceministerio de Agua y Saneamiento en la Formulación de politicas sectoriales, en la expedición de la reglamentación y normatividad sectorial y la ejecución de programas a cargo del Viceministerio,</t>
  </si>
  <si>
    <t>Prestación de Servicios profesionales para apoyar a la Dirección de programas de Viceministerio de agua y Saneamiento basico en las actividades tendientes a la estructiuración,implementación y seguimiento  a los diferentes programas</t>
  </si>
  <si>
    <t>Prestar Servicios profesionales para apoyar y asistir juridicamente a la Dirección de Desarrollo sectorial del Viceministerio de Agua y Saneamiento Basico,</t>
  </si>
  <si>
    <t>Apoyar al Grupo de politica sectorial de la dirección de desarrollo Sectorial en la actualización y gestión de información relacionada con formulación y segumiento a las politicas,planes y programas de agua.</t>
  </si>
  <si>
    <t xml:space="preserve">Apoyar al despacho del Viceministerio de agua y saneamiento basico para la actualización,administración y seguimiento de la información relacionada con la estructuración,implementación,monitoreo y seguimiento  de la gestión,  </t>
  </si>
  <si>
    <t>Prestacion de servicios profesionales para apoyar la gestion administrativa en las actividades de la subdireccion de gestion empresarial del viceministerio de agua y saneamiento basico,</t>
  </si>
  <si>
    <t>Fortalecer la labor de seguimiento a los planes y programas en materia de residuos sólidos.</t>
  </si>
  <si>
    <t>Acompañamiento y seguimiento de los procesos de diseño, estructuración e implementación de planes y programas del sector de agua potable y saneamiento básico</t>
  </si>
  <si>
    <t>Prestar servicios de apoyo en el desplazamiento d elos funcionarios de la direccion del sistema habitacional, de acuerdo con las instrucciones que le imparta al respecto el supervisor del contrato</t>
  </si>
  <si>
    <t>Apoyar al viceministerio de Vivienda en el desarrollo y seguimiento de las actividades necesarias para el cumplimiento de las diferentes disposiciones normativas y jurisprudenciales que regulen la política pública de vivienda de interes social</t>
  </si>
  <si>
    <t>Apoyar a la DSH en el seguimiento y actualización de las bases de datos, estadísticas y reportes de las diferentes variables que afectan el sector de vivienda</t>
  </si>
  <si>
    <t xml:space="preserve"> Apoyar al grupo de Contratos de la Subdirección de servicios administrtivos, en el trámite precontractual del Ministerio y en especial en el tema de liquidación de los Conttratos.</t>
  </si>
  <si>
    <t>Apoyar al viceministerio de Vivienda en el desarrollo y seguimiento de las actividades necesarias para el cumplimiento de las diferentes dispocisiones normativas y jurisprudenciales que regulen la política pública de vivienda</t>
  </si>
  <si>
    <t xml:space="preserve">Apoyar al viceministerio de vivineda en la formulacion de sistemas de informacion, metodologias e indicadores para el seguimiento y medicion del impacto economico y social de las politicas de vivienda </t>
  </si>
  <si>
    <t>Apoyar al viceministerio de vivineda en el seguimiento, acualizacion y analisis d ela informacion y los diferentes indicadores del sector vivienda, asi como en el apoyo al seguimento y evaluacion del impacto economico de la politica de vivienda.</t>
  </si>
  <si>
    <t>Realizar actividades de apoyo operativo y logistico para la DIVIS y FONVIVIENDA</t>
  </si>
  <si>
    <t>Apoyar los procesos administrativos,técnicos y fisicos del programa de Gestión documental en el area del Archivo Central y de correspondencia del MVCT</t>
  </si>
  <si>
    <t xml:space="preserve">Apoyar a la subdirección de apoyo Técnico y a Fonvivienda en el seguimiento a la ejecución de los proyectos de vivienda de interés prioritario que indique el supervisor, la asistencia tecnica que deba prestar en estos asuntos </t>
  </si>
  <si>
    <t>Direccionamiento,respuesta,revisión de los derechos de petición relacionados con el sector vivienda.</t>
  </si>
  <si>
    <t>Apoyar a la subdirección del Subsidio Familiar de Vivienda y a Fonvivienda en la revisión, soporte y administración de los módulos de novedades, solicitudes de desembolsos, asi como en actividades relacionadas con la generación de informes</t>
  </si>
  <si>
    <t>Apoyar a la Direccion del Sistema Habitacional y a FONVIVIENDA en los tramites y procedimientos relacionados con el FRECH y demas programas que indique el supervisor</t>
  </si>
  <si>
    <t>Apoyar jurídicamente a la Subdirecciónde Promocioón y Apoyo Técnico y a Fonvivienda, en los procesos relacionados con la aplicación del subsidio familiar de vivienda, expedicion de actos administrativos que declaran los incumplimientos</t>
  </si>
  <si>
    <t>Prestar los servicios profesionales a la subdirección del SFV y a FONVIVIENDA en la planeación, revision yseguim. De proced. Operativos y adtivos con el fin d eoptimizar las act. Relac. Con la ejecución y pago sl SFV</t>
  </si>
  <si>
    <t>Apoyar tecnicamente a la Sub. Del SFV y a FONVIVIENDA en los procesos de identificacion, selección y operacion del SFV dentro del programa de vivienda gratuita, del mismo modo en la bolsa para deportistas y entrenadores medallistas….</t>
  </si>
  <si>
    <t>Apoyar a la Subdireccion de Promoción y Apoyo tecnico  en el seguimiento a la ejecución de los proyectos de VIP.</t>
  </si>
  <si>
    <t>Revision de los diferentes aplicativos y modulos de captura, consulta, cierre financiero y demas requerimientos para los diferentes sistemas de informacion</t>
  </si>
  <si>
    <t>Apoyo  tecnico en el seguimiento al diseño e implementacion de un sistema de seguimiento y verificacion al proceso de construccion y adjudicacion  del Programa de vivienda gratuita</t>
  </si>
  <si>
    <t xml:space="preserve">Soporte del módulo de registro de postulantes al SFV para el programa de vivienda gratis en el sistema de inf. Para la admon del sfv </t>
  </si>
  <si>
    <t>Apoyar a la Subdirección de Subsidio Familiar Y Fonvivienda, en los procesos de identificación, selección y operación del subsidio  familiar  de vivienda dentro de la Bolsa de Postulaciones de Ahorro Programado Contractual.</t>
  </si>
  <si>
    <t>Apoyar tecnicamente a la Sub. Del SFV y a FONVIVIENDA en los procesos del software de novedades del SFV, actualizacion d ela informacion en la pagina WEB del Ministerio y actos administrativos de FONVIVIENDA</t>
  </si>
  <si>
    <t>Apoyar a la Subdirección de Promoción y Apoyo Técnico y a FONVIVIENDA en el seguimiento y ejecución de los Proyectos de Vivienda de Interés Prioritario que indique el Supervisor.</t>
  </si>
  <si>
    <t>Atender a los requerimeintos que se efectuaen en la DIVIS y Fonvivienda por parte de las entidades de control y  de los demás asuntos que se le asignen .</t>
  </si>
  <si>
    <t>Apoyar a la Subdirección de promoción y apoyo técnico y al fondo Nacional  de Vivienda en el seguimiento a la ejecucción de los proyectos de vivienda de interes prioritario,</t>
  </si>
  <si>
    <t xml:space="preserve">Apoyo a la DIVIS , en las  labores operativas relacionadas con procesos judiciales , llevando el registro , manejo y control d ela información en el Sigma </t>
  </si>
  <si>
    <t>Apoyar a la DIVIS y fonvivienda en la gestion requerida y relacionada con los procesos judiciales, especialmente con las Acciones Constiutcionales de Tutela</t>
  </si>
  <si>
    <t>Gestión requerida con la representación judicial atención, tramite y seg. De acc constitucionales de tutela  en los que participe FONVIVIENDA y el MVCT</t>
  </si>
  <si>
    <t>Apoyar a la DIVIS, a Fonvivienda y a la Oficina Asesora Jurídica del Ministerio, en la gestión requerida y relacionada con la representación judicial, atención trámite y seguimiento de las Acciones constitucionales de tutela</t>
  </si>
  <si>
    <t>Apoyar a la subdirección de Subsidio familiar de vivienda y Fondo Nacional de Vivienda, en los procesos de generación de movilizaciones de recursos.</t>
  </si>
  <si>
    <t>Realizar actividades de apoyo operativo  y logistico en lo procesos de pagos y movilizaciones del SFV que se realicen a encargos fiduciarios  o fiducias mercantiles y patrimonios autonomos</t>
  </si>
  <si>
    <t>Apoyar juridicamente los procesos de identif., selección, priorizacion, convocatoria yasignacion del SFV en eespecie en el marco del programa de vivienda gratuita ley 1537 de 2012</t>
  </si>
  <si>
    <t>Realizar actividades de apoyo operativo y logistico a la subdireccion del SFV</t>
  </si>
  <si>
    <t>Apoyar ala Dirección de Inversiones en Vivienda de Interes Social y al fondo Nacional de Vivienda en el seguimiento a la politica pública de vivienda, a traves de la atencion a las consultas y peticiones.</t>
  </si>
  <si>
    <t>Apoyar a la DIVIS, al fnv y a la oficina asesora jurídica del ministerio, en la gestión relacionada con la representación judicial,atención, tramite y seg. De acc constitucionales de tutela</t>
  </si>
  <si>
    <t>Apoyo  a la DIVIS y fonvivienda en la realización de actividades s operativas  relacionadas  con el seguimiento  al  ingreso , manejo y control , salida y archivo de los documentos generados en los procesos judiciales</t>
  </si>
  <si>
    <t>Apoyar a la DIVIS, y a Fonvivienda en la gestión requerida y relacionada con la representación judicial, atención trámite y seguimiento de las Acciones constitucionales de tutela, con énfasis en la elaboración de conceptos, revisión, análisis</t>
  </si>
  <si>
    <t>Realizar actividades de apoyo operativo y logistico a la subdireccion de promocion y apoyo tecnico</t>
  </si>
  <si>
    <t>Apoyar a la Subdirección de promoción y Apoyo Técnico y al fondo Nacional de Vivienda en el seguimiento a la ejecucción de los proyectos de vivienda de interes prioritario que indique el Supervisor,</t>
  </si>
  <si>
    <t>Realizar actividades de apoyo operativo y logistico para el trabajo de atencion a la poblacion en situacion de desplazamiento y a la Sub de promocion y apoyo Tecnico,</t>
  </si>
  <si>
    <t>Apoyar a la Dirección de inversiones de vivienda de interes social , la subdirección de subsidio familiar de vivienda y al Fondo Nacional de Vivienda-Fonvivienda-,la elaboración de insumos e indicadores para la presentacion estadistica,</t>
  </si>
  <si>
    <t>Apoyar a la DIVIS  y a Fonvivienda desde el Grupo de Contratos de la Subdirección de servicios administrativos en las etapas precontractual,</t>
  </si>
  <si>
    <t xml:space="preserve">Apoyar a la Sub de de promo y apoyo Tecnico y a FONVIVIENDA en el acompañamiento social a la poblacion definida por la ley de vivienda como beneficiaria que esta vinculada a programas sociales del estado, que tegan por objeto la superacion </t>
  </si>
  <si>
    <t>Realizar actividades de apoyo operativo y logistico a a la Subdirección de promoción y apoyo técnico.</t>
  </si>
  <si>
    <t>Apoyo a la subdirección de Subsidio familiar de Vivienda en el manejo y control documental  de las movilizaciones dentro del proceso de asignación de subsidio familiar,</t>
  </si>
  <si>
    <t xml:space="preserve">Apoyar a la Subdirección de Subsidio Familiar de vivienda en el soporte y mantenimiento del módulo de registro de postulantes de subsidio familiar de vivienda. </t>
  </si>
  <si>
    <t>Apoyar a la Subdirección de promoción y Apoyo Técnico y al fondo Nacional  en la  ejecucción y operación del proceso de pagos del Sistema de Información.</t>
  </si>
  <si>
    <t xml:space="preserve">Apoyar juridicamente a la Subdirección de promoción y apoyo técnico y el Fondo Nacional de Vivienda  en los procesos relacionados con la aplicación del subsidio familiar, </t>
  </si>
  <si>
    <t>Apoyar jurídicamente a la Direccion del Sistema Habitacional y a Fonvivienda en la ejecución de la politica habitacional y la elaboracion de documentos relacionados con las funciones de estas dependencias.</t>
  </si>
  <si>
    <t>Apoyar los temas jurídicos y financieros que requiera la DSH y FONVIVIENDA en la revisión, formulación e implementación de la política de vivienda a efectos de garantizar la efectiva ejecución de los recursos del SFV.</t>
  </si>
  <si>
    <t xml:space="preserve">Apoyar a la Dirección del Sistema Habitacional en las  actividades  juridicas y administrativas  necesarias para el saneamiento  de los inmuebles del extinto  ICT y/o Inurbe  en el marco del decreto 554 de 2003 y ley 1001 d 2005  </t>
  </si>
  <si>
    <t>Apoyar a la Dirección del Sistema Habiitacional en la elaboración,revisión y seguimiento de los disintos actos administrativos,conceptos juridicos,procesos y procedimientos necesarios para el saneamiento de los bienes del extinto ICT y/o Inurbe.</t>
  </si>
  <si>
    <t>Apoyar a la Dirección del Sistema Habitacional en las actividades juridicas y administrativas necesarias para el saneamiento de los inmuebles del Extinto ICT y / o Inurbe,en el, marco del Decreto 554 de 2003,</t>
  </si>
  <si>
    <t>Servicios profesionales apoyando la administración de bases de datos ORACLE en su instalación, creación, configuración y soporte dentro de la plataforma tecnológica del MVCT</t>
  </si>
  <si>
    <t>Apoyar a la DSH en la elaboración y revisión de conceptos técnicos y demas actividades técnicas necesarias para el saneamiento de los bienes del extinto ICT y/o Inurbe,</t>
  </si>
  <si>
    <t xml:space="preserve">Apoyar a la Dirección del Sistema Habitacional en las  actividades  jurídicas y administrativas  necesarias para el saneamiento  de los inmuebles del extinto  ICT y/o Inurbe  en el marco del decreto 554 de 2003 y ley 1001 d 2005  </t>
  </si>
  <si>
    <t xml:space="preserve">Apoyar a la DSH en la elaboracion y revision de conceptos tecnicos y dema s actividades tecnicas necesarias para el saneamiento de los bienes del extinto ICT y/o INURBE en el marco del decreto 554 de 2003 y la Ley 1001 de 2005 y demas normas </t>
  </si>
  <si>
    <t xml:space="preserve">Apoyar a la Dirección del Sistema Habitacional en la elaboración , revisión  y seguimiento  de los distintos actos administrativos, conceptos juridicos, procesos y procedimientos necesarios  para el saneamiento de los bienes  de ICT y/o Inurbe   </t>
  </si>
  <si>
    <t>Apoyar a la DSH en elaboración y revisión de diagnósticos, conceptos, procesos, procedimientos y metodologías, así como en la ejecución de actividades técnicas necesarias para el saneamiento de los bienes inmuebles del ICT o Inscredial, Inurbe</t>
  </si>
  <si>
    <t>Apoyar a la Dirección del Sistema Habitacional en las actividades juridicas y administrativas necesarias para el saneamieto de los inmuebles del extinto ICT y/o Inurbe</t>
  </si>
  <si>
    <t>Apoyar a la Dirección del Sistema Habitacional en las actividades administrativas necesarias para el saneamiento de los bienes inmuebles del extinto Instituto de credito Territorial.</t>
  </si>
  <si>
    <t xml:space="preserve">Apoyar a la DSH en la elaboracion y revision de conceptos tecnicos y dema s actividades tecnicas necesarias para el saneamiento de los bienes del extinto ICT y/o INURBE </t>
  </si>
  <si>
    <t>Apoyar a la DSH en elaboración y revisión de conceptos técnicos y demás actividades técnicas necesarias para el saneamiento de los bienes inmuebles del extinto ICT y/o Inurbe</t>
  </si>
  <si>
    <t>Apoyar a la DSH en la elaboracion y revision de conceptos tecnicos y dema s actividades tecnicas necesarias para el saneamiento de los bienes del extinto ICT y/o INURBE</t>
  </si>
  <si>
    <t>Servicios profesionales de abogado a la Oficina Asesora Jurídica del MVCT, en la representación judicial, extrajudicial y/o administrativa de la Nación - MVCT en los procesos que hizo entrega el Par Inurbe en liquidación</t>
  </si>
  <si>
    <t>Servicios de apoyo administrativo a la Oficina Asesora Jurídica del MVCT, en la digitalización, alimentación y actualización de la información judicial de cada uno de  los procesos judiciales que hizo entrega el Par Inurbe en liquidación</t>
  </si>
  <si>
    <t>Servicios profesionales de abogado a la Oficina Asesora Jurídica del MVCT, en la representación judicial, extrajudicial y/o administrativa de la Nación - MVCT en los procesos judicialrs que hizo entrega el Par Inurbe en liquidación,</t>
  </si>
  <si>
    <t xml:space="preserve">Servicios de apoyo administrativo, logístico y operativo a la Oficina Asesora Jurídica del MVCT, en la gestión manejo de archivo y organización de la información documental de cada uno de  los procesos judiciales que hizo entrega el Par Inurbe </t>
  </si>
  <si>
    <t>Apoyo administrativo, logístico y operativo a la Oficina Asesora Jurídica del MVCT, en la gestión manejo de archivo y organización de la información documental</t>
  </si>
  <si>
    <t>Apoyar a la Oficina Asesora Jurídica en la gestión requerida relacionada con la atención, trámite y seguimiento de las Acciones Constitucionales de Tutela de los procesos que hizo entrega el Par Inurbe en liquidación al MVCT</t>
  </si>
  <si>
    <t>Servicios profesionales de abogado a la Oficina Asesora Jurídica del MVCT, en la emisión conceptos, absolver consultas, y en general el apoyo jurídico dentro de los procesos de terminación y liquidación del contrato de fiducia Nº 763/2007</t>
  </si>
  <si>
    <t>Apoyar a la DSH en las actividades operativas, logísticas y asistenciales necesarias para el saneamiento de los bienes inmuebles del extinto ICT o Inscredial, Inurbe o Unidad Administrativa Especial Liquidadora del ICT e Inurbe en liquidación</t>
  </si>
  <si>
    <t>Prestar los servicios profesionales de abogado a la Oficina Asesora Jurídica del MVCT, en la representación judicial, extrajudicial y/o administrativa de la Nación - MVCT en los procesos que hizo entrega el Par Inurbe en liquidación</t>
  </si>
  <si>
    <t>Prestar serviciosde apoyo administrativo a la OA Juridica del MVCT en la digitalizacion, alimentacion, actualizacion y tramite de informacion que fue entregada por el PAR INURBE asi como las consultas internas y externas que s epresenten</t>
  </si>
  <si>
    <t>Gestión manejo de archivo y organización de la información documental de cada uno de  los procesos judiciales que hizo entrega el Par Inurbe en liquidación</t>
  </si>
  <si>
    <t>Servicios profesionales de abogado a la Oficina Asesora Jurídica del MVCT, para el apoyo en los asuntos de carácter legal y en especial los relacionados con la representación judicial en instancia judiciales y administrativas</t>
  </si>
  <si>
    <t>Gestión relacionada con las actividades secretariales y asistenciales dentro y en desarrollo del proceso mediante el cual se hizo entrega cada uno de   los procesos judiciales por parte del  Par Inurbe ,</t>
  </si>
  <si>
    <t>Apoyar al Viceministerio de Vivienda en el seguimiento técnico relacionado con el saneamiento de los bienes del extinto  y/o Inurbe y en el seguimiento y alimentación de los bienes de información de las operaciones urbanas integrales.</t>
  </si>
  <si>
    <t>Apoyar a la Dirección del Sistema Habitacional en las actividades jurídicas relacionadas con los procesos de saneameinto a cargo de la misma.</t>
  </si>
  <si>
    <t>Prestar servicios profesionales como desarrollador de software para apoyar la operación, mantenimiento e implementación de los sistemas de información del PAR INURBE en liquidación</t>
  </si>
  <si>
    <t>Apoyar a la Dirección del Sistema Habitacional en las actividades juridicas y administrativas necesarias para el saneamiento de los inmuebles del extinto ICT y /0 INURBE en el marco del Decreto 554/03, ley 1001/05 y demas normas que regulen la materia</t>
  </si>
  <si>
    <t>Apoyar a la DSH en las actividades y trámites juridicos para el saneamiento de los inmuebles de ICT/INURBE en el marco del Decreto 554 de 2003,la Ley 100 de 2005 y démas normas que regulen la materia,</t>
  </si>
  <si>
    <t>Apoyar a la Dirección del Sistema Habitacional en las actividades juridicas y administrativas para el saneamiento de los inmuebles ICT y / o Inurbe,en el, marco del Decreto 554 de 2003,</t>
  </si>
  <si>
    <t>Apoyar la DSH en las actividades jurídicas y administrativas necesarias para el saneamiento de los inmuebles del extinto ICT y/o INURBE ene le marco del decreto 554 de 2003 y la ley 1001 de 2005</t>
  </si>
  <si>
    <t>Prestacion de servicios profesionales para el apoyo acompañamiento administrativo y de organización de los procesos judiciales que recibio del PAR INURBE en liquidacion la Oficina Juridica del MVCT</t>
  </si>
  <si>
    <t>Apoyar a la DSH en las actividades juridicas y administrativas, saneamiento de los inmuebles ICT y /0 INURBE en el marco del Decreto 554/03, ley 1001/05 y demas normas que regulen la materia</t>
  </si>
  <si>
    <t>Apoyar a la Dirección del Sistema Habitacional en las actividades juridicas y administrativas necesarias para el saneamiento de los inmuebles del ICT y / o Inurbe,en el, marco del Decreto 554 de 2003,</t>
  </si>
  <si>
    <t>Apoyar a la DSH del MVCT, en las actividades operativas, logísticas y asistenciales saneamiento de los bienes inmuebles del extinto ICT y/o INURBE en liquidación</t>
  </si>
  <si>
    <t>Apoyar a la Dirección del Sistema Habitacional en las actividadesy tramites juridicos para el saneamiento de los inmuebles del extinto ICT y /0 INURBE en el marco del Decreto 554/03, ley 1001/05 y demas normas que regulen la materia</t>
  </si>
  <si>
    <t>Apoyar a la DSH y a la Secretaria General en la elaboración y revisión de conceptos técnicos así como en la ejecución de actividades técnicas necesarias para el saneamiento de los bienes del ICT y/o INURBE, decreto 554/2003, Ley 1001/2005</t>
  </si>
  <si>
    <t>Apoyar a la Dirección del Sistema Habitacional - Grupo de titulación y Saneamiento predial- en la asistencia técnica que debe prestar a las Entidades territoriales y Ncionales en los procesos de saneamiento y legalización de bienes inmuebles privados</t>
  </si>
  <si>
    <t>Apoyar a la Direccion del Sistema Habitacional en la revision juridica de los distintos actos administrativos, procesos y procedimientos relacionados con el programa Nacional de Titulacion</t>
  </si>
  <si>
    <t>Apoyar a la Direccion del Sistema Habitacional en la elaboración y revisión de los documentos precontractuales,contractuales y pos contractuales ,necesarios para la ejecuccióndel programa Nacional de Titulacion</t>
  </si>
  <si>
    <t>Apoyar a la DSH -Grupo de Titulación y saneamiento predial- en la proyección de documentos jurídicos relacionados con los programas misionales a cargo de la DSH</t>
  </si>
  <si>
    <t>Apoyar a la Dirección del Sistema Habitacional en las actividades operativas,logisticas y asistenciales dentro del marco del programa nacional de titulación,</t>
  </si>
  <si>
    <t>Apoyar a la Dirección del Sistema Habitacional en la revisión jurídica de los distintos actos administrativos,procesos,procedimientos y en la asistencia jurídica que se debe brindar.</t>
  </si>
  <si>
    <t>Apoyar a la DSH Grupo de Titulación y saneamiento Predial, e la asistencia técnica a las entidades territoriales y nacionales, en los procesos de saneamiento y legalización de bienes fiscales urbanios y de bienes inmuebles privados,</t>
  </si>
  <si>
    <t>Prestacion de Servicios de apoyo a al gestión de la DSH-Grupo de titulación y saneamineto predial correspondiente a las actividades oprerativas,</t>
  </si>
  <si>
    <t xml:space="preserve">Apoyar a la DSH -grupo de Titulación y saneamiento predial en las actividades jurídicas relacionadas con la titulación de bienes fiscales y privados , asi como en los demás asuntos jurídicos en materia de bienes inmuebles del extinto INURBE
</t>
  </si>
  <si>
    <t>"Apoyar a la Dirección de Espacio Urbano y Territorial en las actividades administrativas y técnicas requeridas para el seguimiento y evaluación de las actividaes adelantadas por el MVCT,"</t>
  </si>
  <si>
    <t>"Prestación de servicios de apoyo a la gestión de la Dirección de Espacio Urbano y Territorial en las actividades operativas,logisticas y/o asistenciales que requiera para el desarrollo de la ejecución."</t>
  </si>
  <si>
    <t>"Prestación de servicios profesionales espacializados para apoyar a la Dirección de Espacio Urbano y Territorial en la coordinación de las actividades realacionadas con la ejecucción,"</t>
  </si>
  <si>
    <t>Servicios profesionales especializados para apoyar a la DEUT en la coordinacion de las actividades de asistencia tecnica a las entidades territoriales  para la formulacion y/o ejecucion de programa y proyectos de renovacion urbana."</t>
  </si>
  <si>
    <t>"Prestación de servicios profesionales para apoyar a la Dirección de Espacio Urbano y Territorial en temas presupuestales y financieros que involucran la programación,ejecucción de los recursos asignados."</t>
  </si>
  <si>
    <t>"Apoyar a la Dirección de Espacio Urbano y Territorial en el desarrollo de las actividades necesarias para la incorporación de la gestión del riesgo en el ordenamiento territorial por parte de las autorizaciones locales."</t>
  </si>
  <si>
    <t>"Apoyar a la Dirección de Espacio Urbano y territorial en la realización de acciones técnicas tendientes a orientar la incorporación de la gestón del riesgo en el ordenamiento territorial,"</t>
  </si>
  <si>
    <t>Apoyar a la DEUT, en la evaluación, revisión y seguimiento del componente urbanístico y apoyo técnico an la intervención a nivel regional y/o netropolitano en las diferentes etapas de las operaciones urbanas integrales que deba adoptar el MVCT."</t>
  </si>
  <si>
    <t>Apoyar a la DEUT, en la evaluación, revisión y seguimiento del componente urbanístico y en la definición de las normas urbanísticas de las operaciones urbanas integrales que deba adoptar el MVCT.</t>
  </si>
  <si>
    <t xml:space="preserve">Apoyar a la Dirección de Espacio urbano y territorial en la evaluación,revisión y seguimiento del componente técnico en las diferentes etapas de las operaciones urbanas, </t>
  </si>
  <si>
    <t>Apoyar a la DEUT en la asistencia técnica que deba prestar a las autoridades territoriales en gestión urbanística en la ejecución de proyectos de renovación urbana, seguimiento de temas de gestión y desarrollo de programas de vivienda</t>
  </si>
  <si>
    <t>Apoyar a la DEUT en la coordinacion, evaluacion, revision y seguimiento de las operaciones urbanas integrales y de las gestiones interinstitucionales para el desarrollo de los equipamientos en los programas de vivienda del MVCT</t>
  </si>
  <si>
    <t>Apoyar a la Dirección de Espacio Urbano y Territorial en la planeación,implementación y evaluación de las estraegias del plan de asistencia técnica de la DEUT,</t>
  </si>
  <si>
    <t>Apoyar juridicamente a la DEUT en el desarrollo de las etapas precontractual y poscontractual para el adecuado desarrollo de los diferentes programas y proyectos a cargo de las dependencias, incluida la contratacion ...</t>
  </si>
  <si>
    <t>Apoyar al despacho del Viceministerio de Vivienda en las actividades operativas, logisticas y/o asistenciales que requiera para su normal funcionamiento, asi como las relacionadas con la formulación, diseño, implementación  y  la politica del OT.</t>
  </si>
  <si>
    <t>Apoyar a la Subdirección de Políticas de Desarrollo Urbano y Territorial, en la formulación, diseño, implementación y seguimiento de la política y normatividad en materia de desarrollo urbano y territorial</t>
  </si>
  <si>
    <t>Apoyo a la gestión de la DEUT en las actividades operativas y en la organización archivistica de la documentación técnica y contractual que se genera en desarrollo de los diferentes programas y proyectos a cargo de la Dependencia,</t>
  </si>
  <si>
    <t>Apoyar técnicamente a la Dirección de Espacio Urbano y territorial en la asistencia técnica que se debe brindar a instituciones y Entidades territoriales en los temas relacionados con el ordenamiento territorial.</t>
  </si>
  <si>
    <t>Apoyar a la Dirección de Espacio Urbano y Territorial en la gestión interinstitucional necesaria para el desarrollo de los equipamientos en la operaciones urbanas integrales y de los proyectos de vivienda que adelanta el MVCT</t>
  </si>
  <si>
    <t>Apoyar a la DEUT, en la revisión y elaboración del contenido técnico de las normas, cuya formulación, diseño e implementación le corresponden.</t>
  </si>
  <si>
    <t>Efectuar el seguimiento y medición del impacto que ha generado en los Entes Territoriales la asistencia técnica que se brinda en los temas relacionados con el,ordenamiento territorial,</t>
  </si>
  <si>
    <t>Apoyar a la Dirección de Espacio Urbano y Territorial en la formulación,implementación y revisión de los aspectos tributarios viculados a las politicas,normas y procesos de ordenamiento Territorial,</t>
  </si>
  <si>
    <t>Apoyar al MVCT en la realización de los estudios técnicos que sustentaran su participación en el séptimo Foro Urbano Mundial ,en lo que refiere a los análisis urbanisticos y elaboración de documentos técnicos.</t>
  </si>
  <si>
    <t>Elaboración y/o verificación de la cartografía y demás información técnica que se requiera en el marco del seguimiento a la ejecucción de la politica de desarrollo Urbano y vivienda.</t>
  </si>
  <si>
    <t>Apoyar a la DEUT, en la evaluación, revisión y seguimiento del componente económico y financiero en las diferentes etapas de las operaciones urbanas integrales que deba adoptar el MVCT.</t>
  </si>
  <si>
    <t>Apoyar a la DEUT en las actividades juridicas necesarias para la implementación de las politicas que en materia de desarrollo urbano y territorial establece el Plan Nacional de Desarrollo 2011-2014</t>
  </si>
  <si>
    <t>Apoyar a la Dirección de espacio Urbano y Territorial en la asistencia técnica a las Entidades Teritoriales, en los procesos de revisión y ajustes de planes de ordenamiento territorial (POT),para promover procesos de habilitación de suelo para VIS</t>
  </si>
  <si>
    <t>Realizar actividades necesarias para el mejoramiento integral de barrios en el municipio de Valledupar, en sus fases de estudios, diseños definitivos, construcción de obras y acompañamiento necesario</t>
  </si>
  <si>
    <t>Seguimiento de la ejecución de los proyectos y programas a su cargo, y en la elaboración y/o revisión juridica de los documentos</t>
  </si>
  <si>
    <t xml:space="preserve">Apoyar a la DEUT en la aistencia técnica que debe prestar a la Entidades territoriales en los temas relacionados con el diseño y ejecución de obras de espacio público y de arquitectura, programa de mejoramiento integral de barrios. </t>
  </si>
  <si>
    <t>Apoyar a la Subd. Serv. Administrativos-Grupo de Contratos, en el trámite precontractual, contractual y postcontractual, en especial aquellos procesos que deban adelantarse por la DEUT.</t>
  </si>
  <si>
    <t>Apoyar a la DEUT,en la incorporación de información en los aplicativos de seguimiento a la inversión dispuestos por el Gobierno Nacional ,asi como la consolidación,seguimiento y actualización de la información financiera,</t>
  </si>
  <si>
    <t>Apoyar al MVCT en la realización de los estudios técnicos que sustentaran su participación en el séptimo Foro Urbano Mundial ,en lo que refiere al componente en lo que se refiere al componente urban´stico y cartográfico.</t>
  </si>
  <si>
    <t>Apoyar juridicamente al Viceministro de Vivienda en la elaboración y/o revisión de documentos relacionados con la formulación de politicas, planes, programas y regulaciones en materia de vivienda,ordenamiento territorial .</t>
  </si>
  <si>
    <t>Apoyar al MVCT en la realización de los estudios técnicos que sustentaran su participación en el séptimo Foro Urbano Mundial ,en lo que refiere al componente en lo que se refiere al componente social y estadístico,</t>
  </si>
  <si>
    <t>Servicios profesionales apoyando a la Subd. Serv. Administrativos-Grupo de Contratos, en los procesos de contratación, etapas precontractual, contractual y postcontractual, en especial asuntos relacionados con la DEUT.</t>
  </si>
  <si>
    <t>Prestación de servicios profesionales especializados para apoyar a la DEUT en la coordinación de los análisis técnicos que realizara el MVCT para el Séptimo Foro Urbano Mundial, en lo que se refiere al componente urbanístico.</t>
  </si>
  <si>
    <t>Apoyar a la DEUT en las actividades orientadas a la generación de información y a la medición de los impactos economicos y financieros ,</t>
  </si>
  <si>
    <t>Apoyar a la Subdirección de Políticas de Desarrollo Urbano y Territorial, en la formulación, diseño, implementación y seguimiento de la política y normatividad que se relacione con las operaciones urbanas integrales que deba adoptar el MVCT</t>
  </si>
  <si>
    <t>Apoyar al MVCT en la incorporación,implementación y difusión de los temas de gestión social relacionados con las operaciones urbanas,</t>
  </si>
  <si>
    <t>Apoyar a la Dirección de Espacio Urbano y Territorial, en el analisis y revisión de los aspectos económicos ,financieros e impacto de las politicas,acciones y normatividad en temas urbanos,</t>
  </si>
  <si>
    <t>Apoyar en el desarrollo e implementación de procesos de asistencia técnica dentro del programa de mejoramiento integral de barrios que permitan la incorporación de lineamientos, estrategias y acciones locales para el reasentamiento</t>
  </si>
  <si>
    <t>Apoyar al Viceministerio de Vivienda, en los procesos de investigación,identificación,recopilación y análisis de la normatividad.</t>
  </si>
  <si>
    <t>Prestación de servicios profesionales para apoyar al Ministerio en la revisión y análisis de alternativas de las familias beneficiarias de las Operaciones urbanas Integrales y su cierre financiero</t>
  </si>
  <si>
    <t>Apoyar al MVCT en la realización de los estudios técnicos que sustentarán su participación en el VII Foro Urbano mundial en lo que se refiere al componente urbanístico y cartográfico</t>
  </si>
  <si>
    <t>Apoyar a la Dirección de Espacio Urbano y Territorial en la revisión de las diferentes etapas en las operación urbanas integral que deban realizar por el MVCT,</t>
  </si>
  <si>
    <t xml:space="preserve">Prestación de servicios profesionales especializados para apoyar juridicamente a la DEUT en la reglamentación y formulación de propuestas de politica de los temas prioritarios. </t>
  </si>
  <si>
    <t>Apoyar al viceministerio de vivienda en la revisión jurídica de las propuestas normativas y documentos relacionados con la participación de la Nacion en la planeación, promoción y financiamiento de programas de vivienda y desarrollo urbano</t>
  </si>
  <si>
    <t>Apoyar al MVCT en la realización de los estudios técnicos que sustentaran su participación en el séptimo Foro Urbano Mundial ,en lo que refiere al componente ambiental,</t>
  </si>
  <si>
    <t>Adición contrato de promesa de compraventa Nº 002 de 2013</t>
  </si>
  <si>
    <t>Nación</t>
  </si>
  <si>
    <r>
      <rPr>
        <u val="single"/>
        <sz val="11"/>
        <color indexed="8"/>
        <rFont val="Calibri"/>
        <family val="2"/>
      </rPr>
      <t>Jose Vicente Casanova Roa</t>
    </r>
    <r>
      <rPr>
        <sz val="11"/>
        <color theme="1"/>
        <rFont val="Calibri"/>
        <family val="2"/>
      </rPr>
      <t xml:space="preserve">
</t>
    </r>
    <r>
      <rPr>
        <b/>
        <sz val="11"/>
        <color indexed="8"/>
        <rFont val="Calibri"/>
        <family val="2"/>
      </rPr>
      <t>JCasanova@minvivienda.gov.co</t>
    </r>
  </si>
  <si>
    <t>Otro si # 3 Adición y prorroga al cto 472 de 2013 suscrito con EMPRESA DE RECURSOS TECNOLOGICOS S.A. E.S.P</t>
  </si>
  <si>
    <r>
      <rPr>
        <u val="single"/>
        <sz val="11"/>
        <color indexed="8"/>
        <rFont val="Calibri"/>
        <family val="2"/>
      </rPr>
      <t>Jose Luis Eraso Figueroa</t>
    </r>
    <r>
      <rPr>
        <sz val="11"/>
        <color theme="1"/>
        <rFont val="Calibri"/>
        <family val="2"/>
      </rPr>
      <t xml:space="preserve">
</t>
    </r>
    <r>
      <rPr>
        <b/>
        <sz val="11"/>
        <color indexed="8"/>
        <rFont val="Calibri"/>
        <family val="2"/>
      </rPr>
      <t>JEraso@minvivienda.gov.co</t>
    </r>
  </si>
  <si>
    <t>prestación de servicios de apoyo a la gestión del Help desk para soporte a la infraestructura del MVCT en instalación, configuración de PCs, manejo de software ofimático, cableado estructurado, equipo de compto y portátiles</t>
  </si>
  <si>
    <t>Prestar el servicio de asistencia al software HOMINIS</t>
  </si>
  <si>
    <t>Prestar el servicio de asistencia del sistema de información para la Gestión Administrativa y financiera Pública, sofware SIFIP/SIFAME</t>
  </si>
  <si>
    <t>Adición al contrato No 404 de 2013,cuyo objeto es el suministro de tiquetes para el transporte aereo en vuelos nacionales e internacionales,</t>
  </si>
  <si>
    <r>
      <rPr>
        <u val="single"/>
        <sz val="11"/>
        <color indexed="8"/>
        <rFont val="Calibri"/>
        <family val="2"/>
      </rPr>
      <t>Octavio Losada Ramirez</t>
    </r>
    <r>
      <rPr>
        <sz val="11"/>
        <color theme="1"/>
        <rFont val="Calibri"/>
        <family val="2"/>
      </rPr>
      <t xml:space="preserve">
</t>
    </r>
    <r>
      <rPr>
        <b/>
        <sz val="11"/>
        <color indexed="8"/>
        <rFont val="Calibri"/>
        <family val="2"/>
      </rPr>
      <t>OLosada@minvivienda.gov.co</t>
    </r>
  </si>
  <si>
    <t>Prestacion de servicios de apoyo a la gestion a la Direccion EUT en la organización archivistica de la documentacion que se genera en desarrollo de los diferentes programas y proyectos a cargo de la misma.</t>
  </si>
  <si>
    <t>Apoyar a la DEUT en la elaboración de procesos, guías y mecanismos administrativos para conformar la línea base del programa de las cienmil viviendas en lo pertinente a la organización de bases de datos, a la trazabilidad de los procesos</t>
  </si>
  <si>
    <t>Apoyar a la Dir. Espacio Urbano y territorial en la gestión con las administraciones locales donde se desarrolla el programa de las cien mil viviendas, en la estructuración d eprocesos de planeación que faciliten el desarrollo de la estrategia de</t>
  </si>
  <si>
    <t>Apoyar la Dirección de Espacio Urbano y Territorial en el proceso de organización documental para realizar seguimiento al programa de la cien mil viviendas, en lo pertinente a la conformación de expedientes</t>
  </si>
  <si>
    <t>Apoyar a la Subdirección de políticas de Desarrollo Urbano y Territorial en la formulación,diseño,implementación y seguimiento de la politica y normatividad en materia de desarrollo urbano y territorial</t>
  </si>
  <si>
    <t>Otro Si No. 1 de adicion al contrato de Prestacion de servicios profesionales No. 737 de 2013 suscrito con SASHA LORENA CASTRO BUITRAGO cuyo objeto es "Administrar y orientar el desarrollo de los contenidos, la organización de las secciones,la act</t>
  </si>
  <si>
    <r>
      <rPr>
        <u val="single"/>
        <sz val="11"/>
        <color indexed="8"/>
        <rFont val="Calibri"/>
        <family val="2"/>
      </rPr>
      <t>Angela Isabel Piñeros Reina</t>
    </r>
    <r>
      <rPr>
        <sz val="11"/>
        <color theme="1"/>
        <rFont val="Calibri"/>
        <family val="2"/>
      </rPr>
      <t xml:space="preserve">
</t>
    </r>
    <r>
      <rPr>
        <b/>
        <sz val="11"/>
        <color indexed="8"/>
        <rFont val="Calibri"/>
        <family val="2"/>
      </rPr>
      <t>apineros@minvivienda.gov.co</t>
    </r>
  </si>
  <si>
    <t>Apoyar al MVCT a través de la Sub. Serv. Administrativos en las actividades que se deben adelantar en el proceso revisión técnica de los inmuebles sujetos a saneamiento del extinto ICT y/o INURBE</t>
  </si>
  <si>
    <t>Preproduccion, realizacion,produccion y emision de programas audiovisuales de carácter institucional y rendicion de cuentas del MVCT.</t>
  </si>
  <si>
    <t>Servicios profesionales a la Subdirección de Servicios Administrativos para apoyar, planear y realizar el levantamiento de información, actividades y diagnóstico relacionados con el sistema de Gestión ambiental</t>
  </si>
  <si>
    <t>Apoyar en labores asistenciales al grupo de Comunicaciones estrategicas para procesar,tramitar y acceder a la información relacionada con actividades administrativas</t>
  </si>
  <si>
    <t>Prestar los servicios profesionales para apoyar al grupo de Comunicaciones en la realización y ejecución de una estrategia de comunicación en Dptos y ciudades con las que tiene relación directa del MVCT a partir de sus objetivos misionales</t>
  </si>
  <si>
    <t>Apoyar el proceso de reforma organizacional que presentara el MVCT al Dpto. Administrativo de la Función Pública Ministerio de Hacienda,Presidencia de la Republoica asi como apoyar el proceso de implementación del aplicativo de nómina</t>
  </si>
  <si>
    <t>Prestar los servicios de apoyo logístico para la realización del evento diálogos de Gestión, que se realizara de acuerdo con las especificaciones técnicas establecidas</t>
  </si>
  <si>
    <t>Otro Si No. 5 de adición al contrato de suministro No. 404 de 2013 suscrito con ESCOBAR OSPINA S.A.S, cuyo ojeto es el suministro de tiquetes aéreos</t>
  </si>
  <si>
    <t>Prestar los servicios de monitoreo diario prensa,radio,televisión,internet y revistas en el que se seleccione y entregue diariamente un reporte de noticias y comentarios</t>
  </si>
  <si>
    <t>Apoyar el proceso de Gestión documental para la organización y administración documental de los archivos del MVCT</t>
  </si>
  <si>
    <t>Adición al contrato No 715 de 2013,suscrito entre el Archivo General de la Nación y el Ministerio, cuyo objeto es realizar limpieza, clasificación y desinfección a los planos</t>
  </si>
  <si>
    <t>Prestación de servicios profesionales para apoyar el proceso de organización y mantenimiento del SGD con el fin de conservar y preservar toda la documentación producida y recibida en el marco de las políticas y programas del VAS</t>
  </si>
  <si>
    <r>
      <rPr>
        <u val="single"/>
        <sz val="11"/>
        <color indexed="8"/>
        <rFont val="Calibri"/>
        <family val="2"/>
      </rPr>
      <t>Milciades Hernandez Martinez</t>
    </r>
    <r>
      <rPr>
        <sz val="11"/>
        <color theme="1"/>
        <rFont val="Calibri"/>
        <family val="2"/>
      </rPr>
      <t xml:space="preserve">
</t>
    </r>
    <r>
      <rPr>
        <b/>
        <sz val="11"/>
        <color indexed="8"/>
        <rFont val="Calibri"/>
        <family val="2"/>
      </rPr>
      <t>MHernandez@minvivienda.gov.co</t>
    </r>
  </si>
  <si>
    <t>Prestacion de servicios profesionales para apoyar a la subdireccion de estructuracion de programas del sector de agua potable y saneamiento básico</t>
  </si>
  <si>
    <t>Prestacion de servicios profesionales para apoyar tecnicamente al VAS en elfortalecimiento del seguimiento a los planes y programas de conexiones intradomiciliarios de los servicios de acueducto y alcantarillado que adelanta el VAS….</t>
  </si>
  <si>
    <t>Prestación de Servicios Profesionales para apoyar juridicamente al Grupo de desarrollo Sostenible de la dirección de Desarrollo Sectorial del Viceministerio de agua y Saneamiento Básico,en el seguimiento a la implementación de las disposicio</t>
  </si>
  <si>
    <t>prestación de servicios de apoyo a la gestión en las actividades operativas y de gestión documental requeridas por la subdirección de Estructuración de programas como soporte para el cumplimiento de las funciones.</t>
  </si>
  <si>
    <t>Prestación de servicios. Profesionales para apoyar desde el grupo de contratos de la sub. De Servicios. Admón. en el seguimiento a los proyectos de l sector Agua potable y saneamiento básico</t>
  </si>
  <si>
    <t>Apoyar tecnicamente al VAS para estructuracion, implementacion y seguimiento a los planes y programas de la prestacion del servicio publico de aseo y del componente ambiental del programa agua para la prosperidad ..</t>
  </si>
  <si>
    <t>Prestación de Servicios profesionales para brindar asistencia técnica a las entidades territoriales en la implementación del software Integrin, así como apoyo al componente de aseguramiento y fortalecimiento institucional …</t>
  </si>
  <si>
    <t>Prestacion de servicios profesionales para apoyar a la subdireccion de estructuracion de programas en las actividades de seguimiento necesarias en la implementacion del programa de abastecimiento de agua, manejo de aguas residuales</t>
  </si>
  <si>
    <t>Apoyar a la Subdirección de Gestión Empresarial en el seguimiento y desarrollo de los procesos de sistematización, creación y administración de bases de datos y sistemas de información de programas y proyectos</t>
  </si>
  <si>
    <t>Prestación de serv para apoyar la gestión admon y los procesos de organización y mantenimiento del sistema de gestión documental en las actividades de la sub de gestión empresarial del VASB para conservar y preservar la documentación producida</t>
  </si>
  <si>
    <t>Prestación de servicios profesionales para apoyar técnicamente a la sub de proyectos del VASB en la supervisión y seguimiento de la ejecución y liquidación de los proyectos y/o convenios suscritos por le MVCT a través del VASB</t>
  </si>
  <si>
    <t>Realizar el seguimiento a los compromisos que se establezcan con las regiones en materia de agua potable y saneamiento básico adelantados por el Viceministerio de Agua y Saneamiento Básico</t>
  </si>
  <si>
    <t>prestación de servicios profesionales para apoyar al grupo de Desarrollo sectorial del VASB en la estructuración y seguimiento de planes ambientales sectoriales dl los PDAs en la gestión de información asociada y procesos de asistencia técnica</t>
  </si>
  <si>
    <t>Apoyar técnicamente al Grupo de Desarrollo sostenible del Viceministerio de Agua y Saneamiento Básico , en el seguimiento y asistencia técnica asociada a la gestión ambiental y del riesgo en el sector de agua potable y saneamiento básico</t>
  </si>
  <si>
    <t>Prestación de servicios de apoyo a la gestión Documental de la Dirección de Programas</t>
  </si>
  <si>
    <t>Prestación de servicios profesionales para apoyar juridicamente a la Subdirección de estructuración de programas , en el marco de las politicas y programas del Viceministerio</t>
  </si>
  <si>
    <t>Prestación de Servicios Profesionales para apoyar técnicamente a la Sub de proyectos del Viceministerio de Agua y Saneamiento Básico en la supervisión y seguimeinto y liquidación de los proyectos y/o convenios suscritos por el Ministerio</t>
  </si>
  <si>
    <t>Prestación de servicios Profesionales para apoyar a la Dirección de Programas en el acompañamiento y seguimiento de los procesos de diseño,estructuración e implementación de planes y programas del sector de agua potable</t>
  </si>
  <si>
    <t>Apoyar juridicamente al grupo de politica sectorial de la Direccion de desarrollo secctorial en la estructuracion de conceptos y en el tramite de las peticiones requerimientos solicitudes procesos</t>
  </si>
  <si>
    <t>prestación de servicios profesionales para apoyar jurídicamente a la dirección de programas en las actividades requeridas en la subdirección de proyectos</t>
  </si>
  <si>
    <t>Apoyar técnicamente a la Dirección de Desarrollo Sectorial del VASB en la formulción de politicas y estructuración de normas de carácter reglamentario y regulatorio en el servicios público de aseo y el aprovechamiento de residuos solidos</t>
  </si>
  <si>
    <t>Prestación de servicios Profesionales para apoyar técnicamente a la Subdirección de proyectos de la Dirección de programas del Viceministerio de agua y saneamiento basico, en la evaluación integral de los proyectos</t>
  </si>
  <si>
    <t>Prestación de servicios profesionales para apoyar a la dirección de desarrollo sectorial del VASB en el diseño de políticas y formulación de normas de carácter reglamentario y regulatorio para el servicio publico de aseo incluido el aprovechamiento</t>
  </si>
  <si>
    <t>Prestación de Servicios juridicos para apoyar y asistir al Viceministerio de Agua y Saneamiento en las gestiones de viabilización de proyectos de acuerdo con lo establecido</t>
  </si>
  <si>
    <t>Apoyar al Viceministerio de agua y abastecimiento Básico-Vas-en el desarrollo de las actividades técnicas y operativas necesarias para la implementación de programas de abastecimiento de agua residuales en zonas rurales,con énfasis en el s</t>
  </si>
  <si>
    <t>Prestación de servicios para la actualización,mantenimiento,asistencia y soporte técnico del sistema de información SIGEVAS de acuerdo con las necesidades del Viceministerio de Agua y Saneamiento básico</t>
  </si>
  <si>
    <t>Apoyar administrativa y financieramente al desarrollo de la estrategia de monitoreo, seguimiento y control a los recursos del Sistema General de Participaciones</t>
  </si>
  <si>
    <t>Prestar servicios profesionales para apoyar jurídicamente a la dirección de programas del VASB en los procesos y tramites de giro directo de recursos del sistema general de participaciones a cargo de la dirección de conformidad con las nor</t>
  </si>
  <si>
    <t>Apoyar juridicamente al grupo de monitoreo del SGP APSB en la direccion de Desarrollo sectorial en los tramites y asuntos derivados del proceso de certificacion de distritos y municipios de acuerdo con las normas aplicables al sectro del VASB</t>
  </si>
  <si>
    <t>APOYAR A LA DIVIS Y FONVIVIENDA Y LA OF. ASESORA JURIDICA EN LA REPRSENTACION JUDICIAL , ATENCION ,TRAMITE Y SEGUIMIENTO DE LAS ACCIONES DE TUTELA</t>
  </si>
  <si>
    <t>Apoyar a la DIVIS Y FONVIVIENDA en el seguimiento a la política pública de vivienda a través de la atención a consultas y peticiones que se soliciten dentro de los procesos de asignación de subsidios familiares de vivienda</t>
  </si>
  <si>
    <t>Apoyar al Viceministerio de Vivienda en el desarrollo y seguimiento de las actividades necesarias para el cumplimiento de las diferentes disposiciones normativas y jurisprudencias que regulan la politica Pública</t>
  </si>
  <si>
    <t>Apoyar al viceministerio de vivienda en las actividades relacionadas con la socialización , divulgación y promoción de la política de vivienda</t>
  </si>
  <si>
    <t>Apoyar al viceministro de vivienda en el desarrollo y seguimiento de las actividades necesarias para el cumplimiento de la politica publica de VIS para poblacion en situacion de desplazamiento y/o victima del conflicto armado interno en Colombia</t>
  </si>
  <si>
    <t>Apoyar al Viceministerio de Vivienda en el desarrollo y seguimiento de las actividades jurídicas relacionadas con las disposiciones normativas y jurisprudenciales que regulan la política Pública de vivienda</t>
  </si>
  <si>
    <t>Apoyar a la Dirección del Sistema Habitacional brindando asistencia jurídica en el seguimiento y/o elaboración de los documentos relacionados con las funciones a cargo de la misma</t>
  </si>
  <si>
    <r>
      <rPr>
        <u val="single"/>
        <sz val="11"/>
        <color indexed="8"/>
        <rFont val="Calibri"/>
        <family val="2"/>
      </rPr>
      <t>Julio Cesar Mestre Suarez</t>
    </r>
    <r>
      <rPr>
        <sz val="11"/>
        <color theme="1"/>
        <rFont val="Calibri"/>
        <family val="2"/>
      </rPr>
      <t xml:space="preserve">
</t>
    </r>
    <r>
      <rPr>
        <b/>
        <sz val="11"/>
        <color indexed="8"/>
        <rFont val="Calibri"/>
        <family val="2"/>
      </rPr>
      <t>jmestre@minvivienda.gov.co</t>
    </r>
  </si>
  <si>
    <t>Apoyar el proceso de organización y administracion de los archivos de ls DSH del MVCT en el marco de la subrogacion de derechos y obligaciones del extinto ICT y/o INURBE conforme con lo establecido en el Decreto 554 de 2003 y demas normas…</t>
  </si>
  <si>
    <t>Apoyar a la dirección Sistema Habitacional en las actividades operativas logísticas y asistenciales necesarias para el saneamiento de los bienes inmuebles del extinto ICT o INSCREDIAL-INURBE</t>
  </si>
  <si>
    <t>Apoyar a la Direccion del sistema habitacional en las acvtividades juridicas y administrativas necesarias para el sanemainto de los inmuebles del extinto ICT y/o INURBE n el marco del Decreto 554 de 2003 y demas normas…</t>
  </si>
  <si>
    <t>Apoyar al Viceministerio de Vivienda en las actividades juridicas relacionadas con las funciones a su cargo y en especial aquellas que se encuentran en el marco del Decreto 554 de 2003, ley 1001 de 2005</t>
  </si>
  <si>
    <t>Apoyar a la DSH en las actividades jurídicas y administrativas necesarias para el saneamiento de los inmuebles de ICT y/o Inurbe en el marco del Decreto 554/2003 la Ley 1001 de 2005 y demás normas que regulan la materia</t>
  </si>
  <si>
    <t>Apoyar la operación n en mesa de ayuda y soporte de infraestructura ofimática del ministerio así como en la definición y estructuración de los procesos del área PAR INURBE</t>
  </si>
  <si>
    <t>Apoyar al Ministerio en las actividades juridicas y administrativas necesarias para el saneamiento de los inmuebles del extinto ICT/ Inurbe en el marco del Decreto 554 de 2003</t>
  </si>
  <si>
    <t>Apoyar a la Direccion del sistema habitacional en la elaboración y revisión de conceptos técnicos y demás actividades técnicas necesarias para el saneamiento del extinto ICT-INURBE</t>
  </si>
  <si>
    <t>Prestacion de servicios de apoyo y logistico a la gestion de la oficina asesora de planeacion en la organización administrativa e informatica de los documentos producidos y recepcionados dentro de la planeacion ejecucion y seguimiento de los program</t>
  </si>
  <si>
    <t>Servicios de consultoria para apoyar a la oficina asesora de planeacion en los procesos de planeacion y seguimiento financiero del programa "abastecimiento de aguas residuales en zonas rurales ", asesorar las acciones de cierre de los progr</t>
  </si>
  <si>
    <t>Servicios de consultoria para apoyar a la oficina asesora de planeacion en los procesos de planeacion y seguimiento financiero de los programas, "Macroproyectos de Interes Social Nacional " financiados por el Banco Mundial y agua y san</t>
  </si>
  <si>
    <t>Servicios de consultoria para apoyar a la Subdireccion Financiera en los procesos de seguimiento financiero, presupuestal y contable de los programas " Macroproyectos de Interes Social Nacional " financiados por el Banco Mundial y apoyar el cierre</t>
  </si>
  <si>
    <t>Servicios de consultoria para apoyar y asesorar los procesos de planeacion y seguimiento a la ejecucion del programa " Macroproyectos de Interes Social Nacional " financiados mpor el BIRF 7998-CO y las donaciones y cooperaciones cu</t>
  </si>
  <si>
    <t>Servicios de consultoria para apoyar a la oficina asesora de planeacion en los procesos de planeacion y seguimiento financiero de los programas, donaciones y cooperaciones cuyos objetivos esten relacionadas con las funciones del VASB espe</t>
  </si>
  <si>
    <t>Servicios de consultoria para apoyar a la oficina asesora de planeacion en los procesos de planeacion y seguimiento financiero de los programas, donaciones y cooperaciones cuyos objetivos esten relacionadas con las funciones del VASB especi</t>
  </si>
  <si>
    <t>Asistir a la sub de finanzas y Ppto en las acciones necesarias para el proceso del cierre del programa "Reducción de la vulnerabilidad fiscal del estado ante desastres naturales" la cual soporta la entrega de Est. financieros y cierre</t>
  </si>
  <si>
    <t>Adición al contrato de Gerencia Integral de proyectos Nº 169-2013</t>
  </si>
  <si>
    <t>Apoyar financieramente a los municipios en proyectos para el saneamiento de vertimientos</t>
  </si>
  <si>
    <t>Apoyar financieramente a los municipios en proyectos para el manejo de residuos solidos</t>
  </si>
  <si>
    <t>Apoyar financieramente a los municipios en proyectos para el fortalecimiento y modernizacion empresarial</t>
  </si>
  <si>
    <t>Apoyar financieramente a los municipios en proyectos de acueductos y saneamiento básico</t>
  </si>
  <si>
    <t>Apoyar financieramente a los municipios en proyectos de acueductos y saneamiento básico en zonas rurales</t>
  </si>
  <si>
    <t>C. NECESIDADES ADICIONALES</t>
  </si>
  <si>
    <t>Posibles códigos UNSPSC</t>
  </si>
  <si>
    <t>Implementar nuevos proyectos relacionados con sistemas de información, brindar apoyo en la coordinación y manejo de proveedores de sistemas de información</t>
  </si>
  <si>
    <t>Contratación Directa</t>
  </si>
  <si>
    <t>NACION</t>
  </si>
  <si>
    <t>Implementación y desarrollo de los sistemas de información, infraestructura física y virtual de los equipos de red, estudio de mercado para adquisición de infraestructura en el grupo de soporte técnico</t>
  </si>
  <si>
    <t>VF Prestar por sus propios medios con plena autonomia administrativa lo servicios al grupo de atencion al usuario y archivo para la atencion de las solicitudes de informacion que presenten los usuarios del Ministerio VCT y FONVIVIENDA</t>
  </si>
  <si>
    <t>VF Apoyo a la gestión de infrestructura a través del soporte a nivel de redes y comunicaciones unificadas, cableado estructurado y administración de la consola de la planta de telefonía IP del MVCT.</t>
  </si>
  <si>
    <t>VF Apoyar al Grupo de Comunicaciones en el diseño y elaboración de públicaciones,bocetos,manejo de imágenes digital o impreso para campañas.</t>
  </si>
  <si>
    <t>VF Servicios profesionales en el Sistema Integrado de Gestión SIG, Planes de Mejoramiento, elaboración de mapas de riesgo, seguimiento a los procesos, procedimento e indicadores de medición</t>
  </si>
  <si>
    <t>VF Apoyar a la Dirección del Sistema Habitacional y Fondo Nacional de Vivienda a través del Grupo de Atención al Usuario y Archivo,en el direccionamiento,revisión y control de los derechos de petición, relacionados cn el SFV</t>
  </si>
  <si>
    <t>VF Apoyo a la gestión de infrestructura tecnológica del MVCT en la administración de los dispositivos, programas y firewall perimetral, que hacen parte de la plataforma de servidores físicos y virtuales de la red del Ministerio</t>
  </si>
  <si>
    <t>VF Apoyar a la Dirección del Sistema Habitacional en el direccionamiento , revisión y control de los documentos, oficios , planos y solicitudes relacionados con el SFVIS</t>
  </si>
  <si>
    <t>VF Apoyo a la gestión de infrestructura tecnológica del MVCT en la instalación, configuración de servidores de directorio activo, brindar apoyo en la administración de servidores de red, y la consola de administración de políticas de backup</t>
  </si>
  <si>
    <t>Apoyar a la Dirección del Sistema Habitacional y Fondo VF Nacional de Vivienda a través del Grupo de Atención al Usuario y Archivo, en el direccionamiento, revisión y control de los derechos de petición,</t>
  </si>
  <si>
    <t>VF Apoyar la gestión de la infraestructura tecnoológica del MVCT, soporte de las bases de datos y acompañamiento técnico en las implementaciones y cambios en sistemas de información y atencion de requerimientos de sofware</t>
  </si>
  <si>
    <t>VF Prestar por sus propios medios con plena autonomía administrativa los servicios al grupo de atención al usuario y archivo para la atención de las solicitudes de informacion que presentenlos usuarios del Ministerio VCT y FONVIVIENDA</t>
  </si>
  <si>
    <t>VF Servicios de apoyo a la gestión en el despacho del Ministro mediante la consolidación de las respuestas de los cuestionarios de las proposiciones de debate de control político solicitadas por el Congreso de la República</t>
  </si>
  <si>
    <r>
      <rPr>
        <u val="single"/>
        <sz val="11"/>
        <color indexed="8"/>
        <rFont val="Calibri"/>
        <family val="2"/>
      </rPr>
      <t>Carolina Lopez Palacio</t>
    </r>
    <r>
      <rPr>
        <sz val="11"/>
        <color theme="1"/>
        <rFont val="Calibri"/>
        <family val="2"/>
      </rPr>
      <t xml:space="preserve">
</t>
    </r>
    <r>
      <rPr>
        <b/>
        <sz val="11"/>
        <color indexed="8"/>
        <rFont val="Calibri"/>
        <family val="2"/>
      </rPr>
      <t>clopez@minvivienda.gov.co</t>
    </r>
  </si>
  <si>
    <t>VF Administración de los sistemas de información de Par Inurbe, para ser remitida a las diferentes areas funcionales del Ministerio</t>
  </si>
  <si>
    <t>VF Prestar servicios de apoyo operativo, logístico y asistencial al proceso de seguimiento a los asuntos legislativos de interés para el MVCT.</t>
  </si>
  <si>
    <t>VF Apoyo a la gestión de infrestructura tecnológica en el manejo especializado de los dispositivos de almacenamiento, respaldo de información, administración de firewall y ambientes virtualizados.</t>
  </si>
  <si>
    <t>VF Servicios Profesionales al MVCTen el apoyo a la mesa de ayuda en lo relacionado con el soporte técnico de la plataforma tecnológica,</t>
  </si>
  <si>
    <t>VF Otro Si No. 1 de Adición y prorroga al convenio 472 del 9 de Julio de 2013, EMPRESA DE RECURSOS TECNOLOGICOS SA ESP "adquisicion e implementacion y puesta en produccion del sistema de gestion documental…</t>
  </si>
  <si>
    <t>VF para "Apoyar a la Dirección de Espacio Urbano y Territorial en las actividades administrativas y técnicas requeridas para el seguimiento y evaluación de las actividades adelantadas por el MVCT,"</t>
  </si>
  <si>
    <t>Utilizacion cupo vigencias futuras para el Contrato interadministrativo 124 de 2010 suscrito entre el MAVDT y Quibdo</t>
  </si>
  <si>
    <t>VF para "Prestación de servicios de apoyo a la gestión de la Dirección de Espacio Urbano y Territorial en las actividades operativas, logisticas y/o asistenciales que requiera para el desarrollo de la ejecución."</t>
  </si>
  <si>
    <t>VF para "Prestación de servicios profesionales espacializados para apoyar a la Dirección de Espacio Urbano y Territorial en la coordinación de las actividades relacionadas con la ejecución,"</t>
  </si>
  <si>
    <t>Utilizacion cupo VF para "Apoyo financiero al Mpio de BUCARAMANGA mediante la Resolucion No. 2229 de 2011"</t>
  </si>
  <si>
    <t>VF Apoyar a la DEUT en la coordinacion de las actividades de asistencia tecnica a las entidades territoriales para la formulacion y/o ejecucion de programa y proyectos de renovacion urbana."</t>
  </si>
  <si>
    <t>VF Adquisión de inmueble para el funcionamiento de la nueva sede del MVCT,incluyendo las obras civiles de adecuación y remodelación,</t>
  </si>
  <si>
    <t>VF Garantizar el desplazamiento aéreo del Ministro de Vivienda, Ciudad y Territorio dentro del territorio nacional en desarrollo de las actividades propias de su cargo</t>
  </si>
  <si>
    <t>VF Apoyo a la Gestión en la Subdirección de servicios admintrativos del MVCT apoyando las actividades logísticads y de seguridad a cargo del MVCT:</t>
  </si>
  <si>
    <t>VF para "Prestación de servicios profesionales para apoyar a la Dirección de Espacio Urbano y Territorial en temas presupuestales y financieros que involucran la programación, ejecución de los recursos asignados."</t>
  </si>
  <si>
    <t>VF La organización conceptualizacion , planeacion, direccion y ejecucion por parte de Plaza Mayor Medellin Convenciones y Exposiciones SA de las diversas actividades de interes para el MVCT en el marco de la septima sesion del foro</t>
  </si>
  <si>
    <t>Servicios profesionales a la Oficina Asesora de Planeación VF para realizar el mantenimiento preventivo, correctivo, actualización e innovación del aplicativo SINAPSIS</t>
  </si>
  <si>
    <r>
      <rPr>
        <u val="single"/>
        <sz val="11"/>
        <color indexed="8"/>
        <rFont val="Calibri"/>
        <family val="2"/>
      </rPr>
      <t xml:space="preserve">María Alexandra Pérez Alvarado </t>
    </r>
    <r>
      <rPr>
        <sz val="11"/>
        <color theme="1"/>
        <rFont val="Calibri"/>
        <family val="2"/>
      </rPr>
      <t xml:space="preserve">
</t>
    </r>
    <r>
      <rPr>
        <b/>
        <sz val="11"/>
        <color indexed="8"/>
        <rFont val="Calibri"/>
        <family val="2"/>
      </rPr>
      <t>MaPerez@minvivienda.gov.co</t>
    </r>
  </si>
  <si>
    <t>VF para "Apoyar a la Dirección de Espacio Urbano y Territorial en el desarrollo de las actividades necesarias para la incorporación de la gestión del riesgo en el ordenamiento territorial por parte de las autorizaciones locales."</t>
  </si>
  <si>
    <t>VF Prestar los Servicios de apoyo a la gestión como conductor en el desplazamiento de los Vfuncionarios y de bienes del MVCT dentro y fuera de la ciudad, de acuerdo con la programacion establecida.</t>
  </si>
  <si>
    <t>VF para "Apoyar a la Dirección de Espacio Urbano y territorial en la realización de acciones técnicas tendientes a orientar la incorporación de la gestión del riesgo en el ordenamiento territorial,"</t>
  </si>
  <si>
    <t>vF Prestación de servicios de apoyo a la gestión como conductor en el desplazamiento de los funcionarios y bienes del MVCT dentro y fuera de la ciudad de acuerdo con la programacion establecida.</t>
  </si>
  <si>
    <t>VF Apoyar los procesos administrativos, técnicos y físicos del Programa de Gestión Documental en el Área del Archivo Central y de Correspondencia del MVCT</t>
  </si>
  <si>
    <t>VF Apoyar a la DEUT, en la evaluación, revisión y seguimiento del componente urbanístico y apoyo técnico an la intervención a nivel regional y/o netropolitano en las diferentes etapas de las operaciones urbanas integrales que deba adoptar el MVCT."</t>
  </si>
  <si>
    <t>VF Servicios profesionales en el grupo de control interno disciplinario de la SG en las actividades jurídicas orientadas a la instrucción y sustanciación de los procesos disciplinarios en primera instancia</t>
  </si>
  <si>
    <t>VF Apoyar el procesos de Gestión Documental para la organización y administracion documental de los archivos del MVCT,</t>
  </si>
  <si>
    <t>VF Apoyar a la DEUT, en la evaluación, revisión y seguimiento del componente urbanístico y en la definición de las normas urbanísticas de las operaciones urbanas integrales que deba adoptar el MVCT.</t>
  </si>
  <si>
    <t>VF Apoyar los procesos a de Gestión Documental para la organización y admistración Documental de los archivos del MVCT</t>
  </si>
  <si>
    <t>VF Prestar servicios profesionales para apoyar al grupo de control interno disciplinario de la SG en la evaluacion y sustanciacion de los procesos disciplinarios , cque le sean asignados de conformidad con las disposiciones legales vigentes</t>
  </si>
  <si>
    <t>VF Apoyar a la Dirección de Espacio urbano y territorial en la evaluación,revisión y seguimiento del componente técnico en las diferentes etapas de las operaciones urbanas,</t>
  </si>
  <si>
    <t>VF Apoyo y tramite en los procesos asignados al grupo de control interno disciplinario de la SG en las actuaciones que surjan con la ocasión de la sustanciacion de los procesos disciplinarios</t>
  </si>
  <si>
    <t>VF Servicios profesionales para apoyar jurídicamente a la Subdirección de Servicios Administrativos- Grupo de Contratos, en los trámites precontractuales, contractuales y post-contractuales.</t>
  </si>
  <si>
    <t>VF Apoyar a la DEUT en la asistencia técnica que deba prestar a las autoridades territoriales en gestión urbanística en la ejecución de proyectos de renovación urbana, seguimiento de temas de gestión y desarrollo de programas de vivienda</t>
  </si>
  <si>
    <t>VF Apoyar los procesos administrativos, técnicos y físicos del programa de Gestión Documental en el área de archivo Central y de Correspondencia del MVCT</t>
  </si>
  <si>
    <t>VF Apoyar a la DSH en las actividades juridicas y administrativas, saneamiento de los inmuebles ICT y /0 INURBE en el marco del Decreto 554/03, ley 1001/05 y demas normas que regulen la materia</t>
  </si>
  <si>
    <t>VF Prestar servicios profesionales de abogado a la oficina asesora juridica del MVCT en apoyo a la atencion de consultas, reclamaciones, conceptos y derechos de peticion</t>
  </si>
  <si>
    <t>VF Apoyar a la Oficina Asesora Jurídica en la gestión requerida relacionada con la atención, trámite y seguimiento de las Acciones Constitucionales de Tutela de los procesos que hizo entrega el Par Inurbe en liquidación</t>
  </si>
  <si>
    <t>VF Apoyar a la Dirección del Sistema Habitacional en las actividades juridicas y administrativas necesarias para el saneamiento de los inmuebles del ICT y / o Inurbe,en el, marco del Decreto 554 de 2003,</t>
  </si>
  <si>
    <t>VF Apoyar a la Dirección del Sistema Habitacional en las actividades juridicas y administrativas necesarias para el saneamiento de los inmuebles del Extinto ICT y / o Inurbe,en el, marco del Decreto 554 de 2003,</t>
  </si>
  <si>
    <t>VF Apoyar a la DSH del MVCT, en las actividades operativas, logísticas y asistenciales saneamiento de los bienes inmuebles del extinto ICT y/o INURBE en liquidación</t>
  </si>
  <si>
    <t>VF Apoyar a la dirección de SH y a la Dirección de IVIS en el seguimiento y control del proceso de escrituración y registro para la titularidad de los beneficiarios de subsidio familiar de vivienda en especie y en los procesos de saneamiento</t>
  </si>
  <si>
    <t>VF Apoyar a la Dirección del Sistema Habitacional en las actividadesy tramites juridicos para el saneamiento de los inmuebles del extinto ICT y /0 INURBE en el marco del Decreto 554/03, ley 1001/05 y demas normas que regulen la materia</t>
  </si>
  <si>
    <t>VF Prestar servicios profesionales de abogado a la oficina asesora jurídica del MVCT en apoyo a la atención de consultas, reclamaciones, conceptos y derechos de petición en los temas relacionados con el PAR INURBE</t>
  </si>
  <si>
    <t>VF Apoyo administrativo, logístico y operativo a la Oficina Asesora Jurídica del MVCT, en la gestión manejo de archivo y organización de la información documental de cada uno de los procesos judiciales que hizo entrega el Par Inurbe</t>
  </si>
  <si>
    <t>FV Apoyar a la DSH y a la Secretaria General en la elaboración y revisión de conceptos técnicos así como en la ejecución de actividades técnicas necesarias para el saneamiento de los bienes del ICT y/o INURBE, decreto 554/2003, Ley 1001/2005</t>
  </si>
  <si>
    <r>
      <rPr>
        <u val="single"/>
        <sz val="11"/>
        <color indexed="8"/>
        <rFont val="Calibri"/>
        <family val="2"/>
      </rPr>
      <t>MARIA CRISTINA FONTECHA</t>
    </r>
    <r>
      <rPr>
        <sz val="11"/>
        <color theme="1"/>
        <rFont val="Calibri"/>
        <family val="2"/>
      </rPr>
      <t xml:space="preserve">
</t>
    </r>
    <r>
      <rPr>
        <b/>
        <sz val="11"/>
        <color indexed="8"/>
        <rFont val="Calibri"/>
        <family val="2"/>
      </rPr>
      <t>mcfontecha@minvivienda.gov.co</t>
    </r>
  </si>
  <si>
    <r>
      <rPr>
        <u val="single"/>
        <sz val="11"/>
        <color indexed="8"/>
        <rFont val="Calibri"/>
        <family val="2"/>
      </rPr>
      <t>GERMAN MORENO GONZALEZ</t>
    </r>
    <r>
      <rPr>
        <sz val="11"/>
        <color theme="1"/>
        <rFont val="Calibri"/>
        <family val="2"/>
      </rPr>
      <t xml:space="preserve">
</t>
    </r>
    <r>
      <rPr>
        <b/>
        <sz val="11"/>
        <color indexed="8"/>
        <rFont val="Calibri"/>
        <family val="2"/>
      </rPr>
      <t>GMoreno@minvivienda.gov.co</t>
    </r>
  </si>
  <si>
    <t>Cesión cto No 68/2014 PEDRO PABLO ANGEL MENDEZ,Apoyar la operacio n en mesa de ayuda y soporte de infraestructura ofimática del ministerio así como en la definición y estructuración de los procesos del área PAR INURBE</t>
  </si>
  <si>
    <t>Suministro Tiquetes Despacho Ministro otorsi #6</t>
  </si>
  <si>
    <t>Adición al contrato No. 404 de 2013 suscrito con ESCOBAR OSPINA S.A.S cuyo objeto es el suministro de tiquetes para el transporte aéreo de vuelos nacionales e internacionales.</t>
  </si>
  <si>
    <t>Adición del contrato Global de Tiquetes del Ministerio de Vivienda Ciudad y Territorio</t>
  </si>
  <si>
    <t>Adición al contrato No 404 de 2013 suscrito entre Escobar Ospina S.A.S cuyo objeto es el suministro de tiquetes para el transporte aéreos de vuelos nacionales e internacionales</t>
  </si>
  <si>
    <t>VF Prestar por sus propios medios con plena autonomía administrativa lo servicios al grupo de atencion al usuario y archivo para la atencion de las solicitudes de informacion que presenten los usuarios del Ministerio VCT y FONVIVIENDA</t>
  </si>
  <si>
    <t>VF Apoyar a la DEUT en la coordinacion, evaluacion, revision y seguimiento de las operaciones urbanas integrales y de las gestiones interinstitucionales para el desarrollo de los equipamientos en los programas de vivienda del MVCT</t>
  </si>
  <si>
    <t>VF Apoyo a la Subdirección en el mantenimiento preventivo y correctivo de bienes muebles e inmuebles</t>
  </si>
  <si>
    <t>VF Apoyar a la Dirección de Espacio Urbano y Territorial en la planeación, implementación y evaluación de las estrategias del plan de asistencia técnica de la DEUT,</t>
  </si>
  <si>
    <t>SF Servicios de apoyo a la Subdirección de servicios administrativos del MVCT,efectuando la verificación de la documentación,control y seguimiento del tramite respectivo relacionado con comisiones, autorizaciones de desplazamiento y permanencia.</t>
  </si>
  <si>
    <t>VF Apoyar juridicamente a la DEUT en el desarrollo de las etapas precontractual y poscontractual para el adecuado desarrollo de los diferentes programas y proyectos a cargo de las dependencias, incluida la contratacion ...</t>
  </si>
  <si>
    <t>VF Cental en el Área del Archivo Central y de Correspondencia del MVCT</t>
  </si>
  <si>
    <t>VF Apoyar al despacho del Viceministerio de Vivienda en las actividades operativas, logisticas y/o asistenciales que requiera para su normal funcionamiento, como las relacionadas con la formulación, diseño, implementación y la politica del OT.</t>
  </si>
  <si>
    <t>VF Servicios de apoyo a la Subdirección de Servicios Administrativos -Grupo de Recursos físicos, en la gestión de estudios previos para la adquisición de bienes y servicios, el control y administración de la información "</t>
  </si>
  <si>
    <t>VF Apoyar a la Subdirección de Políticas de Desarrollo Urbano y Territorial, en la formulación, diseño, implementación y seguimiento de la política y normatividad en materia de desarrollo urbano y territorial</t>
  </si>
  <si>
    <t>VF Apoyar al Grupo de Contratos de la Subdirección de servicios administrativos en la organización y depuración de los archivos de los expedientes ,</t>
  </si>
  <si>
    <t>VF EL Contratista se obliga a apoyar al Grupo de Contratos de la Subdirección de servicios administrativos en la organización y depuración de los archivos de los expedientes ontractuales,</t>
  </si>
  <si>
    <t>VF Apoyo a la gestión de la DEUT en las actividades operativas y en la organización archivistica de la documentación técnica y contractual que se genera en desarrollo de los diferentes programas y proyectos a cargo de la Dependencia,</t>
  </si>
  <si>
    <t>VF Desarrollar estrategias para el manejo de redes sociales e internet, para la gestión en línea y tiempo real de difusión de noticias, mensajes e información,</t>
  </si>
  <si>
    <t>VF Administrar y orientar el desarrollo de los contenidos, la organización de las secciones, la actualización de información y autorizar las publicaciones que se difundad a través del prtal web,</t>
  </si>
  <si>
    <t>VF Apoyar técnicamente a la Dirección de Espacio Urbano y territorial en la asistencia técnica que se debe brindar a instituciones y Entidades territoriales en los temas relacionados con el ordenamiento territorial.</t>
  </si>
  <si>
    <t>VF Apoyar la implementación, seguimiento y mantenimiento del sistema tipo de Evaluación del Desempeño laboral de los servidores públicos sujetos de evaluación del MVCT durante el periodo de evaluación.</t>
  </si>
  <si>
    <t>VF Prestación de servicios profesionales para apoyar el proceso auditor, verificando el adecuado cumplimiento y seguimiento de la inversión de los recursos destinados por el MVCT para el cumplimiento de la política de vivienda,</t>
  </si>
  <si>
    <t>VF Apoyar a la Dirección de Espacio Urbano y Territorial en la gestión interinstitucional necesaria para el desarrollo de los equipamientos en la operaciones urbanas integrales y de los proyectos de vivienda que adelanta el MVCT</t>
  </si>
  <si>
    <t>VF Prestación de servicios profesionales para apoyar el proceso auditor, verificando el adecuado cumplimiento y seguimiento de la inversión de los recursos destinados por el MVCT para el cumplimiento de la política de Agua y saneamiento</t>
  </si>
  <si>
    <t>VF Apoyar a la DEUT, en la revisión y elaboración del contenido técnico de las normas, cuya formulación, diseño e implementación le corresponden.</t>
  </si>
  <si>
    <t>VF Servicios profesionales como abogado para apoyar jurídicamente a la OCI, en el análisis, revisión, evaluación seguimiento de los procesos judiciales y de jurisdicción coactiva del MVCT y Fonvivienda</t>
  </si>
  <si>
    <t>VF Prestar servicios profesionales para apoyar a la oficina de Control Interno en el seguimiento y evaluación del ciclo PHVA del SIG</t>
  </si>
  <si>
    <t>VF Efectuar el seguimiento y medición del impacto que ha generado en los Entes Territoriales la asistencia técnica que se brinda en los temas relacionados con el,ordenamiento territorial,</t>
  </si>
  <si>
    <t>VF Apoyar a la OCI en el cumplimiento de su rol de evaluador independiente, efectuando el proceso de auditoria interna de los procesos, actividades y resultados de Fonvivienda y de evaluación del Sistema de Control Interno,</t>
  </si>
  <si>
    <t>VF Apoyar a la Dirección de Espacio Urbano y Territorial en la formulación,implementación y revisión de los aspectos tributarios vinculados a las politicas, normas y procesos de ordenamiento Territorial,</t>
  </si>
  <si>
    <t>VF Apoyar al Grupo de Recursos Fisicos de la Subdirección de servicios administrativos en la depuración, verificación y registro de los bienes en el Sistema de Inventarios del Almacen de la Entidad</t>
  </si>
  <si>
    <t>VF Apoyar al MVCT en la realización de los estudios técnicos que sustentaran su participación en el séptimo Foro Urbano Mundial ,en lo que refiere a los análisis urbanisticos y elaboración de documentos técnicos.</t>
  </si>
  <si>
    <t>VF Prestar los servicios profesionales a la Sub de Servicio Administrativos para apoyar el seguimiento del Plan de Acción 2013 -2014 y los demás sistemas de gestión</t>
  </si>
  <si>
    <t>VF Elaboración y/o verificación de la cartografía y demás información técnica que se requiera en el marco del seguimiento a la ejecución de la politica de desarrollo Urbano y vivienda.</t>
  </si>
  <si>
    <t>VF Servicios de apoyo técnico y administrativo en la Subdirección de Servicios Administrativos del MVCT, en lo relacionado con recursos físicos y herramientas informáticas</t>
  </si>
  <si>
    <t>VF Prestar los servicios a la Dirección del Sistema Habitacional en el direccionamiento , respuesta revisión de los derechos de petición relacionados con temas del sector vivienda</t>
  </si>
  <si>
    <t>VF Apoyar a la DEUT, en la evaluación, revisión y seguimiento del componente económico y financiero en las diferentes etapas de las operaciones urbanas integrales que deba adoptar el MVCT.</t>
  </si>
  <si>
    <t>VF Servicios de apoyo a la Subdirección de Servicios Administrativos -Grupo de Recursos físicos, control y seguimiento de los mantenimientos requeridos en las Sedes del MVCT con los trámites oportunos suministro de insumos</t>
  </si>
  <si>
    <t>VF Otro si no 2 de adición</t>
  </si>
  <si>
    <t>VF Apoyar a la DEUT en las actividades juridicas necesarias para la implementación de las politicas que en materia de desarrollo urbano y territorial establece el Plan Nacional de Desarrollo 2011-2014</t>
  </si>
  <si>
    <t>VF Apoyar a la DEUT en la asistencia técnica a las Entidades Teritoriales, en los procesos de revisión y ajustes de planes de ordenamiento territorial (POT),para promover procesos de habilitación de suelo para VIS</t>
  </si>
  <si>
    <t>VF Realizar actividades necesarias para el mejoramiento integral de barrios en el municipio de Valledupar, en sus fases de estudios, diseños definitivos, construcción de obras y acompañamiento necesario</t>
  </si>
  <si>
    <t>VF Utilización cupo VF para "Adición y prorroga Nº 2 al Contrato interadministrativo de gerencia de proyectos No. 570-2012 suscrito con el FONDO FINANCIERO DE PROYECTOS DE DESARROLLO -FONADE y el MVCT"</t>
  </si>
  <si>
    <t>VF Seguimiento de la ejecución de los proyectos y programas a su cargo, y en la elaboración y/o revisión juridica de los documentos</t>
  </si>
  <si>
    <t>VF Apoyar a la DEUT en la aistencia técnica que debe prestar a la Entidades territoriales en los temas relacionados con el diseño y ejecución de obras de espacio público y de arquitectura, programa de mejoramiento integral de barrios.</t>
  </si>
  <si>
    <t>VF Apoyar el proceso de gestión documental para la organización y administración documental de los archivos del MVCT</t>
  </si>
  <si>
    <t>VF Se reduce 180.000.000 mediante Otro Si No. 1 al contrato de suministro No. 44 de 2013 suscrito con ESCOBAR OSPINA S.A.S.</t>
  </si>
  <si>
    <t>VF Apoyar a la Subd. Serv. Administrativos-Grupo de Contratos, en el trámite precontractual, contractual y postcontractual, en especial aquellos procesos que deban adelantarse por la DEUT.</t>
  </si>
  <si>
    <t>VF Apoyar a la DEUT,en la incorporación de información en los aplicativos de seguimiento a la inversión dispuestos por el Gobierno Nacional ,asi como la consolidación, seguimiento y actualización de la información financiera,</t>
  </si>
  <si>
    <t>VF Prestar servicios profesionales de abogado para apoyar jurídicamente y en materia contractual el seguimiento de los programas del sector de agua potable y saneamiento básico que adelanta el VASB</t>
  </si>
  <si>
    <t>VF Apoyar al MVCT en la realización de los estudios técnicos que sustentaran su participación en el séptimo Foro Urbano Mundial ,en lo que refiere al componente en lo que se refiere al componente urbanistico y cartográfico.</t>
  </si>
  <si>
    <t>VF Prestar los servicios profesionales para apoyar juridicamente el seguimiento de los programas del sector de agua potable y saneamiento basico que adelanta la Direccion de Programas adscrita al VASB.</t>
  </si>
  <si>
    <t>Recursos para atender los desplazamientos aéreos Nacionales e internacionales de funcionarios y contratistas de la DEUT</t>
  </si>
  <si>
    <t>Adición y prorroga al Contrato de prestacion de servicios profesionales No 82,DIANA CAROLINA ROA</t>
  </si>
  <si>
    <t>Adición y prorroga al contrato de Prestacion de Servicios Profesionales No 53 ,JORGE ALEXANDER ECHAVES FIGUEROA</t>
  </si>
  <si>
    <t>Adicion y prorroga al Contrato de prestación de servicios profesionales No 61, ROBERT ERNESTO QUIMBAYO PEREZ</t>
  </si>
  <si>
    <t>Cesión contrato de prestación de servicios profesionales 037 a Carolina Isabel Sarmiento Rios</t>
  </si>
  <si>
    <t>VF Apoyar al grupo de monitoreo al sistema general de participaciones de la Dirección de desarrollo sectorial y gestion de informacion relacionada con formulacion y seguimiento a las politicas,planes y programas de agua potable y saneamiento basico</t>
  </si>
  <si>
    <t>VF Apoyar juridicamente en la elaboración y/o revisión de documentos relacionados con la formulación de politicas, planes, programas y regulaciones en materia de vivienda, ordenamiento territorial .</t>
  </si>
  <si>
    <t>VF Apoyar al MVCT en la realización de los estudios técnicos que sustentaran su participación en el séptimo Foro Urbano Mundial ,en lo que refiere al componente en lo que se refiere al componente social y estadístico,</t>
  </si>
  <si>
    <t>VF Realizar limpieza,clasificación y desinfección a lkos planos,determinando el nivel de biodetererioro, aplicar los primeros auxilios a los planos que custodia el MVCT:</t>
  </si>
  <si>
    <t>VF Servicios profesionales apoyando a la Subd. Serv. Administrativos-Grupo de Contratos, en los procesos de contratación, etapas precontractual, contractual y postcontractual, en especial asuntos relacionados con la DEUT.</t>
  </si>
  <si>
    <t>VF Desarrollar las actividades para lograr la organización, limpieza y digitalizacion de archivo del extinto ICT e INURBE al MVCT verificacion d ela calidad d rollos de microfilm de acuerdo a los lineamientos y normas establecidas para tal fin</t>
  </si>
  <si>
    <t>VF Apoyo al MVCT en el seguimiento de los programas que desarrolla el VASB, a traves d ela promocion y difusion de la informacion requerida para ello, mediante la investigacion periodistica, presentacion de notas audiovisuales y eventos</t>
  </si>
  <si>
    <t>VF Prestación de servicios profesionales especializados para apoyar a la DEUT en la coordinación de los análisis técnicos que realizara el MVCT para el Séptimo Foro Urbano Mundial, en lo que se refiere al componente urbanístico.</t>
  </si>
  <si>
    <t>VF Prestación de servicios profesionales para apoyar y asisitir ténicamente al VAS en la evaluación integral y seguimiento de los proyectos del sector de agua potable y saneamiento Básico que requieren concepto de viabilidad</t>
  </si>
  <si>
    <t>VF Apoyar a la DEUT en las actividades orientadas a la generación de información y a la medición de los impactos economicos y financieros ,</t>
  </si>
  <si>
    <t>VF Manejo presupuestal contable y de desembolsos de los recursos provenientes de la banca Multilateral a los diferentes proyectos y programas desarrollados por el Viceministerio y apoyo financiero</t>
  </si>
  <si>
    <t>VF Apoyar en la formulación, diseño, implementación y seguimiento de la política y normatividad que se relacione con las operaciones urbanas integrales que deba adoptar el MVCT</t>
  </si>
  <si>
    <t>VF Apoyar el proceso de gestión documental para la organización y administración Documental de los archivos del MVCT,</t>
  </si>
  <si>
    <t>VF Prestar servicios profesionales en el área del derecho para apoyar desde la oficina asesora juridica procesos de reglamentacion y cooperacion en los temas de competencia del MVCT</t>
  </si>
  <si>
    <t>VF Apoyar al MVCT en la incorporación,implementación y difusión de los temas de gestión social relacionados con las operaciones urbanas,</t>
  </si>
  <si>
    <t>VF Apoyar el fortalecimiento del Sistema de Gestión Documental, planes de mejora, en la actualización, implementación, capacitación y socialización del reglamento de Archivo y Correspondencia</t>
  </si>
  <si>
    <t>VF Seguimiento de los programas del sector de agua potable y saneamiento básico a traves de la depuracion y organización de los archivos contractuales de su dependencia</t>
  </si>
  <si>
    <t>VF Apoyar a la Dirección de Espacio Urbano y Territorial, en el analisis y revisión de los aspectos económicos ,financieros e impacto de las politicas,acciones y normatividad en temas urbanos,</t>
  </si>
  <si>
    <t>VF Prestar servicios profesionales de Abogado para apoyar jurídicamente y en materia contractual el seguimiento de los programas del sector agua y saneamiento básico</t>
  </si>
  <si>
    <t>VF Estructuración, implementación y seguimiento a los diferentes programas y políticas para la prestacion del servicio publico de aseo en el marco de la gestion integral de residuos solidos,</t>
  </si>
  <si>
    <t>VF Apoyar en el desarrollo e implementación de procesos de asistencia técnica dentro del programa de mejoramiento integral de barrios que permitan la incorporación de lineamientos, estrategias y acciones locales para el reasentamiento</t>
  </si>
  <si>
    <t>VF Prestación de Servicios Profesionales para apoyar a la Dirección de Programas del Viceministerio de Agua y Saneamiento Básico en las actividades tendientes a la estructuración,implementación y seguimiento a los diferentes programas y politicas,</t>
  </si>
  <si>
    <t>VF Prestación de servicios profesionales para apoyar y asistir técnicamente a la Dirección de Programas del Viceministerio de Agua y Saneamiento Basico,en la consolidación,organización,valoración y analisis de la información sectorial,</t>
  </si>
  <si>
    <t>VF Apoyar al Viceministerio de Vivienda, en los procesos de investigación, identificación, recopilación y análisis de la normatividad.</t>
  </si>
  <si>
    <t>VF Estructuración, implementación y seguimiento a los diferentes programas y políticas que adelanta el VASB para la prestación del servicios publico de aseo en el marco de la gestión integral de residuos solidos,</t>
  </si>
  <si>
    <t>VF Apoyar al Viceministerio de Vivienda en el seguimiento técnico relacionado con el saneamiento de los bienes del extinto y/o Inurbe y en el seguimiento y alimentación de los bienes de información de las operaciones urbanas integrales.</t>
  </si>
  <si>
    <t>VF Servicios profesionales para apoyar a la Subdirección de estructuración de programas en el diseño, implementación y seguimiento de planes y programas</t>
  </si>
  <si>
    <t>VF Prestación de servicios profesionales para apoyar al Ministerio en la revisión y análisis de alternativas de las familias beneficiarias de las Operaciones urbanas Integrales y su cierre financiero</t>
  </si>
  <si>
    <t>VF Apoyar al MVCT en la realización de los estudios técnicos que sustentarán su participación en el VII Foro Urbano mundial en lo que se refiere al componente urbanístico y cartográfico</t>
  </si>
  <si>
    <t>VF Prestación de servicios profesionales para apoyar y asistir tecnicamente al VAS en la evaluación integral y seguimiento de los proyectos del sector de agua potable y saneamiento Básico que requieren concepto de viabilidad</t>
  </si>
  <si>
    <t>VF Apoyar a la Dirección de Espacio Urbano y Territorial en la revisión de las diferentes etapas en las operación urbanas integral que deban realizar por el MVCT,</t>
  </si>
  <si>
    <t>VF Prestación de servicios profesionales especializados para apoyar juridicamente a la DEUT en la reglamentación y formulación de propuestas de politica de los temas prioritarios.</t>
  </si>
  <si>
    <t>VF Prestación de servicios profesionales para apoyar la coordinación en la ejecución del prestamo BID/2732 OC/CO para financiacion del programa de abastecimiento de aguas residuales en zonas rurales del VASB.</t>
  </si>
  <si>
    <t>VF Apoyo en la revisión jurídica de las propuestas normativas y documentos relacionados con la participación de la Nacion en la planeación, promoción y financiamiento de programas de vivienda y desarrollo urbano</t>
  </si>
  <si>
    <t>VF Prestación de servicios profesionales para apoyar a la Dirección de Programas del VASB en las actividades técnicas, operativas y de seguimiento necesarias para la formulación e implementación del Abastecimiento de aguas y manejo</t>
  </si>
  <si>
    <t>VF Apoyar al MVCT en la realización de los estudios técnicos que sustentaran su participación en el séptimo Foro Urbano Mundial ,en lo que refiere al componente ambiental,</t>
  </si>
  <si>
    <t>VF Prestación de servicios profesionales para apoyar a la Dirección de Programas en la atención de los requerimientos de los diferentes entes de control y vigilancia con énfasis en funciones de advertencia y planes de mejoramiento</t>
  </si>
  <si>
    <t>VF Apoyar y al VASB en la ejecución y seguimiento de los proyectos financiados o cofinanciados con recursos de cooperantes multilaterales y bilaterales para el desarrollo de proyectos de agua potable y saneamiento basico.</t>
  </si>
  <si>
    <t>VF Apoyar Jurídicamente al Viceministerio de Agua y Saneamiento en la Formulación de politicas sectoriales, en la expedición de la reglamentación y normatividad sectorial y la ejecución de programas a cargo del Viceministerio,</t>
  </si>
  <si>
    <t>VF Prestación de Servicios profesionales para apoyar a la Dirección de programas de Viceministerio de agua y Saneamiento basico en las actividades tendientes a la estructiuración,implementación y seguimiento a los diferentes programas</t>
  </si>
  <si>
    <t>VF Prestar Servicios profesionales para apoyar y asistir jurídicamente a la Dirección de Desarrollo sectorial del Viceministerio de Agua y Saneamiento Básico,</t>
  </si>
  <si>
    <t>VF Apoyar al despacho del Viceministerio de agua y saneamiento básico para la actualización,administración y seguimiento de la información relacionada con la estructuración,implementación,monitoreo y seguimiento de la gestión,</t>
  </si>
  <si>
    <t>VF Apoyar al Grupo de política sectorial de la dirección de desarrollo Sectorial en la actualización y gestión de información relacionada con formulación y segumiento a las politicas,planes y programas de agua.</t>
  </si>
  <si>
    <t>VF Prestación de servicios profesionales para apoyar la gestión administrativa en las actividades de la subdirección de gestión empresarial del viceministerio de agua y saneamiento basico,</t>
  </si>
  <si>
    <t>vf Apoyar a la Dirección del Sistema Habitacional en las actividades juridicas y administrativas necesarias para el saneamiento de los inmuebles del extinto ICT y/o Inurbe en el marco del decreto 554 de 2003 y ley 1001 d 2005</t>
  </si>
  <si>
    <t>VF Fortalecer la labor de seguimiento a los planes y programas en materia de residuos sólidos.</t>
  </si>
  <si>
    <t>VF Acompañamiento y seguimiento de los procesos de diseño, estructuración e implementación de planes y programas del sector de agua potable y saneamiento básico</t>
  </si>
  <si>
    <t>VF Atender el seguimiento a los planes departamentales de agua -PDA con el fin de fortalecer la labor de seguimiento de los programas del VASB</t>
  </si>
  <si>
    <t>VF Prestar servicios de apoyo en el desplazamiento d elos funcionarios de la direccion del sistema habitacional, de acuerdo con las instrucciones que le imparta al respecto el supervisor del contrato</t>
  </si>
  <si>
    <t>VF Apoyar a la DSH en la elaboración,revisión y seguimiento de los disintos actos administrativos,conceptos juridicos,procesos y procedimientos necesarios para el saneamiento de los bienes del extinto ICT y/o Inurbe.</t>
  </si>
  <si>
    <t>VF Apoyar al viceministerio de Vivienda en el desarrollo y seguimiento de las actividades necesarias para el cumplimiento de las diferentes disposiciones normativas y jurisprudenciales que regulen la política pública de vivienda de interes social</t>
  </si>
  <si>
    <t>VF Apoyar administrativa y financieramente el desarrollo de la estrategia de monitoreo, seguimiento y control a los recursos del Sistema General de Participaciones para el sector</t>
  </si>
  <si>
    <t>VF Servicios profesionales apoyando la administración de bases de datos ORACLE en su instalación, creación, configuración y soporte dentro de la plataforma tecnológica del MVCT</t>
  </si>
  <si>
    <t>VF Prestación de servicios profesionales para apoyar a la subdirección de estructuración de programas en el diseño , estructuración , implementación y seguimiento a los planes y programas del sector de agua potable y saneamiento básico</t>
  </si>
  <si>
    <t>VF Apoyar a la DSH en la elaboración y revisión de conceptos técnicos y demas actividades técnicas necesarias para el saneamiento de los bienes del extinto ICT y/o Inurbe,</t>
  </si>
  <si>
    <t>VF Apoyar a la Dirección del Sistema Habitacional en las actividades jurídicas y administrativas necesarias para el saneamiento de los inmuebles del extinto ICT y/o Inurbe en el marco del decreto 554 de 2003 y ley 1001 d 2005</t>
  </si>
  <si>
    <t>VF Prestación de Servicios profesionales para apoyar jurídicamente a la Dirección de Programas del VAS en las actividades requeridas en la subdirección de proyectos,</t>
  </si>
  <si>
    <t>VF Apoyar al grupo de Contratos de la Subdirección de servicios administrtivos, en el trámite precontractual del Ministerio y en especial en el tema de liquidación de los Conttratos.</t>
  </si>
  <si>
    <t>VF Apoyar a la DSH en la elaboracion y revision de conceptos tecnicos y dema s actividades tecnicas necesarias para el saneamiento de los bienes del extinto ICT y/o INURBE en el marco del decreto 554 de 2003 y la Ley 1001 de 2005 y demas normas</t>
  </si>
  <si>
    <t>VF Apoyar al viceministerio de Vivienda en el desarrollo y seguimiento de las actividades necesarias para el cumplimiento de las diferentes dispocisiones normativas y jurisprudenciales que regulen la política pública de vivienda</t>
  </si>
  <si>
    <t>VF Apoyar a la DSH en la elaboración , revisión y seguimiento de los distintos actos administrativos, conceptos juridicos, procesos y procedimientos necesarios para el saneamiento de los bienes de ICT y/o Inurbe</t>
  </si>
  <si>
    <t>VF apoyar a la Dirección del Sistema Habitacional - Grupo de titulación y Saneamiento predial- en la asistencia técnica que debe prestar a las Entidades territoriales y Ncionales</t>
  </si>
  <si>
    <t>VF Apoyar al viceministerio de vivineda en la formulacion de sistemas de informacion, metodologias e indicadores para el seguimiento y medicion del impacto economico y social de las politicas de vivienda</t>
  </si>
  <si>
    <t>VF Apoyar a la DSH en elaboración y revisión de diagnósticos, conceptos, procesos, procedimientos y metodologías, ejecución de actividades técnicas para el saneamiento de los bienes inmuebles del ICT o Inscredial, Inurbe</t>
  </si>
  <si>
    <t>VF Apoyar a la Dirección del Sistema Habitacional en las actividades juridicas y administrativas necesarias para el saneamiento de los inmuebles del extinto ICT y/o Inurbe en el marco del decreto 554 de 2003 y ley 1001 d 2005</t>
  </si>
  <si>
    <t>VF Apoyar a la Dirección del Sistema Habitacional - Grupo de titulación y Saneamiento predial- en la asistencia técnica que debe prestar a las Entidades territoriales y Ncionales en los procesos de saneamiento</t>
  </si>
  <si>
    <t>VF Apoyar a la Dirección del Sistema Habitacional en las actividades juridicas y administrativas necesarias para el saneamieto de los inmuebles del extinto ICT y/o Inurbe</t>
  </si>
  <si>
    <t>VF Apoyar a la Dirección del Sistema Habitacional en las actividades administrativas necesarias para el saneamiento de los bienes inmuebles del extinto Instituto de credito Territorial.</t>
  </si>
  <si>
    <t>VF Apoyar al viceministerio de vivineda en el seguimiento, acualizacion y analisis d ela informacion y los diferentes indicadores del sector vivienda, asi como en el apoyo al seguimento y evaluacion del impacto economico de la politica de vivienda.</t>
  </si>
  <si>
    <t>VF Apoyar a la Dirección del Sistema Habitacional en la revisión jurídica de los distintos actos administrativos, procesos y procedimientos relacionados con el programa Nacional de Titulacion</t>
  </si>
  <si>
    <t>VF Apoyar a la DSH en la elaboracion y revision de conceptos tecnicos y dema s actividades tecnicas necesarias para el saneamiento de los bienes del extinto ICT y/o INURBE</t>
  </si>
  <si>
    <t>VF Realizar actividades de apoyo operativo y logistico para la DIVIS y FONVIVIENDA</t>
  </si>
  <si>
    <t>VF Apoyar a la DSH en elaboración y revisión de conceptos técnicos y demás actividades técnicas necesarias para el saneamiento de los bienes inmuebles del extinto ICT y/o Inurbe</t>
  </si>
  <si>
    <t>VF Apoyar a la Dirección del Sistema Habitacional en la elaboración y revisión de los documentos precontractuales,contractuales y pos contractuales ,necesarios para la ejecuccióndel programa Nacional de Titulacion</t>
  </si>
  <si>
    <t>VF Apoyar los procesos administrativos,técnicos y fisicos del programa de Gestión documental en el area del Archivo Central y de correspondencia del MVCT</t>
  </si>
  <si>
    <t>VF Servicios profesionales de abogado a la Oficina Asesora Jurídica del MVCT, en la representación judicial, extrajudicial y/o administrativa de la Nación - MVCT en los procesos que hizo entrega el Par Inurbe en liquidación</t>
  </si>
  <si>
    <t>VF Apoyar a la DSH -Grupo de Titulación y saneamiento predial- en la proyección de documentos jurídicos relacionados con los programas misionales a cargo de la DSH</t>
  </si>
  <si>
    <t>VF Apoyar a la Dirección del Sistema Habitacional en las actividades operativas, logísticas y asistenciales dentro del marco del programa nacional de titulación,</t>
  </si>
  <si>
    <t>VF Apoyar a la Dirección del Sistema Habitacional en la revisión jurídica de los distintos actos administrativos,procesos,procedimientos y en la asistencia jurídica que se debe brindar.</t>
  </si>
  <si>
    <t>VF Apoyar a la DSH Grupo de Titulación y saneamiento Predial, e la asistencia técnica a las entidades territoriales y nacionales, en los procesos de saneamiento y legalización de bienes fiscales urbanios y de bienes inmuebles privados,</t>
  </si>
  <si>
    <t>VF Prestacion de Servicios de apoyo a al gestión de la DSH-Grupo de titulación y saneamineto predial correspondiente a las actividades oprerativas,</t>
  </si>
  <si>
    <t>VF Apoyar a la DSH -grupo de Titulación y saneamiento predial en las actividades jurídicas relacionadas con la titulación de bienes fiscales y privados , asi como en los demás asuntos jurídicos en materia de bienes inmuebles del extinto INURBE "</t>
  </si>
  <si>
    <t>VF Entrega por parte del INSTITUTO al MCT los productos técnicos definidos en el presente contrato necesarios para la identificacion y el saneamiento de la propiedad inmueble urbana de entidades nacionales y/o de las territoriales.</t>
  </si>
  <si>
    <t>VF Servicios de apoyo administrativo a la Oficina Asesora Jurídica del MVCT, en la digitalización, alimentación y actualización de la información judicial de cada uno de los procesos judiciales que hizo entrega el Par Inurbe en liquidación</t>
  </si>
  <si>
    <t>VF Apoyar a la subdirección de apoyo Técnico y a Fonvivienda en el seguimiento a la ejecución de los proyectos de vivienda de interés prioritario que indique el supervisor, la asistencia tecnica que deba prestar en estos</t>
  </si>
  <si>
    <t>VF Servicios profesionales de abogado a la Oficina Asesora Jurídica del MVCT, en la representación judicial, extrajudicial y/o administrativa de la Nación - MVCT en los procesos judicialrs que hizo entrega el Par Inurbe en liquidación,</t>
  </si>
  <si>
    <t>VF direccionamiento,respuesta,revisión de los derechos de petición relacionados con el sector vivienda.</t>
  </si>
  <si>
    <t>VF Servicios de apoyo administrativo, logístico y operativo a la Oficina Asesora Jurídica del MVCT, en la gestión manejo de archivo y org. de la información documental de cada uno de los procesos judiciales que hizo entrega el Par Inurbe</t>
  </si>
  <si>
    <t>VF Apoyar a la subdirección del Subsidio Familiar de Vivienda y a Fonvivienda en la revisión, soporte y administración de los módulos de novedades, solicitudes de desembolsos, asi como en actividades relacionadas con la generación de informes</t>
  </si>
  <si>
    <t>VF Apoyo administrativo, logístico y operativo a la Oficina Asesora Jurídica del MVCT, en la gestión manejo de archivo y organización de la información documental</t>
  </si>
  <si>
    <t>VF Apoyar a la Direccion del Sistema Habitacional y a FONVIVIENDA en los tramites y procedimientos relacionados con el FRECH y demas programas que indique el supervisor</t>
  </si>
  <si>
    <t>VF Apoyar jurídicamente a la Subdirecciónde Promocioón y Apoyo Técnico y a Fonvivienda, en los procesos relacionados con la aplicación del subsidio familiar de vivienda, expedicion de actos administrativos que declaran los incumplimientos</t>
  </si>
  <si>
    <t>VF Prestar los servicios profesionales a la subdirección del SFV y a FONVIVIENDA en la planeación, revision yseguim. De proced. Operativos y adtivos con el fin d eoptimizar las act. Relac. Con la ejecución y pago sl SFV</t>
  </si>
  <si>
    <t>VF Apoyar tecnicamente a la Sub. Del SFV y a FONVIVIENDA en los procesos de identificacion, selección y operacion del SFV dentro del programa de vivienda gratuita, del mismo modo en la bolsa para deportistas y entrenadores medallistas….</t>
  </si>
  <si>
    <t>VF Apoyar a la Subdireccion de Promoción y Apoyo tecnico en el seguimiento a la ejecución de los proyectos de VIP.</t>
  </si>
  <si>
    <t>VF Apoyar a la Oficina Asesora Jurídica en la gestión requerida relacionada con la atención, trámite y seguimiento de las Acciones Constitucionales de Tutela de los procesos que hizo entrega el Par Inurbe en liquidación al MVCT</t>
  </si>
  <si>
    <t>VF Revision de los diferentes aplicativos y modulos de captura, consulta, cierre financiero y demas requerimientos para los diferentes sistemas de informacion</t>
  </si>
  <si>
    <t>Cesión Cto No 845 de 2013 Nohemi Lucia Bentacour A: Olga Jacqueline Ayala-VF Apoyar a la DIVIS, y a Fonvivienda en la gestión requerida y relacionada con la representación judicial, atención trámite y seguimiento de las Acciones constitucionales</t>
  </si>
  <si>
    <t>Otro Si No. 1 de adicion y prorroga al al contrato de prestacion de servicios profesionales No. 605 de 2013 suscrito con JOSE MARIO MAYORGA HENAO</t>
  </si>
  <si>
    <t>Otro Si No. 2 de Adicion y prorroga al contrato de prestacion de servicios profesionales No. 763 de 2013 suscrito con JAIME ALBERTO DUQUE CASA de la Oficina Juridica</t>
  </si>
  <si>
    <t>Cesion del contrato de prestacion de servicios de apoyo No 820 de 2013 , DE: YURY GAMBOA, A: DIANA MARCELA SUAREZ cuyo objeto es: " control y seguimiento de los mantenimientos requeridos en las Sedes del MVCT</t>
  </si>
  <si>
    <t>Otor Si No 1 de Adición al contrato interadministrativo No. 713 de 2013 sucrito con Plaza Mayor Medellin Convenciones y Exposiciones S.A</t>
  </si>
  <si>
    <t>Minima Cuantía</t>
  </si>
  <si>
    <t>Adición al contrato No. 811 de 2013 suscrito con JOSE ALEJANDRO GUTIERREZ</t>
  </si>
  <si>
    <t>Adición y prorroga al contrato de prestacion de servicios profesionales No 41, OMAR FELIPE SANCHEZ</t>
  </si>
  <si>
    <t>VF Servicios profesionales de abogado a la Oficina Asesora Jurídica del MVCT, en la emisión conceptos, absolver consultas, dentro de los procesos de terminación y liquidación del contrato de fiducia Nº 763/2007</t>
  </si>
  <si>
    <t>VF Apoyo tecnico en el seguimiento al diseño e implementacion de un sistema de seguimiento y verificacion al proceso de construccion y adjudicacion del Programa de vivienda gratuita</t>
  </si>
  <si>
    <t>VF Soporte del módulo de registro de postulantes al SFV para el programa de vivienda gratis en el sistema de inf. Para la admon del sfv</t>
  </si>
  <si>
    <t>VF Apoyar a la DSH en las actividades operativas, logísticas y asistenciales necesarias para el saneamiento de los bienes inmuebles del ICT o Inscredial, Inurbe o Unidad Administrativa Especial Liquidadora del ICT e Inurbe en liquidación</t>
  </si>
  <si>
    <t>VF Apoyar a la Subdirección de Subsidio Familiar Y Fonvivienda, en los procesos de identificación, selección y operación del subsidio familiar de vivienda dentro de la Bolsa de Postulaciones de Ahorro Programado Contractual.</t>
  </si>
  <si>
    <t>VF Apoyar a la Subdirección de promoción y Apoyo Técnico y al fondo Nacional de Vivienda en el seguimiento a la ejecucción de los proyectos de vivienda de interes prioritario que indique el Supervisor,</t>
  </si>
  <si>
    <t>VF Prestar los servicios profesionales de abogado a la Oficina Asesora Jurídica del MVCT, en la representación judicial, extrajudicial y/o administrativa de la Nación - MVCT en los procesos que hizo entrega el Par Inurbe en liquidación</t>
  </si>
  <si>
    <t>VF Apoyar tecnicamente a la Sub. Del SFV y a FONVIVIENDA en los procesos del software de novedades del SFV, actualizacion d ela informacion en la pagina WEB del Ministerio y actos administrativos de FONVIVIENDA</t>
  </si>
  <si>
    <t>VF Apoyar a la Subdirección de Promoción y Apoyo Técnico y a FONVIVIENDA en el seguimiento y ejecución de los Proyectos de Vivienda de Interés Prioritario que indique el Supervisor.</t>
  </si>
  <si>
    <t>VF Apoyar los temas jurídicos y financieros que requiera la DSH y FONVIVIENDA en la revisión, formulación e implementación de la política de vivienda a efectos de garantizar la efectiva ejecución de los recursos del SFV.</t>
  </si>
  <si>
    <t>VF Atender a los requerimeintos que se efectua en en la DIVIS y Fonvivienda por parte de las entidades de control y de los demás asuntos que se le asignen .</t>
  </si>
  <si>
    <t>VF Apoyar jurídicamente a la Dirección del Sistema Habitacional y a Fonvivienda en la ejecución de la politica habitacional y la elaboracion de documentos relacionados con las funciones de estas dependencias.</t>
  </si>
  <si>
    <t>VF Apoyar a la DIVIS, a Fonvivienda y a la Oficina Asesora Jurídica del Ministerio, en la gestión requerida y relacionada con la representación judicial, atención trámite y seguimiento de las Acciones constitucionales de tutela</t>
  </si>
  <si>
    <t>VF Apoyar a la Subdirección de promoción y apoyo técnico y al fondo Nacional de Vivienda en el seguimiento a la ejecucción de los proyectos de vivienda de interes prioritario,</t>
  </si>
  <si>
    <t>VF Apoyar jurídicamente a la Subdirección de promoción y apoyo técnico y el Fondo Nacional de Vivienda en los procesos relacionados con la aplicación del subsidio familiar,</t>
  </si>
  <si>
    <t>VF Apoyar a la Subdirección de promoción y Apoyo Técnico y al fondo Nacional en la ejecucción y operación del proceso de pagos del Sistema de Información.</t>
  </si>
  <si>
    <t>VF Apoyo a la DIVIS , en las labores operativas relacionadas con procesos judiciales , llevando el registro , manejo y control d ela información en el Sigma</t>
  </si>
  <si>
    <t>VF Direccionamiento,respuesta,revisión de los derechos de petición relacionados con el sector vivienda.</t>
  </si>
  <si>
    <t>VF Apoyar a la Subdirección de Subsidio Familiar de vivienda en el soporte y mantenimiento del módulo de registro de postulantes de subsidio familiar de vivienda.</t>
  </si>
  <si>
    <t>VF Apoyar a la DIVIS y fonvivienda en la gestion requerida y relacionada con los procesos judiciales, especialmente con las Acciones Constiutcionales de Tutela</t>
  </si>
  <si>
    <t>VF Prestar serviciosde apoyo administrativo a la OA Juridica del MVCT en la digitalizacion, alimentacion, actualizacion y tramite de informacion que fue entregada por el PAR INURBE asi como las consultas internas y externas que se presenten</t>
  </si>
  <si>
    <t>VF Apoyo a la subdirección de Subsidio familiar de Vivienda en el manejo y control documental de las movilizaciones dentro del proceso de asignación de subsidio familiar,</t>
  </si>
  <si>
    <t>VF Gestión manejo de archivo y organización de la información documental de cada uno de los procesos judiciales que hizo entrega el Par Inurbe en liquidación</t>
  </si>
  <si>
    <t>VF Gestión requerida con la representación judicial atención, tramite y seg. De acc constitucionales de tutela en los que participe FONVIVIENDA y el MVCT</t>
  </si>
  <si>
    <t>VF Realizar actividades de apoyo operativo y logistico a a la Subdirección de promoción y apoyo técnico.</t>
  </si>
  <si>
    <t>VF Apoyar a la Sub de de promo y apoyo Tecnico y a FONVIVIENDA en el acompañamiento social a la poblacion definida por la ley de vivienda como beneficiaria que esta vinculada a programas sociales del estado, que tegan por objeto la superacion</t>
  </si>
  <si>
    <t>VF Servicios profesionales de abogado a la Oficina Asesora Jurídica del MVCT, para el apoyo en los asuntos de carácter legal y en especial los relacionados con la representación judicial en instancia judiciales y administrativas</t>
  </si>
  <si>
    <t>VF Apoyar a la subdirección de Subsidio familiar de vivienda y Fondo Nacional de Vivienda, en los procesos de generación de movilizaciones de recursos.</t>
  </si>
  <si>
    <t>VF Realizar actividades de apoyo operativo y logistico en lo procesos de pagos y movilizaciones del SFV que se realicen a encargos fiduciarios o fiducias mercantiles y patrimonios autonomos</t>
  </si>
  <si>
    <t>VF Gestión relacionada con las actividades secretariales y asistenciales dentro y en desarrollo del proceso mediante el cual se hizo entrega cada uno de los procesos judiciales por parte del Par Inurbe ,</t>
  </si>
  <si>
    <t>VF Apoyar juridicamente los procesos de identif., selección, priorizacion, convocatoria yasignacion del SFV en eespecie en el marco del programa de vivienda gratuita ley 1537 de 2012</t>
  </si>
  <si>
    <t>VF Apoyar al Viceministerio de Vivienda en el seguimiento técnico, saneamiento de los bienes del Inurbe y en el seguimiento y alimentación de los bienes de información de las operaciones urbanas integrales.</t>
  </si>
  <si>
    <t>VF Realizar actividades de apoyo operativo y logistico a la subdireccion del SFV</t>
  </si>
  <si>
    <t>VF Apoyar a la DIVIS y a Fonvivienda desde el Grupo de Contratos de la Subdirección de servicios administrativos en las etapas precontractual,</t>
  </si>
  <si>
    <t>VF Apoyar a la Dirección del Sistema Habitacional en las actividades jurídicas relacionadas con los procesos de saneamiento a cargo de la misma.</t>
  </si>
  <si>
    <t>VF Apoyar a la Dirección de inversiones de vivienda de interes social , la subdirección de subsidio familiar de vivienda y al Fondo Nacional de Vivienda-Fonvivienda-,la elaboración de insumos e indicadores para la presentacion estadistica,</t>
  </si>
  <si>
    <t>VF Prestar servicios profesionales como desarrollador de software para apoyar la operación, mantenimiento e implementación de los sistemas de información del PAR INURBE en liquidación</t>
  </si>
  <si>
    <t>VF Apoyar ala Dirección de Inversiones en Vivienda de Interes Social y al fondo Nacional de Vivienda en el seguimiento a la politica pública de vivienda, a traves de la atencion a las consultas y peticiones.</t>
  </si>
  <si>
    <t>VF Realizar actividades de apoyo operativo y logistico para el trabajo de atencion a la poblacion en situacion de desplazamiento y a la Sub de promocion y apoyo Tecnico,</t>
  </si>
  <si>
    <t>VF Apoyar a la DIVIS, al fnv y a la oficina asesora jurídica del ministerio, en la gestión relacionada con la representación judicial,atención, tramite y seg. De acc constitucionales de tutela</t>
  </si>
  <si>
    <t>VF Apoyar a la DSH en las actividades juridicas y administrativas necesarias para el saneamiento de los inmuebles del extinto ICT y /0 INURBE en el marco del Decreto 554/03, ley 1001/05 y demas normas que regulen la materia</t>
  </si>
  <si>
    <t>VF Apoyo a la DIVIS y fonvivienda en la realización de actividades s operativas relacionadas con el seguimiento al ingreso , manejo y control , salida y archivo de los documentos generados en los procesos judiciales</t>
  </si>
  <si>
    <t>VF Apoyar a la DSH en las actividades y trámites juridicos para el saneamiento de los inmuebles de ICT/INURBE en el marco del Decreto 554 de 2003,la Ley 100 de 2005 y démas normas que regulen la materia,</t>
  </si>
  <si>
    <t>VF Realizar actividades de apoyo operativo y logistico a la subdireccion de promocion y apoyo tecnico</t>
  </si>
  <si>
    <t>VF Apoyar a la DIVIS, y a Fonvivienda en la gestión requerida y relacionada con la representación judicial, atención trámite y seguimiento de las Acciones constitucionales de tutela, con énfasis en la elaboración de conceptos, revisión, análisis</t>
  </si>
  <si>
    <t>VF Apoyar a la Dirección del Sistema Habitacional en las actividades juridicas y administrativas para el saneamiento de los inmuebles ICT y / o Inurbe,en el, marco del Decreto 554 de 2003,</t>
  </si>
  <si>
    <t>VF Apoyar las actividades de estructuración, elaboración de estudios de mercado, estudios previos y en general la gestión necesaria para la elaboración de los procesos</t>
  </si>
  <si>
    <t>VF Apoyar la DSH en las actividades jurídicas y administrativas necesarias para el saneamiento de los inmuebles del extinto ICT y/o INURBE ene le marco del decreto 554 de 2003 y la ley 1001 de 2005</t>
  </si>
  <si>
    <t>VF Apoyar a la Dirección del Sistema Habitacional y la DIVIS, en los procesos de identificación, selección, priorización, convocatoria yasignación del SFV en especial de los bienes del extunto ICT</t>
  </si>
  <si>
    <t>VF Prestacion de servicios profesionales para el apoyo acompañamiento administrativo y de organización de los procesos judiciales que recibio del PAR INURBE en liquidacion la Oficina Juridica del MVCT</t>
  </si>
  <si>
    <t>Adquisición de Estantes Metalicos para el almacenamiento de los archivos del extinto ICT- INURBE</t>
  </si>
  <si>
    <t>Adición y prórroga del CPS No. 31 para apoyar la gestión admon y los procesos de organización y mantenimiento del sistema de gestión documenta</t>
  </si>
  <si>
    <t>ADICION CPS PROFESIONALES No. 40/14. HELBER HUGO MORALES</t>
  </si>
  <si>
    <t>VF Suscribir Convenio con el Municipio de Monteria (Cordoba) para apoyar financieramente la extensión de redes de Alcantarillado sanitario en los Barrios Caracoli,Nispero,Casita Nueva,Minuto de Dios y el población de la Ciudad de Monteria.</t>
  </si>
  <si>
    <t>VF Suscribir Convenio con el Municipio de Monteria (Cordoba) para apoyar financieramente la extensión de redes de Alcantarillado sanitario en los Barrios Samaria,Prado,Bostón etapa II y las Americas de la Ciudad de Monteria,</t>
  </si>
  <si>
    <t>VF Suscribir Convenio con el Municipio de Monteria (Cordoba) para apoyar financieramente la extensión de redes de Alcantarillado sanitario en los Barrios Edmundo López,Los Nogales,Los Alpes,villa Mery, y Villa rosario de la ciudad de Monteria,</t>
  </si>
  <si>
    <t>VF Suscribir convenio para apoyar finacieramente al Municipio de Monteria para construccion extension de redes de alcantarillado sanitario del barrio MOCARI</t>
  </si>
  <si>
    <t>VF Suscribir Convenio con el Departamento de Norte de Santander para apoyar Financieramente la construcción del Plan Maestro de Alcantarillado de Villa del Rosario etapa III,</t>
  </si>
  <si>
    <t>VF Suscribir Convenio con el Departamento de Cordoba, para apoyar financieramente la construcción del sistema de acueducto regional San Jorge Municipios de la Apartada,Buenavista,Planeta rica,</t>
  </si>
  <si>
    <t>VF Aunar esfuerzos para cofinanciar las ejecucion de obra correspondientes al proyecto "construccion del sistema de acueducto regional costanero para los municipios de canalete los cordobas y puerto escondido en Depto de Cordoba"</t>
  </si>
  <si>
    <t>VF Suscribir contrato Interadministrativo con Financiera de Desarrollo Territorial S.A, Findeter para la prestación del servicio de asistencia técnica y adminstración de recursos para la contratación.</t>
  </si>
  <si>
    <t>VF Adición al contato de gerencia integral de proyectos # 168-2013</t>
  </si>
  <si>
    <t>VF Suscribir convenio para interventoria y seguimiento del proyecto para la optimizacion del sistema de abastecimiento de agua potable para la zona sur occidental de barranquilla.</t>
  </si>
  <si>
    <t>Cesion del contrato de prestacion de servicios profesionales 658 de 2013 , DE: ANDREA SANCHEZ LOZANO, A: JORGE FRANCISCO PAZ LOPEZ, cuyo objeto es: "Implementar nuevos proyectos relacionados con sistemas de información, brindar apoyo en la coordinaci</t>
  </si>
  <si>
    <t>Realizar la intrventoria tecnica, administrativa y financiera a los estudios y diseños definitivos para la construccion de las obras de Mejoramiento integral del barrio Bajo cervantes en el municipio Manizales-de caldas</t>
  </si>
  <si>
    <t>Selección Abreviada</t>
  </si>
  <si>
    <t>Prestación de servicios logísticos para la organización y realización del evento denominado " Foro de Arrendamiento"</t>
  </si>
  <si>
    <t>Adicion y prorroga al contrato de prestacion de servicios No 51 ,LUIS FERNANDO CESPEDES</t>
  </si>
  <si>
    <t>ACICION Y PRORROGA CPS PROFESIONALES. ANDRES FELIPE ALVARADO JAIMES</t>
  </si>
  <si>
    <t>ADICION Y PRORROGA CPS PROFESIONALES 49 DE 2014. CESAR EDUARDO SANABRIA BARRETO</t>
  </si>
  <si>
    <t>Adición del contrato 549 de 2013</t>
  </si>
  <si>
    <t>Adición del contrato 590 de 2013</t>
  </si>
  <si>
    <t>VF EL Contratista se obliga a prestar sus servicios profesionales para apoyar técnicamente a la Dirección de desarrollo sectorial del viceministerio de Agua y Saneamiento Básico en la estructuración desde el punto de vista técnico.</t>
  </si>
  <si>
    <t>Contratación de los servicios especializados para el control y vigilancia diario en el territorio nacional de todos los procesos judiciales del MVCT y Fonvivienda y de los que entregó el Par Inurbe en liquidación.</t>
  </si>
  <si>
    <r>
      <rPr>
        <u val="single"/>
        <sz val="11"/>
        <color indexed="8"/>
        <rFont val="Calibri"/>
        <family val="2"/>
      </rPr>
      <t>Julian Andres Vasco</t>
    </r>
    <r>
      <rPr>
        <sz val="11"/>
        <color theme="1"/>
        <rFont val="Calibri"/>
        <family val="2"/>
      </rPr>
      <t xml:space="preserve">
</t>
    </r>
    <r>
      <rPr>
        <b/>
        <sz val="11"/>
        <color indexed="8"/>
        <rFont val="Calibri"/>
        <family val="2"/>
      </rPr>
      <t>JVasco@minvivienda.gov.co</t>
    </r>
  </si>
  <si>
    <t>Cesion del contrato de PSP No. 760 de 2013 DE: CARLOS ANDRES MORENO VILLAMIZAR A: MARCO DOMINGO GODOY ECHEVERRY cuyo objeto es:VF Apoyar a la Dirección del Sistema Habitacional en las actividades juridicas y administrativas necesarias para el sanea</t>
  </si>
  <si>
    <t>Adicion y prorroga al Contrato de Prestacion de Servicios Profesionales No 27 , WILLIAM ALBERTO QUEVEDO</t>
  </si>
  <si>
    <t>Contratación del servicio de suscripción por un año a información juridica actualizada con notas de vigencia y concordancia a través de un portafolio jurídico</t>
  </si>
  <si>
    <t>Adición contrato 821 de 2013 suscrito entre el ministerio y Gloria Inés Alvares Prestación de servicios profesionales par apoyar el fortalecimiento del sistema de Gestión documental , planes de mejora ,en la actualización del reglamento de archivo</t>
  </si>
  <si>
    <t>ADICION Y PRORROGA CPS PROFESIONALES No. 65 ALEXANDER RODRIGUEZ LOPEZ</t>
  </si>
  <si>
    <t>Adición al cto interadministrativo No. 159 de 2013 suscrito con FINDETER</t>
  </si>
  <si>
    <t>Adición y prorroga al contrato de prestación de servicios Profesional No 77, MAGDA CAROLINA CORREAL SARMIENTO</t>
  </si>
  <si>
    <t>Adición al contrato interadministrativo No. 717 de 2013</t>
  </si>
  <si>
    <t>Licitación Pública</t>
  </si>
  <si>
    <t>Adición al contrato 717 suscrito con EMTEL</t>
  </si>
  <si>
    <t>Adición al Contrato Interadministrativo No 717 de 2013,con la Empresa de Telecomunicaciones de Popayán S.A ESP</t>
  </si>
  <si>
    <t>Adición al contrato interadministrativo No 717 de 2013,cuyo objeto es desarrollar las actividades para lograr la organización, limpieza y digitalización del archivo del extinto ICT e Inurbe</t>
  </si>
  <si>
    <t>Adicionar el contrato Interadministrativo 717 de 2013,con la Empresa de Telecomunicaciones de Popayán S.A ESP</t>
  </si>
  <si>
    <r>
      <rPr>
        <u val="single"/>
        <sz val="11"/>
        <color indexed="8"/>
        <rFont val="Calibri"/>
        <family val="2"/>
      </rPr>
      <t>ADRIANA BONILLA MARQUINEZ</t>
    </r>
    <r>
      <rPr>
        <sz val="11"/>
        <color theme="1"/>
        <rFont val="Calibri"/>
        <family val="2"/>
      </rPr>
      <t xml:space="preserve">
</t>
    </r>
    <r>
      <rPr>
        <b/>
        <sz val="11"/>
        <color indexed="8"/>
        <rFont val="Calibri"/>
        <family val="2"/>
      </rPr>
      <t>Abonilla@minvivienda.gov.co</t>
    </r>
  </si>
  <si>
    <r>
      <rPr>
        <u val="single"/>
        <sz val="11"/>
        <color indexed="8"/>
        <rFont val="Calibri"/>
        <family val="2"/>
      </rPr>
      <t xml:space="preserve">LILY MONTES </t>
    </r>
    <r>
      <rPr>
        <b/>
        <sz val="11"/>
        <color indexed="8"/>
        <rFont val="Calibri"/>
        <family val="2"/>
      </rPr>
      <t xml:space="preserve">
LilyMontes@minvivienda.gov.co</t>
    </r>
    <r>
      <rPr>
        <sz val="11"/>
        <color theme="1"/>
        <rFont val="Calibri"/>
        <family val="2"/>
      </rPr>
      <t xml:space="preserve">
</t>
    </r>
  </si>
  <si>
    <r>
      <rPr>
        <u val="single"/>
        <sz val="11"/>
        <color indexed="8"/>
        <rFont val="Calibri"/>
        <family val="2"/>
      </rPr>
      <t xml:space="preserve">CARLOS DARIO DONADO </t>
    </r>
    <r>
      <rPr>
        <sz val="11"/>
        <color theme="1"/>
        <rFont val="Calibri"/>
        <family val="2"/>
      </rPr>
      <t xml:space="preserve">
</t>
    </r>
    <r>
      <rPr>
        <b/>
        <sz val="11"/>
        <color indexed="8"/>
        <rFont val="Calibri"/>
        <family val="2"/>
      </rPr>
      <t>CDonado@minvivienda.gov.co</t>
    </r>
  </si>
  <si>
    <r>
      <rPr>
        <u val="single"/>
        <sz val="11"/>
        <color indexed="8"/>
        <rFont val="Calibri"/>
        <family val="2"/>
      </rPr>
      <t>ORLANDO ELI LEON VERGARA</t>
    </r>
    <r>
      <rPr>
        <sz val="11"/>
        <color theme="1"/>
        <rFont val="Calibri"/>
        <family val="2"/>
      </rPr>
      <t xml:space="preserve">
</t>
    </r>
    <r>
      <rPr>
        <b/>
        <sz val="11"/>
        <color indexed="8"/>
        <rFont val="Calibri"/>
        <family val="2"/>
      </rPr>
      <t>OLeon@minvivienda.gov.co</t>
    </r>
  </si>
  <si>
    <r>
      <rPr>
        <u val="single"/>
        <sz val="11"/>
        <color indexed="8"/>
        <rFont val="Calibri"/>
        <family val="2"/>
      </rPr>
      <t>ANGELA MARIA CASTILLO LOZADA</t>
    </r>
    <r>
      <rPr>
        <sz val="11"/>
        <color theme="1"/>
        <rFont val="Calibri"/>
        <family val="2"/>
      </rPr>
      <t xml:space="preserve">
</t>
    </r>
    <r>
      <rPr>
        <b/>
        <sz val="11"/>
        <color indexed="8"/>
        <rFont val="Calibri"/>
        <family val="2"/>
      </rPr>
      <t>Acastillo@minvivienda.gov.co</t>
    </r>
  </si>
  <si>
    <r>
      <rPr>
        <u val="single"/>
        <sz val="11"/>
        <color indexed="8"/>
        <rFont val="Calibri"/>
        <family val="2"/>
      </rPr>
      <t xml:space="preserve">JAVIER SALINAS VARGAS </t>
    </r>
    <r>
      <rPr>
        <sz val="11"/>
        <color theme="1"/>
        <rFont val="Calibri"/>
        <family val="2"/>
      </rPr>
      <t xml:space="preserve">
</t>
    </r>
    <r>
      <rPr>
        <b/>
        <sz val="11"/>
        <color indexed="8"/>
        <rFont val="Calibri"/>
        <family val="2"/>
      </rPr>
      <t>JSalinas@minvivienda.gov.co</t>
    </r>
  </si>
  <si>
    <r>
      <rPr>
        <b/>
        <sz val="11"/>
        <color indexed="8"/>
        <rFont val="Calibri"/>
        <family val="2"/>
      </rPr>
      <t>CONSTANZA MARTINEZ GUEVARA</t>
    </r>
    <r>
      <rPr>
        <sz val="11"/>
        <color theme="1"/>
        <rFont val="Calibri"/>
        <family val="2"/>
      </rPr>
      <t xml:space="preserve">
</t>
    </r>
    <r>
      <rPr>
        <u val="single"/>
        <sz val="11"/>
        <color indexed="8"/>
        <rFont val="Calibri"/>
        <family val="2"/>
      </rPr>
      <t>Cmartinez@minvivienda.gov.co</t>
    </r>
  </si>
  <si>
    <r>
      <rPr>
        <u val="single"/>
        <sz val="11"/>
        <color indexed="8"/>
        <rFont val="Calibri"/>
        <family val="2"/>
      </rPr>
      <t>JACKELINE DIAZ MARTINEZ</t>
    </r>
    <r>
      <rPr>
        <sz val="11"/>
        <color theme="1"/>
        <rFont val="Calibri"/>
        <family val="2"/>
      </rPr>
      <t xml:space="preserve">
</t>
    </r>
    <r>
      <rPr>
        <b/>
        <sz val="11"/>
        <color indexed="8"/>
        <rFont val="Calibri"/>
        <family val="2"/>
      </rPr>
      <t>jdiaz@minvivienda.gov.co</t>
    </r>
  </si>
  <si>
    <t>Prestar los servicios profesionales especializados para apoyar a la DEUT en la coordinación de las actividades de asistencia técnica a las entidades territoriales para formulación y ejecución de programas y proyectos de renovación urbana</t>
  </si>
  <si>
    <t xml:space="preserve">NO </t>
  </si>
  <si>
    <t>Adición prorroga al CPS de Apoyo # 3 de 2014 Ana Lorena Muñoz Barrueto cuyo objeto es apoyar las activides en el proceso de revisión tecnica de los inmuebles sujetos a saneamiento del extinto ICT y/o INurbe</t>
  </si>
  <si>
    <t>Adición y prorroga al contrato de prestación de servicios profesionales No.626 JOSE DAVID SEPULVEDA HENAO</t>
  </si>
  <si>
    <t>Adición y prorroga del contrato de prestación de servicios No 22 de 2014 -NIDIA MARCELA LUGO</t>
  </si>
  <si>
    <t>Adición y prorroga contrato de prestación de servicios No 816 CLAUDIA ALEJANDRA DUARTE</t>
  </si>
  <si>
    <t>Adición y prorroga contrato de prestación de servicios profesionales No 815 LILIANA MARIÑO RAMIREZ</t>
  </si>
  <si>
    <t>Adicion al contrato No. 746 de 2013 Servicios profesionales de abogado a la Oficina Asesora Jurídica del MVCT, en la representación judicial, extrajudicial y/o administrativa de la Nación - MVCT en los procesos que hizo entrega el Par InurbE</t>
  </si>
  <si>
    <t>Adición y prorroga del contrato de prestación de servicios No 744 de 2013 -JUAN JAVIER OSPINA</t>
  </si>
  <si>
    <t>Prestar los servicios profesionales al MVCT a través del Grupo de Atención al Usuario y Archivo, en el direccionamiento, respuesta, revisión de las peticiones que ingresan al MVCT</t>
  </si>
  <si>
    <t>Prestar los servicios Profesionales al grupo de Atención al Usuario y Archivo para apoyar en el direccionamiento, revisión y control de las peticiones que ingresan al Ministerio ,así como la elaboración de los informes</t>
  </si>
  <si>
    <t>Prestar los servicios de apoyo administrtivo a la oficina Asesora juridica del MVCTen la digitalización ,alimentación,actualización,trámite y seguimento a las consultas peticiones y reclamaciones de competencia MVCT y Fonvienda</t>
  </si>
  <si>
    <t>Apoyar los procesos administrativos, técnicos y físicos del programa de gestión documental en el área del Archivo central y de correspondencia del MVCT</t>
  </si>
  <si>
    <t>El contratista se obliga para con el Ministerio a prestar los servicios de apoyo al Grupo de recursos fisicos en la organización ,control y seguimiento de los mantenimientos y apoyar las diferentes actividades del Grupo</t>
  </si>
  <si>
    <t>Prestar los servicios profesionales de abogado a la oficina asesora juridica del MVCT para apoyar juridicamente en la emisión de conceptos,especialmente en materia saneamiento de bienes inmuebles</t>
  </si>
  <si>
    <t>Apoyar a la DEUT en el seguimiento a la ejecución y el desarrollo de los programas que adelante el Gobierno Nacional en la ejecución dela política de desarrollo urbano y vivienda LUZ HELENA ANGULO</t>
  </si>
  <si>
    <t>Apoyar al viceministerio de vivienda en el seguimiento, actualizacion y analisis de la información y los diferentes indicadores del sector vivienda, así como el apoyo al seguimiento y evaluación del impacto económico</t>
  </si>
  <si>
    <t>Apoyar a la DEUT en las actividades técnicas requeridas para el seguimiento a la ejecucción y el desarrollo de los programas que adelante el Gobierno Nacional en la ejecución de la politica de desarrollo urbano y vivienda OSCAR SERNA</t>
  </si>
  <si>
    <t>Asistir a la subdirección de finanzas y presupuesto en las acciones necesarias para el proceso contable de los programas "macroproyectos de interes social nacional" prestamo BIRF-7998</t>
  </si>
  <si>
    <t>Apoyar el proceso de Gestión Documental para la organización y administración Documental de los Archivos del MVCT</t>
  </si>
  <si>
    <t>Apoyar a la DEUT en las actividades adtivas y tecnicas requeridas para el seguim. evaluacion de las actividades adelantadas por el MVCT, en especial para el seguimiento de los proyectos de la dirección</t>
  </si>
  <si>
    <t>Prestación de Servicios Profesionales en el área del derecho para apoyar desde la oficina Asesora Juridica,procesos de reglamentación y cooperación en los temas de competencia l MVCT VICTOR HUGO RODRIGUEZ</t>
  </si>
  <si>
    <t>Prestar los servicios de apoyo juridico y administrativo a la Oficina Asesora Juridica del MVCT,en la gestión relacionada con las actividades juridicas ,el manejo de archivo YINNETH SALINAS</t>
  </si>
  <si>
    <t>Prestar sus servicios profesionales a la subdirección de servicios administrativos para poyar el seguimiento del Plan de acción y los demás sistemas de gestión</t>
  </si>
  <si>
    <t>Apoyar a la Dirección de Sistema habitacional en el seguimiento y actualizacion de las bases de datos, estadisticas y reportes de los diferentes variables que afectan el sector vivienda. Cristian Torres</t>
  </si>
  <si>
    <t>Prestación de servicios profesionales para apoyar a la Subdirección de Gestión Empresarial en el seguimiento y desarrollo del proceso de sistematización , creación y administración de bases de datos y sistemas de información</t>
  </si>
  <si>
    <t>El Contratista se obliga con el Ministerio a prestar los servicios de apoyo a la subdirección de servicios administrtivos en la realización del mantenimiento preventivo y correctivo a los bienes muebles e inmuebles del MVCT</t>
  </si>
  <si>
    <t>prestar sus servicios profesionales de abogado a la oficina Asesora Juridica del MVCT, en apoyo a la atención de consultas,peticiones y reclamaciones que sean elevadas al MVCT y a Fonvivienda</t>
  </si>
  <si>
    <t>Prestar por sus propios medios con plena autonomia administrativa los servicios al Grupo de Atención al Usuario y Archivo, para la atención de solicitudes de información que presenten los usuariós del MVCT y FONVIVIENDA</t>
  </si>
  <si>
    <t>Prestar Servicios profesionales para apoyar y asistir jurídicamente a la Dirección de Desarrollo sectorial del Viceministerio de Agua y Saneamiento Básico, en la estructuración, análisis y seguimiento de políticas</t>
  </si>
  <si>
    <t>El contratista se obliga para con el Ministerio a prestar los servicios profesionales para poyar administrativa y financieramente el desarrollo de la estrtegia de monitoreo,seguimiento y control a los recursos</t>
  </si>
  <si>
    <t>Prestación de servicios profesionales al MVCT a través del Grupo de atención al Usuario y Archivo, en el direccionamiento , respuesta , revisión de las peticiones que ingresan al MVCT-</t>
  </si>
  <si>
    <t>Prestación de servicios profesionales para apoyar el seguimiento de lso acuerdos de gestión y del plan de acción del Viceministerio de vivienda y en temas presupuestales y financieros que involucran la programación,</t>
  </si>
  <si>
    <t>Prestar los servicios profesionales para apoyar a la DEUT en la coordinación de los procesos necesarios par la adopción de los Macroproyectos de Interes Social Nacional MISN y PIDUS para el desarrollo de los equipamiento</t>
  </si>
  <si>
    <t>Apoyar a la Dirección del Sistema Habitacional en las actividades relacionadas con la ejecución de la política habitacional en el seguimiento de los diferentes procesos contractuales y en la elaboración y revisión de documentos relacionados con las</t>
  </si>
  <si>
    <t>Prestar servicios profesionales apoyando y soportando al grupo de soporte técnico y Apoyo informático en la infraestructura de servidores sistema de seguridad de la información y plataforma de vitalización</t>
  </si>
  <si>
    <t>Administrar y orientar el desarrollo de los contenidos, la organización de las secciones, la actualización de información y autorizar las publicaciones que se difundad a través del prtal web,institucional del MVCT</t>
  </si>
  <si>
    <t>Angela Isabel Piñeros Reina
apineros@minvivienda.gov.co</t>
  </si>
  <si>
    <t>Apoyar técnicamente a la DEUT en la asistencia técnica en los asuntos relacionados con el ordenamiento territorial en particular con la asistencia tenica a municipio s en la revisión, ajuste e implementación de los POT</t>
  </si>
  <si>
    <t>Apoyar a la DEUT en la evaluación y revisión de componente social para los macroproyectos de interés social nacional MISN, PIDU y demas programas que lidera el MVCT</t>
  </si>
  <si>
    <t>Adición al contrato de prestación de servicios Profesionales No 611 de 2013,suscrito con GIL GIL YURI JOSE</t>
  </si>
  <si>
    <t>Adición al contrato de prestación de servicios Profesionales No 612 de 2013 LILIA MARGARITA FUENTES</t>
  </si>
  <si>
    <t>Adición al contrato de prestación de servicios Profesionales No 598 de 2013 ALEXANDRA CECILIA YEPES R.</t>
  </si>
  <si>
    <t>Adición al contrato de prestación de servicios No 610 de 2013,suscrito con NANCY JOHANNA RODRIGUEZSANCHEZ</t>
  </si>
  <si>
    <t>Adición al contrato deprestación de servicios Profesionales No 622 de 2013 HERNANDO CLAVIJO MAYORGA</t>
  </si>
  <si>
    <t>Adición al contrato de prestación de servicios Profesionales No 596 de 2013,suscrito con CARLOS EDUARDO QUINTERO SUAREZ</t>
  </si>
  <si>
    <t>Adicionar el contrato Interadministrativo 036 del 8 de nov del 2012, para la interventoría del proyecto "Construcción de la fase II y obras complementarias para la culminación de la trinchera 5 de relleno sanitario del Mun de LETICIA</t>
  </si>
  <si>
    <t>Adicionar al contrato Interadministrtivo No 036 de 8 de Noviembre de 2012 con Financiera de desarrollo territorial FINDETER</t>
  </si>
  <si>
    <t>Adicionar al contrato Interadministrtivo No 159 de 2013 con Financiera de desarrollo territorial FINDETER</t>
  </si>
  <si>
    <t>Adquisicion instalacion,implementación,y puesta en marcha de una solución de respaldo de información ,que incluya las licencias de software ilimitado en agentes y capacidad (TB) para respaldo y recuperación,</t>
  </si>
  <si>
    <t>Adicion al contrato No. 404 de 2013 suscrito con ESCOBAR OSPINA S.A.S cuyo objeto es el suministro de tiquetes para el transporte aereo de vuelos nacionales e internacionales.</t>
  </si>
  <si>
    <t>Adición Contrato No 404 de 2013,cuyo objeto es el suministro de tiquetes para el transporte aereo en vuelos nacioanles e internacionales,</t>
  </si>
  <si>
    <t>Prestar los servicios profesionales especializados para apoyar jurídicamente a la DEUT en la reglamentación y formulación de propuestas de política en los temas prioritarios y de competencia de la misma, en materia de vivienda y espacio urbano</t>
  </si>
  <si>
    <t>Apoyar el fortalecimiento del sistema de gestión Documental, planes de mejora, en la actualización, implementación, capacitación y socialización del reglamento de Archivo y correspondencia , elaboración y retención Documental</t>
  </si>
  <si>
    <t>Apoyar a la oficina asesora jurídica en la gestión requerida relacionada con la atención, tramite y seguimiento d e las acciones constitucionales de tutela del MV, Par inurbe en Liquidación y FONVIVIENDA</t>
  </si>
  <si>
    <t>Servicio de transporte aéreo para el desplazamiento del Señor Ministro de Vivienda Ciudad y Territorio, o quien delegue en ejercicio de sus funciones</t>
  </si>
  <si>
    <t>Prestación de servicios juridicos para apoyar y asistir al Viceministerio de Agua y saneAMIENTO Básico Subdireción de proyectosb en las gestiones de viabilización en el marco de lo establecido en las resoluciones 379 del 2012 y 504 de 2013,</t>
  </si>
  <si>
    <t>Prestar los servicion de capacitación y entrenamiento bajo metodologias mixtas como :coaching,educación expermental,estategias conversacionales ,entre otras que impacten a los servidores públicos</t>
  </si>
  <si>
    <t>Apoyar el proceso de Gestión documental para la organización y Administración Documental de los archivos del MVCT,</t>
  </si>
  <si>
    <t>Adición del Contrato de Prestación de Servicios No 023 de 2014 - JOSE ALBERTO QUINCHE</t>
  </si>
  <si>
    <t>Adición al Contrato No 660 de 2013 suscrito entre el Ministerio y SANDRA YADIRA ROA, cuyo objeto es apoyar el proceso de gestión documental para la organización y administración Documental de los archivos del MVCT</t>
  </si>
  <si>
    <t>Adición al Contrato No 659 de 2013 suscrito entre el Ministerio y MARTA PATRICIA APONTE,cuyo objeto es apoyar el proceso de gestión documental para la organización y administración Docunmental</t>
  </si>
  <si>
    <t>Adición al Contrato No 630 de 2013 suscrito entre el Ministerio y VILMA MARIA MOGOLLON PIÑEROS,, cuyo objeto es apoyar el proceso Admón., técnicos, físicos de gestión documental del Archivo central</t>
  </si>
  <si>
    <t>Adición al Contrato No 665 de 2013 suscrito entre el Ministerio y JHON RICARDO CANTILLO MONSALVEcuyo objeto es apoyar el proceso de gestión documental para la organización y administración Documental de los archivos del MVCT</t>
  </si>
  <si>
    <t>Adición al Contrato No 844 de 2013 suscrito entre el Ministerio y CLAUDIA QUINTERO CASTILLO, cuyo objeto es apoyar el proceso Admon, técnicos, físicos de gestión documental del Archivo central</t>
  </si>
  <si>
    <t>Adición al Contrato No 687 de 2013 suscrito entre el Ministerio y JHON WARNER PAZ MURCIA cuyo objeto es apoyar el proceso de gestión documental para la organización y administración Documental de los archivos del MVCT</t>
  </si>
  <si>
    <t>Adición al Contrato No 689 de 2013 suscrito entre el Ministerio y FREDY ALVEIRO LEON cuyo objeto es apoyar el proceso de gestión documental para la organización y administración Documental de los archivos del MVCT</t>
  </si>
  <si>
    <t>Adición al Contrato No 675 de 2013 suscrito entre el Ministerio y ANA MARIA ARDILA DIAZ, cuyo objeto es apoyar el proceso Admón., técnicos, físicos de gestión documental del Archivo central y correspondencia del MVCT</t>
  </si>
  <si>
    <t>Apoyar en labores asistenciales al grupo de Comunicaciones estrategicas para procesar,tramitar y acceder a la información relacionada con actividades administrativas -MANUEL MENDOZA</t>
  </si>
  <si>
    <t>Adición y prorroga al contrato de prestación de servicios No 691 de 2013,suscrito entre el Ministerio y LIZ KARINE SANMIGUEL</t>
  </si>
  <si>
    <t>Adición y Prorroga al Contrato No 600 de 2013 suscrito entre el Ministerio y MARIA PAOLA RAMIREZ VEGA</t>
  </si>
  <si>
    <t>Adición al Contrato No 677 de 2013 suscrito entre el Ministerio y BRYAN STEVEN RODRIGUEZ CONTADOR, cuyo objeto es apoyar el proceso de gestión documental para la organización y administración Documental del Archivo</t>
  </si>
  <si>
    <t>Adición y prorroga contrato de prestación de servicios profesionales No 615 JUAN PABLO SUAREZ</t>
  </si>
  <si>
    <t>Adición y Prorroga al Contrato No 620 de 2013 suscrito entre el Ministerio y DIEGO FABIAN VELA GOMEZ</t>
  </si>
  <si>
    <t>Prestar servicios de monitoreo diario de prensa, radio , televisión , internet y revistas en el que se seleccione y entregue diariamente un reporte de noticiaas y comentarios relacionados con los temas de vivienda, agua potabley saneamiento basico</t>
  </si>
  <si>
    <t>Inscripción y participación de dos funcionarios al congreso internacional de TIC - Andicom 2014</t>
  </si>
  <si>
    <t>Inscripción de dos Funcionarios dl MVCT para participar en el XXXV congreso colombiano de Derecho procesal que se llevara en la Ciudad de Cartagena durante los dias 10,11c y 12 Sept/14</t>
  </si>
  <si>
    <t>Adicion y prorroga al contrato deprestacion de servicios profesionales No.626 JOSE DAVID SEPULVEDA HENAO</t>
  </si>
  <si>
    <t>Digitalización e indexación de los planos históricos del extinto ict - inurbe para el MVCT</t>
  </si>
  <si>
    <t>Apoyar a la DEUT en la evaluación, revisión y seguimiento del componente urbanístico en las diferentes etapas de los macroproyectos de interés social Nacional</t>
  </si>
  <si>
    <t>Desarrollar estrategias para el manejo de redes sociales e internet,para la gestión en linea y tiempo real de difusión de noticias,mensajes e información relacionada con el MVCT</t>
  </si>
  <si>
    <t>Reproducción ,realización,produción y emeisión de programas audiovisulaes de caractér institucional y rendición de cuentas del mVCT. Otrosi No 1</t>
  </si>
  <si>
    <t>Apoyar a la subdirección del subsidio familiar de vivienda y Fonvivienda , en la ejecución y operación del proceso de pagos del sistema de información intermedio para la administración del subsidio familiar de vivienda,</t>
  </si>
  <si>
    <t>Adición y Prorroga al Contrato No 633 de 2013 suscrito entre el Ministerio y LIZOBEIDA ARCHILA OLIVERA</t>
  </si>
  <si>
    <t>Adición y Prorroga al Contrato No 601 de 2013 suscrito entre el Ministerio y LUIS EDUARDO BOGOTA MOTTA</t>
  </si>
  <si>
    <t>Apoyar a la subdirección de servicios administrativos Grupo de Contratos, en el trámite contractual y pos contractual, en especial los procesos que deban adelantarse por parte de la DEUT, bajo las normas de banca multilateral. HENRY BAUTISTA</t>
  </si>
  <si>
    <t>Adición al contrato de prestación de servicios No 574 de 2013 SERGIO ANDRES MARTINEZ</t>
  </si>
  <si>
    <t>Adición y prorroga al contrato de prestación de servicios No 634 de 2013,suscrito entre el Ministerio y FRANCENY PATIÑO ROJAS</t>
  </si>
  <si>
    <t>Adición y prorroga contrato de prestacion de servicios profesionales No 719 XIMENA DEL PILAR ,MONROY</t>
  </si>
  <si>
    <t>Adición y prorroga al contrato de prestación de servicios No 781 de 2013,suscrito entre el Ministerio y WILDIER JAIR RODRIGUEZ SANCHEZ</t>
  </si>
  <si>
    <t>Adición al Contrato No 676 de 2013 suscrito entre el Ministerio y CARLOS ALBERTO VILLAVICENCIO REYES,cuyo objeto es apoyar el proceso Admon, tecnicos, fisicos de gestión documental del Archivo central</t>
  </si>
  <si>
    <t>Adición y Prorroga al Contrato No 603 de 2013 suscrito entre el Ministerio y LAURA ANDREA CAMPUZANO JIMENEZ</t>
  </si>
  <si>
    <t>Adición al contrato de prestación de servicios No 786 de 2013 MARIA PAULA SALAZAR</t>
  </si>
  <si>
    <t>Adición y prorroga contrato de prestación de servicios No 728 PEDRO PABLO MOSQUERA</t>
  </si>
  <si>
    <t>Adición y prorroga al contrato de prestación de servicios No 774 de 2013,suscrito entre el Ministerio y JIMENA RESTREPO GARNICA</t>
  </si>
  <si>
    <t>Adición y Prorroga al Contrato No 617 de 2013 suscrito entre el Ministerio y OSCAR CAMILO BERNAL BECERRA</t>
  </si>
  <si>
    <t>Adición y prorroga al contrato No 712 de 2013 suscrito entre el Ministerio y OSCAR MOSQUERA FERIA</t>
  </si>
  <si>
    <t>Adición al Contrato No 683 de 2013 suscrito entre el Ministerio y LEIDY DIANA SUAREZ RAMIREZ, cuyo objeto es apoyar el proceso Admón., técnicos, físicos de gestión documental del Archivo central</t>
  </si>
  <si>
    <t>Adición y Prorroga al Contrato No 671 de 2013 suscrito entre el Ministerio y SANDRA YADIRA PACHECO RODRIGUEZ</t>
  </si>
  <si>
    <t>Apoyo financiero para la construcción de obras de refuerzo para abastecimiento de acueducto urbano, sector Sta Helena y zonas perifericas en la ciudad de Santa Marta , Magdalena</t>
  </si>
  <si>
    <t>Adición al contrato de prestación de servicios profesionales No. 67 de 2014. Luisa Aguilar Cano</t>
  </si>
  <si>
    <t>Adición al contrato de prestación de servicios profesionales No 79 de 2014 DANIEL MAURICIO GARCIA GARCIA</t>
  </si>
  <si>
    <t>Adición y prorroga al contrato No. 649 de 2013 SUSCRITO ENTRE EL MVCT- ADRIANA DE LAS MERCEDES GUERRERO CAMACHO</t>
  </si>
  <si>
    <t>Adición y prorroga al Contrato No 63 de 2014 suscrito entre e Ministerio y OSCAR FABIAN CRISTANCHO CASAS</t>
  </si>
  <si>
    <t>Adición al Contrato No 663 de 2013 suscrito entre el Ministerio y DIEGO EVER VARON,cuyo objeto es apoyar el proceso de gestión documental para la organización y administración Documental DE Archivo</t>
  </si>
  <si>
    <t>Adición al Contrato No 684 de 2013 suscrito entre el Ministerio y MILTON GABRIEL MORA cuyo objeto es apoyar el proceso de gestión documental para la organización y administración Documental de los archivos del MVCT</t>
  </si>
  <si>
    <t>Adición y prorroga al contrato No. 690 de 2013 SUSCRITO ENTRE EL MVCT- JUAN HAROLD HERRERA KAIRUZ</t>
  </si>
  <si>
    <t>Adición al Contrato No 686 de 2013 suscrito entre el Ministerio y DIANA CAROLINA ROJAS cuyo objeto es apoyar el proceso de gestión documental para la organización y administración Documental de los archivos del MVCT</t>
  </si>
  <si>
    <t>Adicion y prorroga al contrato No. 668 de 2013 SUSCRITO ENTRE EL MVCT- LUIS GABRIEL BENAVIDES MERA</t>
  </si>
  <si>
    <t>Adición a y prorroga al Contrato No 651 de 2013 suscrito entre el Ministerio y MARTHA ANGELA RIVEROS SIERRA</t>
  </si>
  <si>
    <t>Adicion y prorroga al contrato No. 652 de 2013 SUSCRITO ENTRE EL MVCT- EMIRO CARLOS VERGARA CARCAMO</t>
  </si>
  <si>
    <t>Adición y prorroga al contrato No 648 de 2013 suscrito entre el Ministerio y JOHANNA ALEXANDRA BARRETO BUSTOS</t>
  </si>
  <si>
    <t>Adición al contrato de prestación de servicios No 585 de 2013 PEDRO GABRIEL RAMIREZ</t>
  </si>
  <si>
    <t>Adición al Contrato No 662 de 2013 suscrito entre el Ministerio y JAVIER ALBERTO BELTRAN DIAMANTE cuyo objeto es apoyar el proceso de gestión documental para la organización y administración Documental de los archivos del MVCT</t>
  </si>
  <si>
    <t>Adicion al contrato 43 de 2014. Rosa Mosquera</t>
  </si>
  <si>
    <t>Adición al contrato de prestación de servicios No 808 de 2013 ARNOLD EFRAIN ALFONSO</t>
  </si>
  <si>
    <t>Adicion al contrato 44 de 2014. Suleydi Grandas</t>
  </si>
  <si>
    <t>Prestar los servicios profesionales a la oficina asesora de planeación para realizar el mantenimiento proventivo,correctivo,actualización e innovación del aplicativo sinapsis integrado</t>
  </si>
  <si>
    <r>
      <rPr>
        <u val="single"/>
        <sz val="11"/>
        <color indexed="8"/>
        <rFont val="Calibri"/>
        <family val="2"/>
      </rPr>
      <t>Julio Cesar Pinillos</t>
    </r>
    <r>
      <rPr>
        <sz val="11"/>
        <color theme="1"/>
        <rFont val="Calibri"/>
        <family val="2"/>
      </rPr>
      <t xml:space="preserve"> </t>
    </r>
    <r>
      <rPr>
        <b/>
        <sz val="11"/>
        <color indexed="8"/>
        <rFont val="Calibri"/>
        <family val="2"/>
      </rPr>
      <t>jcpinillos@minvivienda.gov.co</t>
    </r>
  </si>
  <si>
    <t>Adición al Contrato No 688 de 2013 suscrito entre el Ministerio y OSCAR RICARDO FORERO cuyo objeto es apoyar el proceso de gestión documental para la organización y administración Documental de los archivos del MVCT</t>
  </si>
  <si>
    <t>Adición al contrato de prestación de servicios profesionales No. 36 de 2014 - GOMEZ RODRIGUEZ BLANCA CECILIA</t>
  </si>
  <si>
    <t>Adicion al contrato de prestacion de servicios profesionales No. 39 de 2014. Lorena Jurado</t>
  </si>
  <si>
    <t>Adicion al contrato d eprestacion de servicios profesionales No. 57 de 2014. Glenthys Hinelsy Amaya</t>
  </si>
  <si>
    <t>Adición al contrato de prestación de servicios profesionales No 34 de 2014 PERDOMO IBAÑEZ MELFY</t>
  </si>
  <si>
    <t>Adición y prorroga al contrato de prestación de servicios No 614 de 2013,suscrito entre el Ministerio y MARTIN ADOLFO RAMIREZ</t>
  </si>
  <si>
    <t>Adición al contrato de prestación de servicios No 569 de 2013 ANDRES MAURICIO GAITAN</t>
  </si>
  <si>
    <t>Adición y prorroga al contrato de prestación de servicios Profesionales No 635 de 2013 Prestar servicios profesionales par aapoyar al grupo de CID de la SG en la evaluación y sustanciación de los procesos disciplinarios,</t>
  </si>
  <si>
    <t>Adición y prorroga al contrato de prestación de servicios Profesionales No 637 de 2013 Prestar servicios profesionales par aapoyar al grupo de CID de la SG en la evaluación y sustanciación de los procesos disciplinarios,</t>
  </si>
  <si>
    <t>Adición y prorroga al contrato de prestación de servicios Profesionales No 636 de 2013 Apoyo y tramite en los procesos asignados al grupo de CID en las actuaciones que surjan con la ocasión de la sustanciación de los procesos disciplinarios</t>
  </si>
  <si>
    <t>Apoyar al Grupo de comunicaciones en el diseño y elaboración de públicaciones ,bocetos,manejo de imágenes en formato digital o impreso para campañas institucionales o productos que requieran la divulgación del Ministerio</t>
  </si>
  <si>
    <t>Adicion al contrato de prestacion de servicios profesionales No. 78 de 2014. Claudia Nair Bustamante</t>
  </si>
  <si>
    <t>Desarrollar estrategias para el manejo de redes sociales e internet, para la gestión en línea y tiempo real de difusión de noticias, mensajes e información relacionada con el MVCT JAIRO FELIPE CLAVIJO</t>
  </si>
  <si>
    <t>Adición al contrato de prestación de servicios No 591 de 2013 DIEGO HERNANDEZ</t>
  </si>
  <si>
    <t>Adición al contrato de interventoría No 094 de 2014 MAB Ingeniería de Valor S.A.</t>
  </si>
  <si>
    <t>Adición y prorroga al contrato de prestación de servicios No 604 de 2013,suscrito entre el Ministerio y NIDIA JOHANA HERNANDEZ MORENO</t>
  </si>
  <si>
    <t>Adición al contrato de prestación de servicios No.724 de 2013. Maria Alejandra Villegas Gil</t>
  </si>
  <si>
    <t>Adición al contrato de prestación de servicios No 567 de 2013 CLAUDIA MARITZA DUEÑAS</t>
  </si>
  <si>
    <t>Adición al contrato de prestación de servicios No 594 de 2013 FLOR MARINA PULIDO</t>
  </si>
  <si>
    <t>Adición al contrato de prestación de servicios No 546 de 2013 MARTHA EMILIA SIERRA</t>
  </si>
  <si>
    <t>Adición y prorroga al contrato No 656 de 2013 suscrito entre el Ministerio y JUAN JOSE TAFUR CASTRO</t>
  </si>
  <si>
    <t>Adición del Contrato de Prestación de Servicios No 073 de 2014 - SANTIAGO ACEVEDO MARTELO</t>
  </si>
  <si>
    <t>Adicion CPS No. 75 para apoyar técnicamente a la subdirección de programas del vasb,en la evaluación integral de los proyectos del sector de agua potable y saneamiento basico que requieran concepto de viabilidad JORGE DIAZ GRANADOS</t>
  </si>
  <si>
    <t>Adición al contrato NO. 33 DE 2014 - JOHANNA MARINA CELEDON OÑATE</t>
  </si>
  <si>
    <t>Adición al contrato Interadministrativo No 872 de 2013,celebrado entre el MVCT y el Instituto Geográfico Agustín Codazzi,</t>
  </si>
  <si>
    <t>Adición al contrato Interadministrativo No 459 de 2013,celebrado entre el MVCT y el Instituto Geográfico Agustín Codazzi,</t>
  </si>
  <si>
    <t>Prestación de servicios profesionales para apoyar técnicamente a la subdirección de proyectos del Viceministerio de Agua y Saneamiento Básico en la evaluación integral de los proyectos del sector agua potable y saneamiento básico</t>
  </si>
  <si>
    <t>Prestación de servicios profesionales para apoyar y asistir técnicamente a la Subdirección de proyectos del Viceministerio de agua y saneamiento básico en el control y seguimiento de los proyectos viabilizados por el Viceministerio de agua</t>
  </si>
  <si>
    <t>Prestación de servicios profesionales para "Apoyar jurídicamente al grupo de monitoreo del SGP APSB en la dirección de Desarrollo sectorial en los tramites y asuntos derivados del proceso de certificación de distritos y municipios</t>
  </si>
  <si>
    <t>Prestación de servicios profesionales para apoyar técnicamente a la Sub de proyectos del Viceministerio de Agua y Saneamiento Básico en el seguimiento a la ejecución de los proyectos y/o convenios suscritos por el Ministerio</t>
  </si>
  <si>
    <t>Inscripción de 1 funcionario del MVCT en el VII Congreso de Auditoria Interna bajo el lema " Innovación factor diferenciador para la auditoria interna que organiza el Instituto de Auditores Internos de Colombia sept. 3 al 30 de 2014</t>
  </si>
  <si>
    <t>Apoyar al viceministerio de vivienda a traves del grupo de contratos en la ejecucion de los procesos juridicos y administrativos a cargo de este.</t>
  </si>
  <si>
    <t>Prestación de servicios profesionales para apoyar a la Dirección de Programas del Viceministerio de Agua y Saneamiento Básico en los procesos necesarios para el fortalecimiento de la evaluación y viabilización de proyectos de infraestructura</t>
  </si>
  <si>
    <t>Adición al contrato de prestación de servicios No. 035 de 2014. Juan Carlos Morillo Herrera</t>
  </si>
  <si>
    <t>Adicion al contrato d eprestacion de servicios profesionales No. 842 de 2013. Carlos Humberto Sánchez</t>
  </si>
  <si>
    <t>Adición y prorroga al contrato de prestación de servicios No. 679 de 2013 suscrito entre el MVCT y OLGA BEATRIZ HERNANDEZ BAYONA</t>
  </si>
  <si>
    <t>Adición y prorroga al contrato de prestación de servicios No. 798 de 2013 suscrito entre el MVCT y MARIANA VILLALBA REGUILLO</t>
  </si>
  <si>
    <t>Adición al contrato de prestación de servicios profesionales No. 739 de 2013. Cesar Augusto Rodríguez</t>
  </si>
  <si>
    <t>Adición al contrato 682 de 2013.Suscrito entre el MVCT y FRANCISCO JAVIER ROJAS</t>
  </si>
  <si>
    <t>Adición y Prorroga de contrato de prestación de servicios profesionales No 847 TOMAS BERGER IANNINI</t>
  </si>
  <si>
    <t>Adicion al contrato d eprestacion de servicios profesionales No. 729 de 2013. Natalia Katherine Castiblanco</t>
  </si>
  <si>
    <t>Adicion al contrato d eprestacion de servicios profesionales No. 751 de 2013. Leidiy Diana Rojas</t>
  </si>
  <si>
    <t>Adición y Prorroga de contrato de prestación de servicios profesionales No 014 DIEGO ARMANDO BELLO</t>
  </si>
  <si>
    <t>Adición al Contrato No 680 de 2013 suscrito entre el Ministerio y ZAHIRA CAMILA SUAREZ cuyo objeto es apoyar el proceso de gestión documental para la organización y administración Documental de los archivos del MVCT</t>
  </si>
  <si>
    <t>Adicion al contrato d eprestacion de servicios profesionales No. 840 de 2013. Diana Marisol Herera</t>
  </si>
  <si>
    <t>Adicion al contrato d eprestacion de servicios profesionales No. 741 de 2013. Daniel Francisco Santamaría</t>
  </si>
  <si>
    <t>Adición y Prorroga de contrato de prestación de servicios profesionales No 50 JAIRO MIGUEL LIZCANO</t>
  </si>
  <si>
    <t>Adición al Contrato de prestación de servicios profesionales No 068 de 2014 PEDRO PABLO ANGEL</t>
  </si>
  <si>
    <t>Adicion al contrato de prestacion de servicios profesionales No. 773 de 2013. Alexander Munar Bolívar</t>
  </si>
  <si>
    <t>Adicion al contrato d eprestacion de servicios profesionales No. 785 de 2013. Adrian Smith Manrique</t>
  </si>
  <si>
    <t>Adición al contrato de prestación de servicios profesionales No. 776 de 2013. Juan Fernando Díaz</t>
  </si>
  <si>
    <t>Adicion al contrato de prestacion de servicios profesionales No. 827 de 2013. Fredy Orlando Ballesteros</t>
  </si>
  <si>
    <t>Adicion al contrato de prestacion de servicios profesionales No. 832 de 2013. Claudia Mariela Fernández</t>
  </si>
  <si>
    <t>Adicion al contrato deprestacion de servicios profesionales No. 576 de 2013. Diana Carolina Mendez</t>
  </si>
  <si>
    <t>Adicion al contrato deprestacion de servicios profesionales No. 577 de 2013. Rafael Pineda</t>
  </si>
  <si>
    <t>Adicion al contrato deprestacion de servicios profesionales No. 583 de 2013. Henry Polanco</t>
  </si>
  <si>
    <t>Prestación de servicios profesionales para apoyar a los proyectos del Sector Agua Potable y Saneamiento Basico, que adelante el Viceministerio en los aspectos precontractual, contractual y post contractual MARTIANO PERDOMO</t>
  </si>
  <si>
    <t>Adicion al contrato de prestacion de servicios profesionales No. 761 de 2013. Trina Marcela Bocanegra</t>
  </si>
  <si>
    <t>Adición y prorroga al contrato de prestación de servicios No. 853 de 2013 suscrito entre el MVCT y TEOFILO ROJAS ROJAS</t>
  </si>
  <si>
    <t>Adición al contrato de prestación de servicios No 555 de 2013 DIANA CECILIA ADARVE</t>
  </si>
  <si>
    <t>Adición del Contrato de Prestación de Servicios No 582 de 2013 - NICOLAS MARTINEZ DEVIA</t>
  </si>
  <si>
    <t>Adicion al contrato de prestacion de servicios profesionales No. 738 de 2013. Eugenio Castilla Canales</t>
  </si>
  <si>
    <t>Adición al contrato de prestación de servicios profesionales No.019 ALEXANDER MUTIS JARAMILLO</t>
  </si>
  <si>
    <t>Adición al contrato de prestación de servicios No 560 de 2013 PABLO ANDRES DULCEY</t>
  </si>
  <si>
    <t>Adicion CPS profesionales No. 608, Servicios profesionales apoyando a la Subd. Serv. Administrativos-Grupo de Contratos, en los procesos de contratación, en especial asuntos relacionados con la DEUT.</t>
  </si>
  <si>
    <t>Adición al contrato de prestación de servicios No 581 de 2013 KATERINE ROMERO PARDO</t>
  </si>
  <si>
    <t>Adición y prorroga del contrato de prestación de servicios No. 020 - GLEDY ZULEIMA GUEVARA ROMERO</t>
  </si>
  <si>
    <t>Adición al contrato de prestación de servicios No 544 de 2013 MARTHA CARMONA</t>
  </si>
  <si>
    <t>Adicion al contrato d eprestacion de servicios profesionales No. 829 de 2013. Alfonso Rodríguez</t>
  </si>
  <si>
    <t>Adicion al contrato No. 702 de 2013 Servicios profesionales de abogado a la Oficina Asesora Jurídica del MVCT, en la representación judicial, extrajudicial y/o administrativa de la Nación - MVCT</t>
  </si>
  <si>
    <t>servicios de consultoría para apoyar y asesorar los procesos de planeación y seguimiento a la ejecución del programa "macroproyectos de interés social Nacional" financiado por el préstamo BIRF 7998-CO</t>
  </si>
  <si>
    <t>Adición y Prorroga de contrato de prestación de servicios profesionales No 764 NURY LISBETH JAIMES</t>
  </si>
  <si>
    <t>Adición al contrato de prestación de servicios No 556 de 2013 JAVIER BETANCOUR VIVAS</t>
  </si>
  <si>
    <t>Adición al contrato de prestación de servicios profesionales No. 759 de 2013. Diana Patricia González</t>
  </si>
  <si>
    <t>Adición y Prorroga de contrato de prestación de servicios profesionales No 13 CARLOS ANTONIO BELLO</t>
  </si>
  <si>
    <t>Adición al contrato de prestación de servicios No 588 de 2013 JORGE ANGEL VILLADA</t>
  </si>
  <si>
    <t>Adición y Prorroga de contrato de prestación de servicios profesionales No 733 GUISEL ALCIRA GONZALEZ</t>
  </si>
  <si>
    <t>Adición al contrato de prestación de servicios profesionales No. 760 de 2013. Marco Domingo Godoy</t>
  </si>
  <si>
    <t>Adición y prorroga contrato de prestación de servicios profesionales No 016 OSCAR FERNANDO COSTA</t>
  </si>
  <si>
    <t>Adición y prorroga contrato 692 de 2013. Efraín Forero</t>
  </si>
  <si>
    <t>Adición al contrato No 835 de 2013 por medio del cual el contratista se obliga para con el Ministerio a apoyar a la oficina Asesora Juridica en la Gesion requerida relacionada con la atención tramite y segumiento de las acciones constitucionales-</t>
  </si>
  <si>
    <t>Adición y prorroga del contrato de prestación de servicios No 734 de 2013 -WENDY JOHANNA MORALES</t>
  </si>
  <si>
    <t>Adición y prorroga del contrato de prestación de servicios No 720 de 2013-BEATRIZ Lucia MONTOYA OCHOA</t>
  </si>
  <si>
    <t>Adición del Contrato de Prestación de Servicios No 710 de 2013 - MAGDA RAMIREZ PARDO</t>
  </si>
  <si>
    <t>Adición y prorroga del contrato de prestación de servicios No 698 de 2013- CLAUDIA YANET CORTES DUARTE</t>
  </si>
  <si>
    <t>Adición y prorroga del contrato de prestación de servicios No 787 de 2013 -YANERY OSORIO CORTES</t>
  </si>
  <si>
    <t>Adición del Contrato de Prestación de Servicios No 792 de 2013 - MAURICIO CORTES GARZON</t>
  </si>
  <si>
    <t>Adición al Contrato de prestación de servicios profesionales No 721 de 2013 GIOVANNI MALAGON</t>
  </si>
  <si>
    <t>Prestación de servicios profesionales para apoyar a la subdirección de estructuración de programas de la dirección de programas de estructuración, implementación y seguimiento d e planes y programas del sector agua potable y saneamiento básico</t>
  </si>
  <si>
    <t>Prestación de servicios profesionales para apoyar Subdirección de estructuración de programas en la estructuración , implementación y seguimiento de planes y programas del sector de agua potable y saneamiento básico</t>
  </si>
  <si>
    <t>Apoyar a la DIVIS y Fonvivienda y la Oficina asesora en la gestión requerida y relacionada con la representación judicial , atenci´on , tramite y seguimiento de las acciones constitucionales de tutela en las que sea parte el FONCVIVIENDA Y EL MVCT</t>
  </si>
  <si>
    <t>"Prestar servicios profesionales de abogado a la Oficina Asesora Jurídica del MVCT para la representación judicial, extrajudicial y/o administrativas de la Nación -MVCT</t>
  </si>
  <si>
    <t>Prestación de servicios de apoyo a la gestión, para asistir al proceso de organización, mantenimiento y preservación de la documentación que se tramita en la subdirección de proyectos - Dirección de programas , con le fin de agilizar los procesos</t>
  </si>
  <si>
    <t>Apoyar a la DIVIS y Fonvivienda y la Oficina asesora en la gestión requerida y relacionada con la representación judicial , atención , tramite y seguimiento de las acciones constitucionales de tutela</t>
  </si>
  <si>
    <t>poyar jurídicamente al Grupo de Desarrollo sostenible en la gestión asociada a políticas y revisión , formulación , implementación y seguimiento de disposiciones normativas de aspectos ambientales relacionadas con el sector agua potable y saneamien</t>
  </si>
  <si>
    <t>Adición y prorroga del contrato de prestación de servicios Profesionales No 801-2013</t>
  </si>
  <si>
    <t>Prestación de servicios profesionales para apoyar al Viceministerio de Vivienda en la formulación ,seguimiento y análisis de los impactos sociales de la política de vivienda y desarrollo territorial, con el objeto de mejorar la focalización,eficacia</t>
  </si>
  <si>
    <t>Apoyar ala dirección de sistema habitacional en las actividades y tramites jurídicos necesarios para el saneamiento de los bienes del extinto ICT y/o inurbe en el marco del Dec.554 de 2003 , ley 1001 de 2005 y demás normas</t>
  </si>
  <si>
    <t>Apoyar ala dirección de sistema habitacional en la elaboración y revisión de conceptos técnicos y demás actividades necesarias para el saneamiento de los bienes del extinto ICT y/o inurbe en el marco del Dec.554 de 2003 , ley 1001 de 2005</t>
  </si>
  <si>
    <t>Apoyar a la Subdirección del Subsidio familiar de vivienda y Fonvivienda , en el soporte y mantenimiento del modulo de Registro de postulantes al subsidio familiar de vivienda para el programa de vivienda gratuita en el sistema de información</t>
  </si>
  <si>
    <t>Prestación de servicios profesionales como abogado para apoyar jurídicamente a la OCI , en el análisis ,revisión, evaluación seguimiento de los procesos judiciales y de jurisdicción</t>
  </si>
  <si>
    <t>Prestación de servicios profesionales para Apoyar el proceso auditor verificando el adecuado cumplimiento y seguimiento de la inversión del os recursos destinados por el MVCT para el cumplimiento dela política de vivienda</t>
  </si>
  <si>
    <t>Adición y prorroga al contrato de prestación de servicios profesionales No.699 LILIA CARMENZA REYES LEAL</t>
  </si>
  <si>
    <t>Adición al contrato DE PRESTACION DE SERVICIOS PROFESIONALES 646 de 2013. Juan Carlos Ospina</t>
  </si>
  <si>
    <t>Adición al contrato No 618 de 2013- SAUL HERNANDO DIAZ</t>
  </si>
  <si>
    <t>Apoyar a la Subdirección de estructuración de programas en las actividades de seguimiento necesarios en la implementación del programa de abastecimiento de agua y manejo de aguas residuales ANDRES FELIPE GARZÓN</t>
  </si>
  <si>
    <t>Adición y prorroga al contrato de prestación de servicios No. 664 - EDNA JULIETA SANDOVAL BAEZ</t>
  </si>
  <si>
    <t>Adición y prorroga del contrato de prestación de servicios No 716 de 2013- FABIAN MAURICIO TORO CAIPA</t>
  </si>
  <si>
    <t>Adición al Contrato No 793 de 2013,prestar servicios de apoyo administrativo,logistico y operativo de la oficina juridica FABIAN ANDRES HIDALGO</t>
  </si>
  <si>
    <t>Adición al contrato No 757 de 2013 por medio del cual el contratista se obliga para con el Ministerio a apoyar a la oficina Asesora Jurídica en la Gestión requerida</t>
  </si>
  <si>
    <t>Adición al Contrato No 814 de 2013,prestar servicios de apoyo asistencial,logistico y operativo a la oficina juridica del MVCT NATALIA ANDREA MUÑOZ,</t>
  </si>
  <si>
    <t>servicios de consultoría para apoyar a la oficina Asesora de planeación en los procesos de planeación, ejecución y seguimiento financiero de los programas "macroproyectos de interés social nacional (préstamo Birf 7898 -CO</t>
  </si>
  <si>
    <t>Adicion al contrato No. 723 de 2013 Servicios de apoyo administrativo a la Oficina Asesora Jurídica del MVCT, en la digitalización, alimentación y actualización de la información judicial de cada uno de los procesos judiciales</t>
  </si>
  <si>
    <t>Adición al Contrato de prestación de servicios profesionales No 825 de 2013 JORGE ARMANDO AREVALO M.</t>
  </si>
  <si>
    <t>Adición y prorroga del contrato de prestación de servicios No 616 de 2013- LEONARDO RODRIGUEZ OSPINA</t>
  </si>
  <si>
    <t>Adición y prorroga del contrato de prestación de servicios No 640 de 2013-TANIA CAROLINA QUIROZ TRIVIÑO</t>
  </si>
  <si>
    <t>Adicion al contrato No. 742 de 2013 Servicios profesionales de abogado a la Oficina Asesora Jurídica del MVCT, en la representación judicial, extrajudicial y/o administrativa de la Nación -</t>
  </si>
  <si>
    <t>Adición al contrato No. 742 de 2013 Servicios profesionales de abogado a la Oficina Asesora Jurídica del MVCT, en la representación judicial, extrajudicial y/o administrativa de la Nación -</t>
  </si>
  <si>
    <t>Adición y prórroga de contrato de prestación de servicios profesionales No. 653 de 2013. JOSE DARIO LONDOÑO LONDOÑO</t>
  </si>
  <si>
    <t>Adición al contrato No. 791 de 2013 Gestión manejo de archivo y organización de la información documental de cada uno de los procesos judiciales que hizo entrega el Par Inurbe en liquidación -KATERINE VITOLA HERNANDEZ</t>
  </si>
  <si>
    <t>Adicion al contrato No. 736 de 2013 Servicios profesionales de abogado a la Oficina Asesora Jurídica del MVCT, en la representación judicial, extrajudicial y/o administrativa de la Nación - MVCT en los procesos que hizo entrega el Par Inurbe</t>
  </si>
  <si>
    <t>Adición al contrato de prestación de servicios No 565 de 2013 DIANA MARIA CUADROS</t>
  </si>
  <si>
    <t>Adición y prorroga del contrato de prestación de servicios No 667 de 2013 -DILIA ISABEL ACUÑA</t>
  </si>
  <si>
    <t>Adición al contrato de prestación de servicios profesionales No. 846 de 2013. Jussica Catherine Barros</t>
  </si>
  <si>
    <t>Adición del Contrato de Prestación de Servicios No 767 de 2013 - DIANA ESCOBAR ORTIZ</t>
  </si>
  <si>
    <t>Adicion al contrato No. 770 de 2013 Prestar los servicios profesionales de abogado a la Oficina Asesora Jurídica del MVCT, en la representación judicial, extrajudicial y/o administrativa de la Nación - MVCT</t>
  </si>
  <si>
    <t>Adición al contrato No 795 de 2013,prestar los servicios de apoyo administrativo, logistico y operativo YULI CATALINA BOHORQUEZ</t>
  </si>
  <si>
    <t>Adición al contrato de prestación de servicios No 830 de 2013 MANUEL SANCHEZ VERA</t>
  </si>
  <si>
    <t>Adición y prorroga al contrato de prestación de sevicios No. 859 de 2013 - PEDRO ALVARO AYALA MORATO</t>
  </si>
  <si>
    <t>Adición y prorroga al contrato de prestación de servicios No..654 DANIEL AUGUSTO LONDOÑO "</t>
  </si>
  <si>
    <t>Adicion al contrato No. 726 de 2013 Servicios de apoyo administrativo a la Oficina Asesora Jurídica del MVCT, en la digitalización, alimentación y actualización de la información judicial de cada uno</t>
  </si>
  <si>
    <t>Adición y Prorroga de contrato de prestación de servicios profesionales No 15 HECNOC PALACIOS</t>
  </si>
  <si>
    <t>Apoyar y asistir técnicamente a la Dirección de programas del Viceministerio de agua y saneamiento básico ,en la consolidación ,organización, valoración y analisis de la información sectorial reportado MARTHA LUCIA CANTOR</t>
  </si>
  <si>
    <t>Adición y prorroga del contrato de prestación de servicios No 708 de 2013-ANGELICA PATRICIA AVENDAÑO</t>
  </si>
  <si>
    <t>Adición y prorroga del contrato de prestación de servicios No 592 de 2013- NATALIA ANDREA LEIVA CASTAÑEDA</t>
  </si>
  <si>
    <t>Adición y prorroga del contrato de prestación de servicios No 818 de 2013 -DUMAR SEBASTIAN SANCHEZ OJEDA</t>
  </si>
  <si>
    <t>Adición del Contrato de Prestación de Servicios profesionales No 578 de 2013 - JULIO CESAR GOMEZ</t>
  </si>
  <si>
    <t>Adición y prorroga del contrato de prestación de servicios No 01 de 2014 -JORGE MARIO AMAYA</t>
  </si>
  <si>
    <t>Adición y prorroga del contrato de prestación de servicios No 695 de 2013-SINDY CAROLINA FORERO MARTINEZ</t>
  </si>
  <si>
    <t>Adición del Contrato de Prestación de Servicios No 568 de 2013 - MARIA BELSY SANTAMARIA</t>
  </si>
  <si>
    <t>Adición al Contrato de Servicios No 797 de 2013,</t>
  </si>
  <si>
    <t>Adición y prorroga contrato de prestacion de servicios No 805 CLAUDIA MARCELA TELLEZ</t>
  </si>
  <si>
    <t>Adición y prorroga del contrato No 867 de 2013- JHON JAIRO MEYER MARTINEZ</t>
  </si>
  <si>
    <t>Adición y prorroga del contrato de prestación de servicios No 657 de 2013 -PAULINA ESPERANZA PEREZ</t>
  </si>
  <si>
    <t>Adición y prorroga del contrato de prestación de servicios No 642 de 2013 -JHON ALBERTO MARTINEZ VARGAS</t>
  </si>
  <si>
    <t>Apoyar a la Dirección del sistema habitacional y a Fonvivienda en los tramites y procedimientos relacionados con el FRECH y demás programas que indique el supervisor NELSON JARAMILLO</t>
  </si>
  <si>
    <t>Adición y prorroga del contrato de prestación de servicios No 631 de 2013 -NELSON JARAMILLO</t>
  </si>
  <si>
    <t>Adición y prorroga del contrato de prestación de servicios No 638 de 2013-CESAR AUGUSTO DIAZ TELLEZ</t>
  </si>
  <si>
    <t>Adición y prorroga del contrato de prestación de servicios No 701 de 2013 -JUAN EDUARDO GUERRERO</t>
  </si>
  <si>
    <t>Adición del Contrato de Prestación de Servicios No 804 de 2013 -CATALINA HERNANDEZ</t>
  </si>
  <si>
    <t>Prestar sus servicios profesionales a la subdirección de servicios administrativos para poyar en la documentación , diseño y planificación del manejo de gestión ambiental en las sedes del MVCT</t>
  </si>
  <si>
    <t>Adición y prorroga del contrato de prestación de servicios No 650 de 2013-IVAN GIOVANI GARCIA CHAVES</t>
  </si>
  <si>
    <t>Adición y prorroga del contrato de prestación de servicios No 673 de 2013- MONICA VIVIANA PACHECO RODRIGUEZ</t>
  </si>
  <si>
    <t>Adición y prorroga del contrato de prestación de servicios No 693 de 2013-CRISTIAN GIOVANY PULIDO TINOCO,</t>
  </si>
  <si>
    <t>Adición y prorroga del contrato de prestación de servicios No 707 de 2013- LEIDY JOHANA LOMBANA GAITAN</t>
  </si>
  <si>
    <t>Adición y prorroga del contrato de prestación de servicios No 644 de 2013- ORLANDO CASTRO BENITES</t>
  </si>
  <si>
    <t>Prestar sus servicios profesionales para apoyar juridicamente a la subdirección de servcios administrativos -Grupo de Contratos en los tramites pre-contractuales ,contractuales,y poscontractuales</t>
  </si>
  <si>
    <t>Adición y prorroga al contrato de prestación de servicios profesionales No. 871 JUAN GABRIEL VILLAMARIN</t>
  </si>
  <si>
    <t>Adición y prorroga del contrato de prestación de servicios No 639 de 2013-YENY ANDREA PACHON ALONSO</t>
  </si>
  <si>
    <t>Adición y Prorroga de contrato de prestación de servicios profesionales No 762 JOSE ANTONIO GIRON</t>
  </si>
  <si>
    <t>Prestar servicios de apoyo a la gestión en el Despacho del Ministro mediante la consolidación de las respuestas de los cuestionamientos de la proposiciones de debate de control político solicitadas por CGN</t>
  </si>
  <si>
    <t>Prestar por sus propios medios ,con plena autonomía técnica y administrativa los servicios de apoyo operativo, logístico y asistencial al proceso de seguimiento de los asuntos legislativos de interés para el MVCT YEIMI MORENO</t>
  </si>
  <si>
    <t>Adición y prorroga del contrato de prestación de servicios No 722 de 2013 -ROCIO PEÑA GONZALEZ</t>
  </si>
  <si>
    <t>Prestación de servicios de apoyo a la gestión a la Dirección del Sistema Habitacional - Grupo de titulación y Saneamiento Predial para la realización de activiidades operativas , logisticas y asistenciales que se requieran para la ejecución del prog</t>
  </si>
  <si>
    <t>Adición y prorroga del contrato de prestación de servicios No 752 de 2013 -DIANA PAOLA HERRERA</t>
  </si>
  <si>
    <t>Suministrar los tiquetes para transpote aéreo en vuelos nacionales e internacionales en las clases solicitadas por el MVCT y el fondo Nacional de Vivienda-FONVIVIENDA</t>
  </si>
  <si>
    <t>Suministrar los tiquetes para el transporte aereo de vuelos nacionales e internacionales en las clases solicitadas por el MVCT y FONVIVIENDA</t>
  </si>
  <si>
    <t>Suministrar los tiquetes para el transporte aereo en vuelos nacionales e internacionales en las clases solicitadas por el MVCT y FONVIVIENDA</t>
  </si>
  <si>
    <t>Suministrar los tiquetes para transporte aéreo en vuelos nacionales e internacionales en las clases solicitadas por el MVCT y el fondo Nacional de Vivienda-FONVIVIENDA</t>
  </si>
  <si>
    <t>Suministrar los tiquetes para el transporte aéreo en vuelos nacionales e internacionales en las clases solicitadas por el MVCT y el Fondo Nacional de Vivienda FONVIVIENDA</t>
  </si>
  <si>
    <t>Suministrar los tiquetes para el transporte aéreo de vuelos nacionales e internacionales en las clases solicitadas por el MVCT y FONVIVIENDA</t>
  </si>
  <si>
    <t>Apoyar a la OCI en el cumplimiento de su rol de evaluador independiente efectuando el proceso de auditoria interna a la actividad financiera ,contable, presupuestal y de tesorería del Fondo Nacional de Vivienda</t>
  </si>
  <si>
    <t>Prestar servicios profesionales de Abogado para apoyar jurídicamente y en materia contractual el seguimiento de los Programas del Sector Agua y Saneamiento Básico que adelanta el Viceministerio,</t>
  </si>
  <si>
    <t>Prestar los servicios de apoyo logístico requeridos por el MVCT para efectos de llevar a cabo la conmemoración del tercer aniversario de la creación legal de la Entidad-</t>
  </si>
  <si>
    <t>Apoyar a la DEUT en la evaluación, revisión y seguimiento del componente ambiental en las diferentes etapas de los macroproyectos de interés social nacional MISN, PIDU que deba realizar el MVCT</t>
  </si>
  <si>
    <t>Prestar los servicios profesionales de abogado a la oficina asesora jurídica del MVCT para la representación judicial, extrajudicial y/0 administrativa de la Nación,</t>
  </si>
  <si>
    <t>Prestación de servicios profesionales para apoyar al Viceministerio de agua y Saneamiento Básico en materia presupuestal y contable en el monitoreo a la ejecucción y administracion de los recursos ANGELA VICTORIA CALDERON</t>
  </si>
  <si>
    <t>Prestación de servicios profesionales para apoyar al Grupo de politica Sectorial de la Dirección de Desarrollo Sectorial en la realización de estudios Económicos,análisis de mecanismo</t>
  </si>
  <si>
    <t>restación de servicios profesionales para apoyar a la Dirección de Programas del Viceministerio de Agua y Saneamiento Básico en materia financiera respecto del análisis, evaluación y seguimiento de la ejecución de los convenios celebrados</t>
  </si>
  <si>
    <t>Prestación de servicios profesionales especializadps para apoyar a la Dirección de Espacio urbano y territorial en la implementación y seguimiento del prestamo BIRF7898-CO</t>
  </si>
  <si>
    <t>Prestación de servicios profesionales para apoyar al grupo de Desarrollo sostenible del Viceministerio de agua y saneamiento básico ,en la estructuración del seguimiento de planes ambientales sectoriales de los planes de agua</t>
  </si>
  <si>
    <t>Apoyar al Viceministerio de agua y Saneamiento básico en las actividades de asistencia técnica las entidades territoriales en materia presupuestal</t>
  </si>
  <si>
    <t>Realizar la auditoria de seguimiento del sistema de Gestión de calidad del MVCT y el Fondo Nacional de Vivienda -FONVIVIENDA y evaluar la conformidad frente a los requisitos establecidos en la ISO 9001:2008 y la NTC GP 10000-:2009</t>
  </si>
  <si>
    <t>El contratista se obliga a presar sus servicios profesionales para apoyar tecnicamente a la Dirección de Desarrollo Sectorial del Viceministerio de agua y saneamiento Básico en la estructuración desde el punto de vista técnico</t>
  </si>
  <si>
    <t>Prestación de servicios profesionales para apoyar a la Subdirección de Estructuración de Programas de la Dirección de programas en el diseño , estructuración y seguimiento de planes y programas del sector agua potable saneamiento básico</t>
  </si>
  <si>
    <t>Prestación se servicios de apoyo a la gestión en las actividades operativas de actualización de la información al sistema de gestión del VASB - SIGEVAS, de igual manera el manejo y consolidación de la información actual de los planes Dpatles de agua</t>
  </si>
  <si>
    <t>Prestación de servicios de apoyo a la gestión en las actividades asistenciales y operativas requeridas por la subdirección de proyectos como soporte para el cumplimiento de las funciones misionales que le son propias</t>
  </si>
  <si>
    <t>Apoyar al Viceministerio de vivienda en la consolidación y analisas de la información sobre avance fisico y financiero de la ejecución de los macroproyectos -MISN y delos proyectos integrales de Desarrollo Urbano -PIDUS-</t>
  </si>
  <si>
    <t>Cesion contrato de prestación de servicios No. 674 de 2013 a Jasson Hernan Rodríguez</t>
  </si>
  <si>
    <t>análisis y seguimiento de políticas, programas , normatividad</t>
  </si>
  <si>
    <t>El contratista se obliga para con el Ministerio a la prestación de apoyo a la gestión con el fin de asistir a la direccion de desarrollo sectorial del Viceministerio de agua y saneamiento basico PABLO DE JESUS SUAREZ</t>
  </si>
  <si>
    <t>Prestación de servicios profesionales para apoyar juridicamente a la Subdirección de estructuración de programas , en el marco de las politicas y programas del VASB -ANDRES FELIPE ALVARDO JAIMES</t>
  </si>
  <si>
    <t>Prestación de servicios profesionales para apoyar Y Asistir profesional mente a la Subdirección de estructuración de Programas del VASB en la estructuración e implementación , control y mejoramiento de los procesos</t>
  </si>
  <si>
    <t>Apoyar técnicamente a la Dirección de Desarrollo Sectorial del VASB en la formulación de políticas y estructuración de normas de carácter reglamentario y regulatorio en el servicios público de aseo y el aprovechamiento de residuos</t>
  </si>
  <si>
    <t>Prestar sus servicios profesionales para poyar a la Dirección de programas en el seguimiento y desarrollo del proceso de sistematización MARIA CRISTINA MARTINEZ</t>
  </si>
  <si>
    <t>El contratista se obliga para con el Ministerio a prestar los servicios profesionales para apoyar juridicamente a la Dirección de Desarrollo Sectorial ,en la reglamentación e implementación de las disposiciones normativas</t>
  </si>
  <si>
    <t>Prestación de servicios profesionales para poyar a la Dirección de programas del Viceministerio de Agua y Saneamiento Basico-VASB en las actividades técnicas ,operativas,y de seguimiento necesarias para la formulación e implementación. Rodrigo Angulo</t>
  </si>
  <si>
    <t>Prestación de servicios profesionales para apoyar técnicamente al Grupo de Desarrollo sostenible del VASB , en el seguimiento y asistencia técnica asociada a la gestión ambiental y del riesgo en el sector de APSB - HELBERT HUGO MORALES RINCON</t>
  </si>
  <si>
    <t>Renovación de 700 licencias y respectivos soporte y garantias sobre la herramienta de gestión ARANDA,licencias que brindaran el soporte necesario al personal del MVCT</t>
  </si>
  <si>
    <t>Prestación de servicios profesionales para apoyar juridicamente al Grupo de politicasectorial de la Dirección de desarrollo sectorial en la estructura de conceptos y en el trámite de las peticiones,requerimientos ROBERT QUIMBAYO</t>
  </si>
  <si>
    <t>Servicios profesionales para apoyar a la Subdirección de estructuración de programas de la dirección de programas en la estructuración, implementación y seguimiento de planes y programas del sector agua potable y saneamiento básico</t>
  </si>
  <si>
    <t>Prestar servicios de apoyo administrativo, logístico y operativo a la Oficina Asesora Jurídica del MVCT, en la gestión relacionada con el manejo de archivo y organización</t>
  </si>
  <si>
    <t>Apoyar al Viceministerio de vivienda en el seguimiento y análisis de la coyuntura del sector edificador colombiano y de los impactos socio económico de la política de vivienda, así como en el análisis económico y financieros</t>
  </si>
  <si>
    <t>Apoyar a la Dirección de Desarrollo sectorial,brindando acompañamiento mediante la asistencia juridica y técnica a las entidades territoriales ,con el fin de apoyar la estrategia de monitoreo ,seguimiento y control a los recursos</t>
  </si>
  <si>
    <t>Apoyar a la subdireción de subsidio familiar de viviendas y al Fondo Nacional de Vivienda en el soporte y mantenimiento del módulo de registro de postulantes al Subsidio Familiar de vivienda para el programa de vivienda gratuita</t>
  </si>
  <si>
    <t>Se reduce mediante otrosí 8 del 14 de agosto de 2014</t>
  </si>
  <si>
    <t>Apoyar jurídicamente a la dirección del Sistema Habitacional en los procesos de saneamiento predial a cargo de esta , en el marco de los establecido en el decreto 554 de 2003, la ley 1001 de 2005 y demás normas que regulen la materia</t>
  </si>
  <si>
    <t>Prestación de servicios profesionales par apoyar a la dirección de Desarrollo Sectorial del Viceministerio de agua y saneamiento Básico en el diseño de políticas y formulación de normas de carácter reglamentario y regulatorio para el servicio</t>
  </si>
  <si>
    <t>Apoyar juridicamente a la dirección de desarrollo sectorial del Viceministerio de agua y saneamiento básico, incluido el apoyo a los grupos de desarrollo sostenible y política sectorial LUIS HERNAN FAJARDO</t>
  </si>
  <si>
    <t>Apoyar al Grupo de politica sectorial de la Dirección de desarrollo sectorial en la actualización y gestión de información relacionada con formulación y seguimiento a las politicas planes y programas MICHEL MOR BUSTAMENTE</t>
  </si>
  <si>
    <t>Prestación de servicios Profesionales para apoyar y asistir tecnicamente al Viceministerio de agua y saneamiento basico en los componentes economicos y financieros en la implementación de los programas de agua</t>
  </si>
  <si>
    <t>Prestar el servicio de capacitación, formación, actualización y entrenamiento para las Funcionarios del MVCT, a través de la realización de las siguientes seminarios y cursos:</t>
  </si>
  <si>
    <t>"Prestar servicios profesionales de abogado a la Oficina Asesora Juridica del MVCT par el apoyo en los asuntos de carácter legal y en especial los relacionados con la representación judicial en instancias judiciales y administrativas "</t>
  </si>
  <si>
    <t>Prestación de servicios profesionales para apoyar a la subdirección de Estructuración de Programas en las actividades administrativas, financieras y operativas para la implementación del programa de abastecimiento de agua</t>
  </si>
  <si>
    <t>Prestación de servicios para apoyar la gestión administrativa y los procesos de organización y mejoramiento del sistema de gestión documental en las activ de la Dirección de Programas del VASBcon el fin de preservar toda la documentacion</t>
  </si>
  <si>
    <t>El contratista se obliga para con el Ministerio a prestar los servicios profesionales para poyara la Dirección de desarrollo sectorial brindando acompañamiento mediante la asistencia juridica y técnica a las Entidades Territoriales,</t>
  </si>
  <si>
    <t>Prestación de servicios profesionales para apoyar a la Dirección de programas del VASB en las actividades requeridas par ala estructuración de los procesos contractuales y adquisiciones que se adelanten en las entidades territoriales</t>
  </si>
  <si>
    <t>Adición y prorroga al contrato de prestación de servicios No. 685 de 2013 suscrito entre el MVCT y DANIEL JULIAN ROJAS MELO</t>
  </si>
  <si>
    <t>Prestar los servicios profesionales para apoyar al grupo de comunicaciones en la realizacion y ejecucion de una estrategia de comunicaciones en Dptos y ciudades con las que tiene relacion directa</t>
  </si>
  <si>
    <t>Apoyar al grupo de CID dela secretaria general del MVCT en la inclusión de la información derivada de los procesos disciplinarios de la entidad, en el sistema de información Disciplinaria conque cuenta la dependencia.</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</si>
</sst>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C0A]d\-mmm\-yyyy;@"/>
    <numFmt numFmtId="165" formatCode="_(&quot;$&quot;\ * #,##0_);_(&quot;$&quot;\ * \(#,##0\);_(&quot;$&quot;\ * &quot;-&quot;??_);_(@_)"/>
    <numFmt numFmtId="166" formatCode="[$-C0A]d\ &quot;de&quot;\ mmmm\ &quot;de&quot;\ yyyy;@"/>
    <numFmt numFmtId="167" formatCode="_-[$$-240A]\ * #,##0_ ;_-[$$-240A]\ * \-#,##0\ ;_-[$$-240A]\ * &quot;-&quot;_ ;_-@_ "/>
  </numFmts>
  <fonts count="39">
    <font>
      <sz val="11"/>
      <color theme="1"/>
      <name val="Calibri"/>
      <family val="2"/>
    </font>
    <font>
      <sz val="11"/>
      <color indexed="8"/>
      <name val="Calibri"/>
      <family val="2"/>
    </font>
    <font>
      <b/>
      <sz val="11"/>
      <color indexed="8"/>
      <name val="Calibri"/>
      <family val="2"/>
    </font>
    <font>
      <sz val="11"/>
      <color indexed="9"/>
      <name val="Calibri"/>
      <family val="2"/>
    </font>
    <font>
      <u val="single"/>
      <sz val="11"/>
      <color indexed="12"/>
      <name val="Calibri"/>
      <family val="2"/>
    </font>
    <font>
      <sz val="10"/>
      <color indexed="8"/>
      <name val="Arial"/>
      <family val="2"/>
    </font>
    <font>
      <u val="single"/>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thin"/>
    </border>
    <border>
      <left style="thin"/>
      <right style="thin"/>
      <top style="thin"/>
      <bottom style="thin"/>
    </border>
    <border>
      <left style="thin"/>
      <right style="thin"/>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0" borderId="0" applyNumberFormat="0" applyFill="0" applyBorder="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6" fillId="0" borderId="8" applyNumberFormat="0" applyFill="0" applyAlignment="0" applyProtection="0"/>
    <xf numFmtId="0" fontId="37" fillId="0" borderId="9" applyNumberFormat="0" applyFill="0" applyAlignment="0" applyProtection="0"/>
  </cellStyleXfs>
  <cellXfs count="54">
    <xf numFmtId="0" fontId="0" fillId="0" borderId="0" xfId="0" applyFont="1" applyAlignment="1">
      <alignment/>
    </xf>
    <xf numFmtId="0" fontId="0" fillId="0" borderId="0" xfId="0" applyAlignment="1">
      <alignment wrapText="1"/>
    </xf>
    <xf numFmtId="0" fontId="0" fillId="0" borderId="0" xfId="0" applyAlignment="1">
      <alignment horizontal="left" wrapText="1"/>
    </xf>
    <xf numFmtId="16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Alignment="1">
      <alignment horizontal="center" wrapText="1"/>
    </xf>
    <xf numFmtId="3" fontId="0" fillId="0" borderId="0" xfId="0" applyNumberFormat="1" applyAlignment="1">
      <alignment wrapText="1"/>
    </xf>
    <xf numFmtId="0" fontId="37" fillId="0" borderId="0" xfId="0" applyFont="1" applyAlignment="1">
      <alignment horizontal="left"/>
    </xf>
    <xf numFmtId="0" fontId="0" fillId="0" borderId="10" xfId="0" applyBorder="1" applyAlignment="1">
      <alignment horizontal="left" wrapText="1"/>
    </xf>
    <xf numFmtId="0" fontId="0" fillId="0" borderId="11" xfId="0" applyBorder="1" applyAlignment="1">
      <alignment wrapText="1"/>
    </xf>
    <xf numFmtId="0" fontId="0" fillId="0" borderId="12" xfId="0" applyBorder="1" applyAlignment="1">
      <alignment horizontal="left" wrapText="1"/>
    </xf>
    <xf numFmtId="0" fontId="0" fillId="0" borderId="13" xfId="0" applyBorder="1" applyAlignment="1">
      <alignment wrapText="1"/>
    </xf>
    <xf numFmtId="0" fontId="0" fillId="0" borderId="13" xfId="0" applyBorder="1" applyAlignment="1" quotePrefix="1">
      <alignment wrapText="1"/>
    </xf>
    <xf numFmtId="0" fontId="28" fillId="0" borderId="13" xfId="45" applyBorder="1" applyAlignment="1" quotePrefix="1">
      <alignment wrapText="1"/>
    </xf>
    <xf numFmtId="0" fontId="0" fillId="0" borderId="12" xfId="0" applyBorder="1" applyAlignment="1">
      <alignment horizontal="left" vertical="center" wrapText="1"/>
    </xf>
    <xf numFmtId="0" fontId="0" fillId="0" borderId="13" xfId="0" applyBorder="1" applyAlignment="1">
      <alignment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Border="1" applyAlignment="1">
      <alignment horizontal="center" vertical="center" wrapText="1"/>
    </xf>
    <xf numFmtId="165" fontId="0" fillId="0" borderId="13" xfId="0" applyNumberFormat="1" applyBorder="1" applyAlignment="1">
      <alignment vertical="center" wrapText="1"/>
    </xf>
    <xf numFmtId="0" fontId="0" fillId="0" borderId="14" xfId="0" applyBorder="1" applyAlignment="1">
      <alignment horizontal="left" wrapText="1"/>
    </xf>
    <xf numFmtId="166" fontId="0" fillId="0" borderId="15" xfId="0" applyNumberFormat="1" applyBorder="1" applyAlignment="1">
      <alignment vertical="center" wrapText="1"/>
    </xf>
    <xf numFmtId="0" fontId="21" fillId="23" borderId="10" xfId="38" applyBorder="1" applyAlignment="1">
      <alignment horizontal="left" vertical="center" wrapText="1"/>
    </xf>
    <xf numFmtId="0" fontId="21" fillId="23" borderId="16" xfId="38" applyBorder="1" applyAlignment="1">
      <alignment horizontal="center" vertical="center" wrapText="1"/>
    </xf>
    <xf numFmtId="164" fontId="21" fillId="23" borderId="16" xfId="38" applyNumberFormat="1" applyBorder="1" applyAlignment="1">
      <alignment horizontal="center" vertical="center" wrapText="1"/>
    </xf>
    <xf numFmtId="3" fontId="21" fillId="23" borderId="16" xfId="38" applyNumberFormat="1" applyBorder="1" applyAlignment="1">
      <alignment horizontal="center" vertical="center" wrapText="1"/>
    </xf>
    <xf numFmtId="0" fontId="21" fillId="23" borderId="11" xfId="38" applyBorder="1" applyAlignment="1">
      <alignment horizontal="center" vertical="center" wrapText="1"/>
    </xf>
    <xf numFmtId="0" fontId="38" fillId="0" borderId="17" xfId="0" applyFont="1" applyBorder="1" applyAlignment="1">
      <alignment horizontal="left" vertical="center" wrapText="1"/>
    </xf>
    <xf numFmtId="164" fontId="0" fillId="0" borderId="17" xfId="0" applyNumberFormat="1" applyBorder="1" applyAlignment="1">
      <alignment horizontal="center" vertical="center" wrapText="1"/>
    </xf>
    <xf numFmtId="1" fontId="0" fillId="0" borderId="17" xfId="0" applyNumberFormat="1" applyBorder="1" applyAlignment="1">
      <alignment horizontal="center" vertical="center" wrapText="1"/>
    </xf>
    <xf numFmtId="0" fontId="0" fillId="0" borderId="17" xfId="0" applyBorder="1" applyAlignment="1">
      <alignment vertical="center" wrapText="1"/>
    </xf>
    <xf numFmtId="167" fontId="0" fillId="0" borderId="17" xfId="0" applyNumberFormat="1" applyBorder="1" applyAlignment="1">
      <alignment vertical="center" wrapText="1"/>
    </xf>
    <xf numFmtId="0" fontId="0" fillId="0" borderId="17" xfId="0" applyBorder="1" applyAlignment="1">
      <alignment horizontal="center" vertical="center" wrapText="1"/>
    </xf>
    <xf numFmtId="0" fontId="0" fillId="0" borderId="0" xfId="0" applyAlignment="1">
      <alignment vertical="center" wrapText="1"/>
    </xf>
    <xf numFmtId="0" fontId="0" fillId="0" borderId="13" xfId="0" applyBorder="1" applyAlignment="1">
      <alignment horizontal="left" vertical="center" wrapText="1"/>
    </xf>
    <xf numFmtId="0" fontId="0" fillId="0" borderId="0" xfId="0" applyFill="1" applyAlignment="1">
      <alignment wrapText="1"/>
    </xf>
    <xf numFmtId="0" fontId="0" fillId="0" borderId="12" xfId="0" applyFill="1" applyBorder="1" applyAlignment="1">
      <alignment horizontal="left" vertical="center" wrapText="1"/>
    </xf>
    <xf numFmtId="0" fontId="38" fillId="0" borderId="17" xfId="0" applyFont="1" applyFill="1" applyBorder="1" applyAlignment="1">
      <alignment horizontal="left" vertical="center" wrapText="1"/>
    </xf>
    <xf numFmtId="0" fontId="0" fillId="0" borderId="17" xfId="0" applyFill="1" applyBorder="1" applyAlignment="1">
      <alignment horizontal="center" vertical="center" wrapText="1"/>
    </xf>
    <xf numFmtId="167" fontId="0" fillId="0" borderId="17" xfId="0" applyNumberFormat="1" applyFill="1" applyBorder="1" applyAlignment="1">
      <alignment vertical="center" wrapText="1"/>
    </xf>
    <xf numFmtId="0" fontId="0" fillId="0" borderId="13" xfId="0" applyFill="1" applyBorder="1" applyAlignment="1">
      <alignment horizontal="left" vertical="center" wrapText="1"/>
    </xf>
    <xf numFmtId="0" fontId="38" fillId="0" borderId="17" xfId="0" applyFont="1" applyBorder="1" applyAlignment="1">
      <alignment vertical="center" wrapText="1"/>
    </xf>
    <xf numFmtId="0" fontId="37" fillId="0" borderId="0" xfId="0" applyFont="1" applyAlignment="1">
      <alignment wrapText="1"/>
    </xf>
    <xf numFmtId="164" fontId="0" fillId="0" borderId="0" xfId="0" applyNumberFormat="1" applyAlignment="1">
      <alignment horizontal="center" vertical="center"/>
    </xf>
    <xf numFmtId="0" fontId="21" fillId="23" borderId="10" xfId="38" applyBorder="1" applyAlignment="1">
      <alignment wrapText="1"/>
    </xf>
    <xf numFmtId="0" fontId="21" fillId="23" borderId="16" xfId="38" applyBorder="1" applyAlignment="1">
      <alignment horizontal="left" wrapText="1"/>
    </xf>
    <xf numFmtId="164" fontId="21" fillId="23" borderId="11" xfId="38" applyNumberFormat="1" applyBorder="1" applyAlignment="1">
      <alignment horizontal="center" vertical="center" wrapText="1"/>
    </xf>
    <xf numFmtId="0" fontId="0" fillId="0" borderId="12" xfId="0" applyBorder="1" applyAlignment="1">
      <alignment wrapText="1"/>
    </xf>
    <xf numFmtId="0" fontId="0" fillId="0" borderId="17" xfId="0" applyBorder="1" applyAlignment="1">
      <alignment wrapText="1"/>
    </xf>
    <xf numFmtId="164" fontId="0" fillId="0" borderId="13" xfId="0" applyNumberFormat="1" applyBorder="1" applyAlignment="1">
      <alignment horizontal="center" vertical="center" wrapText="1"/>
    </xf>
    <xf numFmtId="0" fontId="0" fillId="0" borderId="14" xfId="0" applyBorder="1" applyAlignment="1">
      <alignment wrapText="1"/>
    </xf>
    <xf numFmtId="0" fontId="0" fillId="0" borderId="18" xfId="0" applyBorder="1" applyAlignment="1">
      <alignment wrapText="1"/>
    </xf>
    <xf numFmtId="164" fontId="0" fillId="0" borderId="15" xfId="0" applyNumberFormat="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invivienda.gov.co/" TargetMode="External" /></Relationships>
</file>

<file path=xl/worksheets/sheet1.xml><?xml version="1.0" encoding="utf-8"?>
<worksheet xmlns="http://schemas.openxmlformats.org/spreadsheetml/2006/main" xmlns:r="http://schemas.openxmlformats.org/officeDocument/2006/relationships">
  <dimension ref="B2:M1143"/>
  <sheetViews>
    <sheetView tabSelected="1" zoomScalePageLayoutView="0" workbookViewId="0" topLeftCell="A10">
      <selection activeCell="C16" sqref="C16"/>
    </sheetView>
  </sheetViews>
  <sheetFormatPr defaultColWidth="10.8515625" defaultRowHeight="15"/>
  <cols>
    <col min="1" max="1" width="7.140625" style="1" customWidth="1"/>
    <col min="2" max="2" width="24.140625" style="2" customWidth="1"/>
    <col min="3" max="3" width="67.421875" style="1" customWidth="1"/>
    <col min="4" max="4" width="13.57421875" style="3" customWidth="1"/>
    <col min="5" max="5" width="13.28125" style="4" customWidth="1"/>
    <col min="6" max="6" width="13.7109375" style="5" customWidth="1"/>
    <col min="7" max="7" width="10.8515625" style="4" customWidth="1"/>
    <col min="8" max="8" width="18.140625" style="6" customWidth="1"/>
    <col min="9" max="9" width="15.57421875" style="6" customWidth="1"/>
    <col min="10" max="10" width="13.28125" style="4" customWidth="1"/>
    <col min="11" max="11" width="13.00390625" style="1" customWidth="1"/>
    <col min="12" max="12" width="47.140625" style="1" customWidth="1"/>
    <col min="13" max="13" width="14.00390625" style="1" customWidth="1"/>
    <col min="14" max="16384" width="10.8515625" style="1" customWidth="1"/>
  </cols>
  <sheetData>
    <row r="2" ht="15">
      <c r="B2" s="7" t="s">
        <v>0</v>
      </c>
    </row>
    <row r="3" ht="15">
      <c r="B3" s="7"/>
    </row>
    <row r="4" ht="15.75" thickBot="1">
      <c r="B4" s="7" t="s">
        <v>1</v>
      </c>
    </row>
    <row r="5" spans="2:3" ht="15">
      <c r="B5" s="8" t="s">
        <v>2</v>
      </c>
      <c r="C5" s="9" t="s">
        <v>3</v>
      </c>
    </row>
    <row r="6" spans="2:3" ht="15">
      <c r="B6" s="10" t="s">
        <v>4</v>
      </c>
      <c r="C6" s="11" t="s">
        <v>5</v>
      </c>
    </row>
    <row r="7" spans="2:3" ht="15">
      <c r="B7" s="10" t="s">
        <v>6</v>
      </c>
      <c r="C7" s="12">
        <v>3323434</v>
      </c>
    </row>
    <row r="8" spans="2:3" ht="15">
      <c r="B8" s="10" t="s">
        <v>7</v>
      </c>
      <c r="C8" s="13" t="s">
        <v>8</v>
      </c>
    </row>
    <row r="9" spans="2:12" ht="165">
      <c r="B9" s="14" t="s">
        <v>9</v>
      </c>
      <c r="C9" s="15" t="s">
        <v>10</v>
      </c>
      <c r="D9" s="16"/>
      <c r="E9" s="17"/>
      <c r="F9" s="16"/>
      <c r="G9" s="16"/>
      <c r="H9" s="16"/>
      <c r="I9" s="16"/>
      <c r="J9" s="17"/>
      <c r="K9" s="16"/>
      <c r="L9" s="16"/>
    </row>
    <row r="10" spans="2:12" ht="300">
      <c r="B10" s="14" t="s">
        <v>11</v>
      </c>
      <c r="C10" s="15" t="s">
        <v>12</v>
      </c>
      <c r="D10" s="18"/>
      <c r="E10" s="19"/>
      <c r="F10" s="18"/>
      <c r="G10" s="18"/>
      <c r="H10" s="18"/>
      <c r="I10" s="18"/>
      <c r="J10" s="19"/>
      <c r="K10" s="18"/>
      <c r="L10" s="18"/>
    </row>
    <row r="11" spans="2:3" ht="15">
      <c r="B11" s="10" t="s">
        <v>13</v>
      </c>
      <c r="C11" s="15" t="s">
        <v>14</v>
      </c>
    </row>
    <row r="12" spans="2:3" ht="15">
      <c r="B12" s="10" t="s">
        <v>15</v>
      </c>
      <c r="C12" s="20">
        <f>SUM(H19:H353)</f>
        <v>52641097361</v>
      </c>
    </row>
    <row r="13" spans="2:3" ht="30">
      <c r="B13" s="10" t="s">
        <v>16</v>
      </c>
      <c r="C13" s="20">
        <v>616000000</v>
      </c>
    </row>
    <row r="14" spans="2:3" ht="30">
      <c r="B14" s="10" t="s">
        <v>17</v>
      </c>
      <c r="C14" s="20">
        <v>61600000</v>
      </c>
    </row>
    <row r="15" spans="2:3" ht="30.75" thickBot="1">
      <c r="B15" s="21" t="s">
        <v>18</v>
      </c>
      <c r="C15" s="22">
        <v>41912</v>
      </c>
    </row>
    <row r="17" ht="15.75" thickBot="1">
      <c r="B17" s="7" t="s">
        <v>19</v>
      </c>
    </row>
    <row r="18" spans="2:12" ht="75">
      <c r="B18" s="23" t="s">
        <v>20</v>
      </c>
      <c r="C18" s="24" t="s">
        <v>21</v>
      </c>
      <c r="D18" s="25" t="s">
        <v>22</v>
      </c>
      <c r="E18" s="24" t="s">
        <v>23</v>
      </c>
      <c r="F18" s="24" t="s">
        <v>24</v>
      </c>
      <c r="G18" s="24" t="s">
        <v>25</v>
      </c>
      <c r="H18" s="26" t="s">
        <v>26</v>
      </c>
      <c r="I18" s="26" t="s">
        <v>27</v>
      </c>
      <c r="J18" s="24" t="s">
        <v>28</v>
      </c>
      <c r="K18" s="24" t="s">
        <v>29</v>
      </c>
      <c r="L18" s="27" t="s">
        <v>30</v>
      </c>
    </row>
    <row r="19" spans="2:12" ht="105">
      <c r="B19" s="14" t="s">
        <v>31</v>
      </c>
      <c r="C19" s="28" t="s">
        <v>32</v>
      </c>
      <c r="D19" s="29" t="s">
        <v>33</v>
      </c>
      <c r="E19" s="30">
        <v>9</v>
      </c>
      <c r="F19" s="31" t="s">
        <v>34</v>
      </c>
      <c r="G19" s="31" t="s">
        <v>35</v>
      </c>
      <c r="H19" s="32">
        <f>120000000+40000000</f>
        <v>160000000</v>
      </c>
      <c r="I19" s="32">
        <v>0</v>
      </c>
      <c r="J19" s="33" t="s">
        <v>36</v>
      </c>
      <c r="K19" s="31" t="s">
        <v>37</v>
      </c>
      <c r="L19" s="15" t="s">
        <v>38</v>
      </c>
    </row>
    <row r="20" spans="2:12" ht="330">
      <c r="B20" s="14" t="s">
        <v>39</v>
      </c>
      <c r="C20" s="28" t="s">
        <v>40</v>
      </c>
      <c r="D20" s="29" t="s">
        <v>41</v>
      </c>
      <c r="E20" s="30">
        <v>9</v>
      </c>
      <c r="F20" s="31" t="s">
        <v>42</v>
      </c>
      <c r="G20" s="31" t="s">
        <v>35</v>
      </c>
      <c r="H20" s="32">
        <v>30000000</v>
      </c>
      <c r="I20" s="32">
        <v>30000000</v>
      </c>
      <c r="J20" s="33" t="s">
        <v>36</v>
      </c>
      <c r="K20" s="31" t="s">
        <v>37</v>
      </c>
      <c r="L20" s="15" t="s">
        <v>43</v>
      </c>
    </row>
    <row r="21" spans="2:12" ht="45">
      <c r="B21" s="14" t="s">
        <v>44</v>
      </c>
      <c r="C21" s="28" t="s">
        <v>45</v>
      </c>
      <c r="D21" s="29" t="s">
        <v>46</v>
      </c>
      <c r="E21" s="30">
        <v>2</v>
      </c>
      <c r="F21" s="31" t="s">
        <v>42</v>
      </c>
      <c r="G21" s="33" t="s">
        <v>35</v>
      </c>
      <c r="H21" s="32">
        <v>61600000</v>
      </c>
      <c r="I21" s="32">
        <v>61600000</v>
      </c>
      <c r="J21" s="33" t="s">
        <v>36</v>
      </c>
      <c r="K21" s="33" t="s">
        <v>37</v>
      </c>
      <c r="L21" s="15" t="s">
        <v>43</v>
      </c>
    </row>
    <row r="22" spans="2:12" s="34" customFormat="1" ht="45">
      <c r="B22" s="14">
        <v>30131700</v>
      </c>
      <c r="C22" s="28" t="s">
        <v>47</v>
      </c>
      <c r="D22" s="29" t="s">
        <v>48</v>
      </c>
      <c r="E22" s="30">
        <v>3</v>
      </c>
      <c r="F22" s="31" t="s">
        <v>34</v>
      </c>
      <c r="G22" s="33" t="s">
        <v>35</v>
      </c>
      <c r="H22" s="32">
        <v>220000000</v>
      </c>
      <c r="I22" s="32">
        <v>220000000</v>
      </c>
      <c r="J22" s="33" t="s">
        <v>36</v>
      </c>
      <c r="K22" s="33" t="s">
        <v>37</v>
      </c>
      <c r="L22" s="15" t="s">
        <v>43</v>
      </c>
    </row>
    <row r="23" spans="2:12" ht="45">
      <c r="B23" s="14">
        <v>45111500</v>
      </c>
      <c r="C23" s="28" t="s">
        <v>49</v>
      </c>
      <c r="D23" s="29" t="s">
        <v>50</v>
      </c>
      <c r="E23" s="30">
        <v>3</v>
      </c>
      <c r="F23" s="31" t="s">
        <v>42</v>
      </c>
      <c r="G23" s="33" t="s">
        <v>35</v>
      </c>
      <c r="H23" s="32">
        <f>40000000-40000000</f>
        <v>0</v>
      </c>
      <c r="I23" s="32">
        <f>40000000-40000000</f>
        <v>0</v>
      </c>
      <c r="J23" s="33" t="s">
        <v>36</v>
      </c>
      <c r="K23" s="33" t="s">
        <v>37</v>
      </c>
      <c r="L23" s="35" t="s">
        <v>43</v>
      </c>
    </row>
    <row r="24" spans="2:12" s="36" customFormat="1" ht="45">
      <c r="B24" s="37">
        <v>43211500</v>
      </c>
      <c r="C24" s="38" t="s">
        <v>51</v>
      </c>
      <c r="D24" s="29" t="s">
        <v>52</v>
      </c>
      <c r="E24" s="30">
        <v>6</v>
      </c>
      <c r="F24" s="39" t="s">
        <v>53</v>
      </c>
      <c r="G24" s="39" t="s">
        <v>35</v>
      </c>
      <c r="H24" s="40">
        <v>86192519</v>
      </c>
      <c r="I24" s="32">
        <v>86192519</v>
      </c>
      <c r="J24" s="33" t="s">
        <v>36</v>
      </c>
      <c r="K24" s="39" t="s">
        <v>37</v>
      </c>
      <c r="L24" s="41" t="s">
        <v>54</v>
      </c>
    </row>
    <row r="25" spans="2:12" ht="45">
      <c r="B25" s="14">
        <v>39121004</v>
      </c>
      <c r="C25" s="28" t="s">
        <v>55</v>
      </c>
      <c r="D25" s="29" t="s">
        <v>56</v>
      </c>
      <c r="E25" s="30">
        <v>3</v>
      </c>
      <c r="F25" s="31" t="s">
        <v>34</v>
      </c>
      <c r="G25" s="33" t="s">
        <v>35</v>
      </c>
      <c r="H25" s="32">
        <f>150000000-150000000</f>
        <v>0</v>
      </c>
      <c r="I25" s="32">
        <f>150000000-150000000</f>
        <v>0</v>
      </c>
      <c r="J25" s="33" t="s">
        <v>36</v>
      </c>
      <c r="K25" s="33" t="s">
        <v>37</v>
      </c>
      <c r="L25" s="35" t="s">
        <v>43</v>
      </c>
    </row>
    <row r="26" spans="2:12" ht="45">
      <c r="B26" s="14">
        <v>43191500</v>
      </c>
      <c r="C26" s="28" t="s">
        <v>57</v>
      </c>
      <c r="D26" s="29" t="s">
        <v>50</v>
      </c>
      <c r="E26" s="30">
        <v>3</v>
      </c>
      <c r="F26" s="31" t="s">
        <v>34</v>
      </c>
      <c r="G26" s="33" t="s">
        <v>35</v>
      </c>
      <c r="H26" s="32">
        <f>60000000-51192519-4000000</f>
        <v>4807481</v>
      </c>
      <c r="I26" s="32">
        <f>60000000-51192519-4000000</f>
        <v>4807481</v>
      </c>
      <c r="J26" s="33" t="s">
        <v>36</v>
      </c>
      <c r="K26" s="33" t="s">
        <v>37</v>
      </c>
      <c r="L26" s="35" t="s">
        <v>43</v>
      </c>
    </row>
    <row r="27" spans="2:12" ht="45">
      <c r="B27" s="14">
        <v>56101700</v>
      </c>
      <c r="C27" s="28" t="s">
        <v>58</v>
      </c>
      <c r="D27" s="29" t="s">
        <v>52</v>
      </c>
      <c r="E27" s="30">
        <v>4</v>
      </c>
      <c r="F27" s="31" t="s">
        <v>34</v>
      </c>
      <c r="G27" s="33" t="s">
        <v>35</v>
      </c>
      <c r="H27" s="32">
        <f>400000000+140000000</f>
        <v>540000000</v>
      </c>
      <c r="I27" s="32">
        <f>400000000+140000000</f>
        <v>540000000</v>
      </c>
      <c r="J27" s="33" t="s">
        <v>36</v>
      </c>
      <c r="K27" s="33" t="s">
        <v>37</v>
      </c>
      <c r="L27" s="35" t="s">
        <v>43</v>
      </c>
    </row>
    <row r="28" spans="2:12" ht="45">
      <c r="B28" s="14">
        <v>56101700</v>
      </c>
      <c r="C28" s="28" t="s">
        <v>58</v>
      </c>
      <c r="D28" s="29" t="s">
        <v>52</v>
      </c>
      <c r="E28" s="30">
        <v>4</v>
      </c>
      <c r="F28" s="31" t="s">
        <v>34</v>
      </c>
      <c r="G28" s="33" t="s">
        <v>35</v>
      </c>
      <c r="H28" s="32">
        <f>65000000-20000000-31600000-4000000-5609760</f>
        <v>3790240</v>
      </c>
      <c r="I28" s="32">
        <f>65000000-20000000-31600000-4000000-5609760</f>
        <v>3790240</v>
      </c>
      <c r="J28" s="33" t="s">
        <v>36</v>
      </c>
      <c r="K28" s="33" t="s">
        <v>37</v>
      </c>
      <c r="L28" s="35" t="s">
        <v>43</v>
      </c>
    </row>
    <row r="29" spans="2:12" ht="45">
      <c r="B29" s="14">
        <v>24101510</v>
      </c>
      <c r="C29" s="28" t="s">
        <v>59</v>
      </c>
      <c r="D29" s="29" t="s">
        <v>48</v>
      </c>
      <c r="E29" s="30">
        <v>2</v>
      </c>
      <c r="F29" s="31" t="s">
        <v>42</v>
      </c>
      <c r="G29" s="33" t="s">
        <v>35</v>
      </c>
      <c r="H29" s="32">
        <f>9998190-4388430</f>
        <v>5609760</v>
      </c>
      <c r="I29" s="32">
        <f>9998190-4388430</f>
        <v>5609760</v>
      </c>
      <c r="J29" s="33" t="s">
        <v>36</v>
      </c>
      <c r="K29" s="33" t="s">
        <v>37</v>
      </c>
      <c r="L29" s="35" t="s">
        <v>43</v>
      </c>
    </row>
    <row r="30" spans="2:12" ht="45">
      <c r="B30" s="14">
        <v>15101500</v>
      </c>
      <c r="C30" s="28" t="s">
        <v>60</v>
      </c>
      <c r="D30" s="29" t="s">
        <v>33</v>
      </c>
      <c r="E30" s="30">
        <v>9</v>
      </c>
      <c r="F30" s="31" t="s">
        <v>34</v>
      </c>
      <c r="G30" s="33" t="s">
        <v>35</v>
      </c>
      <c r="H30" s="32">
        <f>120000000-10536987-9140000</f>
        <v>100323013</v>
      </c>
      <c r="I30" s="32">
        <f>120000000-10536987-9140000</f>
        <v>100323013</v>
      </c>
      <c r="J30" s="33" t="s">
        <v>36</v>
      </c>
      <c r="K30" s="33" t="s">
        <v>37</v>
      </c>
      <c r="L30" s="35" t="s">
        <v>43</v>
      </c>
    </row>
    <row r="31" spans="2:12" ht="45">
      <c r="B31" s="14" t="s">
        <v>61</v>
      </c>
      <c r="C31" s="28" t="s">
        <v>62</v>
      </c>
      <c r="D31" s="29" t="s">
        <v>41</v>
      </c>
      <c r="E31" s="30">
        <v>9</v>
      </c>
      <c r="F31" s="31" t="s">
        <v>42</v>
      </c>
      <c r="G31" s="33" t="s">
        <v>35</v>
      </c>
      <c r="H31" s="32">
        <f>30000000+10536987</f>
        <v>40536987</v>
      </c>
      <c r="I31" s="32">
        <f>30000000+10536987</f>
        <v>40536987</v>
      </c>
      <c r="J31" s="33" t="s">
        <v>36</v>
      </c>
      <c r="K31" s="33" t="s">
        <v>37</v>
      </c>
      <c r="L31" s="15" t="s">
        <v>38</v>
      </c>
    </row>
    <row r="32" spans="2:12" ht="30">
      <c r="B32" s="14">
        <v>43233201</v>
      </c>
      <c r="C32" s="28" t="s">
        <v>63</v>
      </c>
      <c r="D32" s="29" t="s">
        <v>41</v>
      </c>
      <c r="E32" s="30">
        <v>9</v>
      </c>
      <c r="F32" s="31" t="s">
        <v>42</v>
      </c>
      <c r="G32" s="33" t="s">
        <v>35</v>
      </c>
      <c r="H32" s="32">
        <f>2100000+4355400-3000000</f>
        <v>3455400</v>
      </c>
      <c r="I32" s="32">
        <f>2100000+4355400-3000000</f>
        <v>3455400</v>
      </c>
      <c r="J32" s="33" t="s">
        <v>36</v>
      </c>
      <c r="K32" s="33" t="s">
        <v>37</v>
      </c>
      <c r="L32" s="15" t="s">
        <v>64</v>
      </c>
    </row>
    <row r="33" spans="2:12" ht="45">
      <c r="B33" s="14">
        <v>72101506</v>
      </c>
      <c r="C33" s="28" t="s">
        <v>65</v>
      </c>
      <c r="D33" s="29" t="s">
        <v>41</v>
      </c>
      <c r="E33" s="30">
        <v>9</v>
      </c>
      <c r="F33" s="31" t="s">
        <v>42</v>
      </c>
      <c r="G33" s="33" t="s">
        <v>35</v>
      </c>
      <c r="H33" s="32">
        <v>13100000</v>
      </c>
      <c r="I33" s="32">
        <v>13100000</v>
      </c>
      <c r="J33" s="33" t="s">
        <v>36</v>
      </c>
      <c r="K33" s="33" t="s">
        <v>37</v>
      </c>
      <c r="L33" s="35" t="s">
        <v>43</v>
      </c>
    </row>
    <row r="34" spans="2:12" ht="45">
      <c r="B34" s="14">
        <v>72152700</v>
      </c>
      <c r="C34" s="28" t="s">
        <v>66</v>
      </c>
      <c r="D34" s="29" t="s">
        <v>41</v>
      </c>
      <c r="E34" s="30">
        <v>9</v>
      </c>
      <c r="F34" s="39" t="s">
        <v>53</v>
      </c>
      <c r="G34" s="33" t="s">
        <v>35</v>
      </c>
      <c r="H34" s="32">
        <f>1000000000-5000000-125695150-33573679-16000000</f>
        <v>819731171</v>
      </c>
      <c r="I34" s="32">
        <f>1000000000-5000000-125695150-33573679-16000000</f>
        <v>819731171</v>
      </c>
      <c r="J34" s="33" t="s">
        <v>36</v>
      </c>
      <c r="K34" s="33" t="s">
        <v>37</v>
      </c>
      <c r="L34" s="35" t="s">
        <v>43</v>
      </c>
    </row>
    <row r="35" spans="2:12" ht="45">
      <c r="B35" s="14">
        <v>72153613</v>
      </c>
      <c r="C35" s="28" t="s">
        <v>67</v>
      </c>
      <c r="D35" s="29" t="s">
        <v>56</v>
      </c>
      <c r="E35" s="30">
        <v>3</v>
      </c>
      <c r="F35" s="31" t="s">
        <v>42</v>
      </c>
      <c r="G35" s="33" t="s">
        <v>35</v>
      </c>
      <c r="H35" s="32">
        <f>10000000-6000000</f>
        <v>4000000</v>
      </c>
      <c r="I35" s="32">
        <f>10000000-6000000</f>
        <v>4000000</v>
      </c>
      <c r="J35" s="33" t="s">
        <v>36</v>
      </c>
      <c r="K35" s="33" t="s">
        <v>37</v>
      </c>
      <c r="L35" s="35" t="s">
        <v>43</v>
      </c>
    </row>
    <row r="36" spans="2:12" ht="45">
      <c r="B36" s="14">
        <v>81111812</v>
      </c>
      <c r="C36" s="28" t="s">
        <v>68</v>
      </c>
      <c r="D36" s="29" t="s">
        <v>52</v>
      </c>
      <c r="E36" s="30">
        <v>6</v>
      </c>
      <c r="F36" s="31" t="s">
        <v>42</v>
      </c>
      <c r="G36" s="33" t="s">
        <v>35</v>
      </c>
      <c r="H36" s="32">
        <v>10000000</v>
      </c>
      <c r="I36" s="32">
        <v>10000000</v>
      </c>
      <c r="J36" s="33" t="s">
        <v>36</v>
      </c>
      <c r="K36" s="33" t="s">
        <v>37</v>
      </c>
      <c r="L36" s="35" t="s">
        <v>43</v>
      </c>
    </row>
    <row r="37" spans="2:12" ht="45">
      <c r="B37" s="14">
        <v>78181500</v>
      </c>
      <c r="C37" s="28" t="s">
        <v>69</v>
      </c>
      <c r="D37" s="29" t="s">
        <v>41</v>
      </c>
      <c r="E37" s="30">
        <v>9</v>
      </c>
      <c r="F37" s="31" t="s">
        <v>42</v>
      </c>
      <c r="G37" s="33" t="s">
        <v>35</v>
      </c>
      <c r="H37" s="32">
        <f>8000000+2500000</f>
        <v>10500000</v>
      </c>
      <c r="I37" s="32">
        <f>8000000+2500000</f>
        <v>10500000</v>
      </c>
      <c r="J37" s="33" t="s">
        <v>36</v>
      </c>
      <c r="K37" s="33" t="s">
        <v>37</v>
      </c>
      <c r="L37" s="35" t="s">
        <v>43</v>
      </c>
    </row>
    <row r="38" spans="2:12" ht="45">
      <c r="B38" s="14">
        <v>78181500</v>
      </c>
      <c r="C38" s="28" t="s">
        <v>70</v>
      </c>
      <c r="D38" s="29" t="s">
        <v>41</v>
      </c>
      <c r="E38" s="30">
        <v>9</v>
      </c>
      <c r="F38" s="31" t="s">
        <v>42</v>
      </c>
      <c r="G38" s="33" t="s">
        <v>35</v>
      </c>
      <c r="H38" s="32">
        <f>22000000+15000000-2500000-2000000</f>
        <v>32500000</v>
      </c>
      <c r="I38" s="32">
        <f>22000000+15000000-2500000-2000000</f>
        <v>32500000</v>
      </c>
      <c r="J38" s="33" t="s">
        <v>36</v>
      </c>
      <c r="K38" s="33" t="s">
        <v>37</v>
      </c>
      <c r="L38" s="35" t="s">
        <v>43</v>
      </c>
    </row>
    <row r="39" spans="2:12" ht="45">
      <c r="B39" s="14" t="s">
        <v>71</v>
      </c>
      <c r="C39" s="42" t="s">
        <v>72</v>
      </c>
      <c r="D39" s="29" t="s">
        <v>73</v>
      </c>
      <c r="E39" s="30">
        <v>12</v>
      </c>
      <c r="F39" s="31" t="s">
        <v>74</v>
      </c>
      <c r="G39" s="31" t="s">
        <v>35</v>
      </c>
      <c r="H39" s="32">
        <f>303228370-40000000</f>
        <v>263228370</v>
      </c>
      <c r="I39" s="32">
        <f>303228370-40000000</f>
        <v>263228370</v>
      </c>
      <c r="J39" s="33" t="s">
        <v>75</v>
      </c>
      <c r="K39" s="31" t="s">
        <v>76</v>
      </c>
      <c r="L39" s="15" t="s">
        <v>43</v>
      </c>
    </row>
    <row r="40" spans="2:12" ht="45">
      <c r="B40" s="14">
        <v>92101501</v>
      </c>
      <c r="C40" s="28" t="s">
        <v>77</v>
      </c>
      <c r="D40" s="29" t="s">
        <v>41</v>
      </c>
      <c r="E40" s="30">
        <v>5</v>
      </c>
      <c r="F40" s="31" t="s">
        <v>34</v>
      </c>
      <c r="G40" s="33" t="s">
        <v>35</v>
      </c>
      <c r="H40" s="32">
        <f>702638032-70000000</f>
        <v>632638032</v>
      </c>
      <c r="I40" s="32">
        <f>702638032-70000000</f>
        <v>632638032</v>
      </c>
      <c r="J40" s="33" t="s">
        <v>36</v>
      </c>
      <c r="K40" s="33" t="s">
        <v>37</v>
      </c>
      <c r="L40" s="35" t="s">
        <v>43</v>
      </c>
    </row>
    <row r="41" spans="2:12" ht="45">
      <c r="B41" s="14">
        <v>92101501</v>
      </c>
      <c r="C41" s="28" t="s">
        <v>77</v>
      </c>
      <c r="D41" s="29" t="s">
        <v>48</v>
      </c>
      <c r="E41" s="30">
        <v>12</v>
      </c>
      <c r="F41" s="31" t="s">
        <v>74</v>
      </c>
      <c r="G41" s="33" t="s">
        <v>35</v>
      </c>
      <c r="H41" s="32">
        <v>94316895</v>
      </c>
      <c r="I41" s="32">
        <v>94316895</v>
      </c>
      <c r="J41" s="33" t="s">
        <v>75</v>
      </c>
      <c r="K41" s="33" t="s">
        <v>76</v>
      </c>
      <c r="L41" s="35" t="s">
        <v>43</v>
      </c>
    </row>
    <row r="42" spans="2:12" ht="45">
      <c r="B42" s="14">
        <v>72154300</v>
      </c>
      <c r="C42" s="28" t="s">
        <v>78</v>
      </c>
      <c r="D42" s="29" t="s">
        <v>52</v>
      </c>
      <c r="E42" s="30">
        <v>6</v>
      </c>
      <c r="F42" s="31" t="s">
        <v>42</v>
      </c>
      <c r="G42" s="33" t="s">
        <v>35</v>
      </c>
      <c r="H42" s="32">
        <f>10000000-1500000</f>
        <v>8500000</v>
      </c>
      <c r="I42" s="32">
        <f>10000000-1500000</f>
        <v>8500000</v>
      </c>
      <c r="J42" s="33" t="s">
        <v>36</v>
      </c>
      <c r="K42" s="33" t="s">
        <v>37</v>
      </c>
      <c r="L42" s="35" t="s">
        <v>43</v>
      </c>
    </row>
    <row r="43" spans="2:12" ht="45">
      <c r="B43" s="14">
        <v>80141800</v>
      </c>
      <c r="C43" s="28" t="s">
        <v>79</v>
      </c>
      <c r="D43" s="29" t="s">
        <v>80</v>
      </c>
      <c r="E43" s="30">
        <v>12</v>
      </c>
      <c r="F43" s="39" t="s">
        <v>53</v>
      </c>
      <c r="G43" s="33" t="s">
        <v>35</v>
      </c>
      <c r="H43" s="32">
        <f>201984886+116500000</f>
        <v>318484886</v>
      </c>
      <c r="I43" s="32">
        <f>190484886+11443754+116500000+56246</f>
        <v>318484886</v>
      </c>
      <c r="J43" s="33" t="s">
        <v>75</v>
      </c>
      <c r="K43" s="33" t="s">
        <v>76</v>
      </c>
      <c r="L43" s="15" t="s">
        <v>81</v>
      </c>
    </row>
    <row r="44" spans="2:12" ht="45">
      <c r="B44" s="14">
        <v>81112100</v>
      </c>
      <c r="C44" s="28" t="s">
        <v>82</v>
      </c>
      <c r="D44" s="29" t="s">
        <v>73</v>
      </c>
      <c r="E44" s="30">
        <v>12</v>
      </c>
      <c r="F44" s="39" t="s">
        <v>53</v>
      </c>
      <c r="G44" s="33" t="s">
        <v>35</v>
      </c>
      <c r="H44" s="32">
        <f>77700000+37140000+32240345-5000000-11000000</f>
        <v>131080345</v>
      </c>
      <c r="I44" s="32">
        <f>77700000+37140000+32240345-5000000-11000000</f>
        <v>131080345</v>
      </c>
      <c r="J44" s="33" t="s">
        <v>75</v>
      </c>
      <c r="K44" s="33" t="s">
        <v>76</v>
      </c>
      <c r="L44" s="35" t="s">
        <v>83</v>
      </c>
    </row>
    <row r="45" spans="2:12" ht="45">
      <c r="B45" s="14">
        <v>55101500</v>
      </c>
      <c r="C45" s="28" t="s">
        <v>84</v>
      </c>
      <c r="D45" s="29" t="s">
        <v>85</v>
      </c>
      <c r="E45" s="30">
        <v>12</v>
      </c>
      <c r="F45" s="39" t="s">
        <v>53</v>
      </c>
      <c r="G45" s="33" t="s">
        <v>35</v>
      </c>
      <c r="H45" s="32">
        <v>10000000</v>
      </c>
      <c r="I45" s="32">
        <v>10000000</v>
      </c>
      <c r="J45" s="33" t="s">
        <v>36</v>
      </c>
      <c r="K45" s="33" t="s">
        <v>37</v>
      </c>
      <c r="L45" s="35" t="s">
        <v>43</v>
      </c>
    </row>
    <row r="46" spans="2:12" ht="45">
      <c r="B46" s="14">
        <v>82121500</v>
      </c>
      <c r="C46" s="28" t="s">
        <v>86</v>
      </c>
      <c r="D46" s="29" t="s">
        <v>80</v>
      </c>
      <c r="E46" s="30">
        <v>12</v>
      </c>
      <c r="F46" s="39" t="s">
        <v>53</v>
      </c>
      <c r="G46" s="33" t="s">
        <v>35</v>
      </c>
      <c r="H46" s="32">
        <f>40000000-5240345+33573679</f>
        <v>68333334</v>
      </c>
      <c r="I46" s="32">
        <f>40000000-5240345+33573679</f>
        <v>68333334</v>
      </c>
      <c r="J46" s="33" t="s">
        <v>75</v>
      </c>
      <c r="K46" s="33" t="s">
        <v>76</v>
      </c>
      <c r="L46" s="35" t="s">
        <v>43</v>
      </c>
    </row>
    <row r="47" spans="2:12" ht="45">
      <c r="B47" s="14" t="s">
        <v>87</v>
      </c>
      <c r="C47" s="42" t="s">
        <v>88</v>
      </c>
      <c r="D47" s="29" t="s">
        <v>52</v>
      </c>
      <c r="E47" s="30">
        <v>12</v>
      </c>
      <c r="F47" s="39" t="s">
        <v>34</v>
      </c>
      <c r="G47" s="31" t="s">
        <v>35</v>
      </c>
      <c r="H47" s="32">
        <v>220000000</v>
      </c>
      <c r="I47" s="32">
        <v>220000000</v>
      </c>
      <c r="J47" s="33" t="s">
        <v>36</v>
      </c>
      <c r="K47" s="31" t="s">
        <v>37</v>
      </c>
      <c r="L47" s="15" t="s">
        <v>43</v>
      </c>
    </row>
    <row r="48" spans="2:12" ht="45">
      <c r="B48" s="14">
        <v>80161800</v>
      </c>
      <c r="C48" s="28" t="s">
        <v>89</v>
      </c>
      <c r="D48" s="29" t="s">
        <v>48</v>
      </c>
      <c r="E48" s="30">
        <v>12</v>
      </c>
      <c r="F48" s="39" t="s">
        <v>53</v>
      </c>
      <c r="G48" s="33" t="s">
        <v>35</v>
      </c>
      <c r="H48" s="32">
        <f>366772942+82000000-7000000-50000000</f>
        <v>391772942</v>
      </c>
      <c r="I48" s="32">
        <f>366772942+82000000-7000000-50000000</f>
        <v>391772942</v>
      </c>
      <c r="J48" s="33" t="s">
        <v>75</v>
      </c>
      <c r="K48" s="33" t="s">
        <v>76</v>
      </c>
      <c r="L48" s="35" t="s">
        <v>83</v>
      </c>
    </row>
    <row r="49" spans="2:12" ht="45">
      <c r="B49" s="14">
        <v>81112400</v>
      </c>
      <c r="C49" s="28" t="s">
        <v>90</v>
      </c>
      <c r="D49" s="29" t="s">
        <v>41</v>
      </c>
      <c r="E49" s="30">
        <v>12</v>
      </c>
      <c r="F49" s="31" t="s">
        <v>34</v>
      </c>
      <c r="G49" s="33" t="s">
        <v>35</v>
      </c>
      <c r="H49" s="32">
        <f>15486000</f>
        <v>15486000</v>
      </c>
      <c r="I49" s="32">
        <f>15486000</f>
        <v>15486000</v>
      </c>
      <c r="J49" s="33" t="s">
        <v>36</v>
      </c>
      <c r="K49" s="33" t="s">
        <v>37</v>
      </c>
      <c r="L49" s="35" t="s">
        <v>83</v>
      </c>
    </row>
    <row r="50" spans="2:12" ht="45">
      <c r="B50" s="14">
        <v>92121800</v>
      </c>
      <c r="C50" s="28" t="s">
        <v>91</v>
      </c>
      <c r="D50" s="29" t="s">
        <v>41</v>
      </c>
      <c r="E50" s="30">
        <v>12</v>
      </c>
      <c r="F50" s="39" t="s">
        <v>53</v>
      </c>
      <c r="G50" s="33" t="s">
        <v>35</v>
      </c>
      <c r="H50" s="32">
        <f>100000000+50000000</f>
        <v>150000000</v>
      </c>
      <c r="I50" s="32">
        <f>100000000+50000000</f>
        <v>150000000</v>
      </c>
      <c r="J50" s="33" t="s">
        <v>36</v>
      </c>
      <c r="K50" s="33" t="s">
        <v>37</v>
      </c>
      <c r="L50" s="35" t="s">
        <v>43</v>
      </c>
    </row>
    <row r="51" spans="2:12" ht="45">
      <c r="B51" s="14">
        <v>80131500</v>
      </c>
      <c r="C51" s="28" t="s">
        <v>92</v>
      </c>
      <c r="D51" s="29" t="s">
        <v>80</v>
      </c>
      <c r="E51" s="30">
        <v>3</v>
      </c>
      <c r="F51" s="39" t="s">
        <v>53</v>
      </c>
      <c r="G51" s="33" t="s">
        <v>35</v>
      </c>
      <c r="H51" s="32">
        <f>371416000+203000000-9150000+6100000-38000000</f>
        <v>533366000</v>
      </c>
      <c r="I51" s="32">
        <f>371416000+203000000-9150000-38000000+6100000</f>
        <v>533366000</v>
      </c>
      <c r="J51" s="33" t="s">
        <v>75</v>
      </c>
      <c r="K51" s="33" t="s">
        <v>37</v>
      </c>
      <c r="L51" s="35" t="s">
        <v>43</v>
      </c>
    </row>
    <row r="52" spans="2:12" ht="45">
      <c r="B52" s="14">
        <v>78181703</v>
      </c>
      <c r="C52" s="28" t="s">
        <v>93</v>
      </c>
      <c r="D52" s="29" t="s">
        <v>80</v>
      </c>
      <c r="E52" s="30">
        <v>4</v>
      </c>
      <c r="F52" s="39" t="s">
        <v>53</v>
      </c>
      <c r="G52" s="33" t="s">
        <v>35</v>
      </c>
      <c r="H52" s="32">
        <f>9150000+6100000</f>
        <v>15250000</v>
      </c>
      <c r="I52" s="32">
        <f>9150000+6100000</f>
        <v>15250000</v>
      </c>
      <c r="J52" s="33" t="s">
        <v>75</v>
      </c>
      <c r="K52" s="33" t="s">
        <v>37</v>
      </c>
      <c r="L52" s="35" t="s">
        <v>43</v>
      </c>
    </row>
    <row r="53" spans="2:12" ht="45">
      <c r="B53" s="14">
        <v>90121502</v>
      </c>
      <c r="C53" s="28" t="s">
        <v>94</v>
      </c>
      <c r="D53" s="29" t="s">
        <v>41</v>
      </c>
      <c r="E53" s="30">
        <v>12</v>
      </c>
      <c r="F53" s="31" t="s">
        <v>74</v>
      </c>
      <c r="G53" s="33" t="s">
        <v>35</v>
      </c>
      <c r="H53" s="32">
        <f>180000000-80000000</f>
        <v>100000000</v>
      </c>
      <c r="I53" s="32">
        <f>180000000-80000000</f>
        <v>100000000</v>
      </c>
      <c r="J53" s="33" t="s">
        <v>75</v>
      </c>
      <c r="K53" s="33" t="s">
        <v>76</v>
      </c>
      <c r="L53" s="35" t="s">
        <v>43</v>
      </c>
    </row>
    <row r="54" spans="2:12" ht="45">
      <c r="B54" s="14">
        <v>78111500</v>
      </c>
      <c r="C54" s="28" t="s">
        <v>95</v>
      </c>
      <c r="D54" s="29" t="s">
        <v>80</v>
      </c>
      <c r="E54" s="30">
        <v>12</v>
      </c>
      <c r="F54" s="39" t="s">
        <v>53</v>
      </c>
      <c r="G54" s="33" t="s">
        <v>35</v>
      </c>
      <c r="H54" s="32">
        <f>100000000+5000000</f>
        <v>105000000</v>
      </c>
      <c r="I54" s="32">
        <f>100000000+5000000</f>
        <v>105000000</v>
      </c>
      <c r="J54" s="33" t="s">
        <v>75</v>
      </c>
      <c r="K54" s="33" t="s">
        <v>76</v>
      </c>
      <c r="L54" s="35" t="s">
        <v>43</v>
      </c>
    </row>
    <row r="55" spans="2:12" ht="45">
      <c r="B55" s="14">
        <v>93141808</v>
      </c>
      <c r="C55" s="28" t="s">
        <v>96</v>
      </c>
      <c r="D55" s="29" t="s">
        <v>33</v>
      </c>
      <c r="E55" s="30">
        <v>2</v>
      </c>
      <c r="F55" s="31" t="s">
        <v>42</v>
      </c>
      <c r="G55" s="33" t="s">
        <v>35</v>
      </c>
      <c r="H55" s="32">
        <v>5000000</v>
      </c>
      <c r="I55" s="32">
        <v>5000000</v>
      </c>
      <c r="J55" s="33" t="s">
        <v>36</v>
      </c>
      <c r="K55" s="33" t="s">
        <v>37</v>
      </c>
      <c r="L55" s="35" t="s">
        <v>97</v>
      </c>
    </row>
    <row r="56" spans="2:12" ht="45">
      <c r="B56" s="14">
        <v>93141506</v>
      </c>
      <c r="C56" s="28" t="s">
        <v>98</v>
      </c>
      <c r="D56" s="29" t="s">
        <v>33</v>
      </c>
      <c r="E56" s="30">
        <v>10</v>
      </c>
      <c r="F56" s="31" t="s">
        <v>34</v>
      </c>
      <c r="G56" s="33" t="s">
        <v>35</v>
      </c>
      <c r="H56" s="32">
        <f>65000000+50000000</f>
        <v>115000000</v>
      </c>
      <c r="I56" s="32">
        <f>65000000+50000000</f>
        <v>115000000</v>
      </c>
      <c r="J56" s="33" t="s">
        <v>36</v>
      </c>
      <c r="K56" s="33" t="s">
        <v>37</v>
      </c>
      <c r="L56" s="35" t="s">
        <v>97</v>
      </c>
    </row>
    <row r="57" spans="2:12" ht="45">
      <c r="B57" s="14">
        <v>93141802</v>
      </c>
      <c r="C57" s="28" t="s">
        <v>99</v>
      </c>
      <c r="D57" s="29" t="s">
        <v>80</v>
      </c>
      <c r="E57" s="30">
        <v>6</v>
      </c>
      <c r="F57" s="39" t="s">
        <v>53</v>
      </c>
      <c r="G57" s="33" t="s">
        <v>35</v>
      </c>
      <c r="H57" s="32">
        <f>50000000-39000000</f>
        <v>11000000</v>
      </c>
      <c r="I57" s="32">
        <f>50000000-39000000</f>
        <v>11000000</v>
      </c>
      <c r="J57" s="33" t="s">
        <v>36</v>
      </c>
      <c r="K57" s="33" t="s">
        <v>37</v>
      </c>
      <c r="L57" s="15" t="s">
        <v>100</v>
      </c>
    </row>
    <row r="58" spans="2:12" ht="45">
      <c r="B58" s="14">
        <v>85121501</v>
      </c>
      <c r="C58" s="28" t="s">
        <v>101</v>
      </c>
      <c r="D58" s="29" t="s">
        <v>33</v>
      </c>
      <c r="E58" s="30">
        <v>10</v>
      </c>
      <c r="F58" s="31" t="s">
        <v>42</v>
      </c>
      <c r="G58" s="33" t="s">
        <v>35</v>
      </c>
      <c r="H58" s="32">
        <v>9000000</v>
      </c>
      <c r="I58" s="32">
        <v>9000000</v>
      </c>
      <c r="J58" s="33" t="s">
        <v>36</v>
      </c>
      <c r="K58" s="33" t="s">
        <v>37</v>
      </c>
      <c r="L58" s="41" t="s">
        <v>97</v>
      </c>
    </row>
    <row r="59" spans="2:12" ht="45">
      <c r="B59" s="14">
        <v>43232304</v>
      </c>
      <c r="C59" s="28" t="s">
        <v>102</v>
      </c>
      <c r="D59" s="29" t="s">
        <v>103</v>
      </c>
      <c r="E59" s="30">
        <v>4</v>
      </c>
      <c r="F59" s="31" t="s">
        <v>53</v>
      </c>
      <c r="G59" s="33" t="s">
        <v>35</v>
      </c>
      <c r="H59" s="32">
        <v>125695150</v>
      </c>
      <c r="I59" s="32">
        <v>125695150</v>
      </c>
      <c r="J59" s="33" t="s">
        <v>36</v>
      </c>
      <c r="K59" s="33" t="s">
        <v>37</v>
      </c>
      <c r="L59" s="41" t="s">
        <v>104</v>
      </c>
    </row>
    <row r="60" spans="2:12" ht="38.25">
      <c r="B60" s="14">
        <v>80161500</v>
      </c>
      <c r="C60" s="28" t="s">
        <v>424</v>
      </c>
      <c r="D60" s="29">
        <v>41641</v>
      </c>
      <c r="E60" s="30">
        <v>7</v>
      </c>
      <c r="F60" s="31" t="s">
        <v>425</v>
      </c>
      <c r="G60" s="33" t="s">
        <v>426</v>
      </c>
      <c r="H60" s="32">
        <v>4635000</v>
      </c>
      <c r="I60" s="32">
        <v>4635000</v>
      </c>
      <c r="J60" s="33" t="s">
        <v>36</v>
      </c>
      <c r="K60" s="33" t="s">
        <v>37</v>
      </c>
      <c r="L60" s="41" t="s">
        <v>337</v>
      </c>
    </row>
    <row r="61" spans="2:12" ht="38.25">
      <c r="B61" s="14">
        <v>80161500</v>
      </c>
      <c r="C61" s="28" t="s">
        <v>105</v>
      </c>
      <c r="D61" s="29">
        <v>41641</v>
      </c>
      <c r="E61" s="30">
        <v>7</v>
      </c>
      <c r="F61" s="31" t="s">
        <v>425</v>
      </c>
      <c r="G61" s="33" t="s">
        <v>426</v>
      </c>
      <c r="H61" s="32">
        <v>16800000</v>
      </c>
      <c r="I61" s="32">
        <v>16800000</v>
      </c>
      <c r="J61" s="33" t="s">
        <v>36</v>
      </c>
      <c r="K61" s="33" t="s">
        <v>37</v>
      </c>
      <c r="L61" s="41" t="s">
        <v>335</v>
      </c>
    </row>
    <row r="62" spans="2:12" ht="38.25">
      <c r="B62" s="14">
        <v>80161500</v>
      </c>
      <c r="C62" s="28" t="s">
        <v>427</v>
      </c>
      <c r="D62" s="29">
        <v>41641</v>
      </c>
      <c r="E62" s="30">
        <v>7</v>
      </c>
      <c r="F62" s="31" t="s">
        <v>425</v>
      </c>
      <c r="G62" s="33" t="s">
        <v>426</v>
      </c>
      <c r="H62" s="32">
        <v>31500000</v>
      </c>
      <c r="I62" s="32">
        <v>31500000</v>
      </c>
      <c r="J62" s="33" t="s">
        <v>36</v>
      </c>
      <c r="K62" s="33" t="s">
        <v>37</v>
      </c>
      <c r="L62" s="41" t="s">
        <v>337</v>
      </c>
    </row>
    <row r="63" spans="2:12" ht="51">
      <c r="B63" s="14">
        <v>80161500</v>
      </c>
      <c r="C63" s="28" t="s">
        <v>428</v>
      </c>
      <c r="D63" s="29">
        <v>41641</v>
      </c>
      <c r="E63" s="30">
        <v>7</v>
      </c>
      <c r="F63" s="31" t="s">
        <v>425</v>
      </c>
      <c r="G63" s="33" t="s">
        <v>426</v>
      </c>
      <c r="H63" s="32">
        <v>12033000</v>
      </c>
      <c r="I63" s="32">
        <v>12033000</v>
      </c>
      <c r="J63" s="33" t="s">
        <v>36</v>
      </c>
      <c r="K63" s="33" t="s">
        <v>37</v>
      </c>
      <c r="L63" s="41" t="s">
        <v>335</v>
      </c>
    </row>
    <row r="64" spans="2:12" ht="38.25">
      <c r="B64" s="14">
        <v>80161500</v>
      </c>
      <c r="C64" s="28" t="s">
        <v>429</v>
      </c>
      <c r="D64" s="29">
        <v>41641</v>
      </c>
      <c r="E64" s="30">
        <v>7</v>
      </c>
      <c r="F64" s="31" t="s">
        <v>425</v>
      </c>
      <c r="G64" s="33" t="s">
        <v>426</v>
      </c>
      <c r="H64" s="32">
        <v>20300000</v>
      </c>
      <c r="I64" s="32">
        <v>20300000</v>
      </c>
      <c r="J64" s="33" t="s">
        <v>36</v>
      </c>
      <c r="K64" s="33" t="s">
        <v>37</v>
      </c>
      <c r="L64" s="41" t="s">
        <v>337</v>
      </c>
    </row>
    <row r="65" spans="2:12" ht="30">
      <c r="B65" s="14">
        <v>80161500</v>
      </c>
      <c r="C65" s="28" t="s">
        <v>430</v>
      </c>
      <c r="D65" s="29">
        <v>41641</v>
      </c>
      <c r="E65" s="30">
        <v>7</v>
      </c>
      <c r="F65" s="31" t="s">
        <v>425</v>
      </c>
      <c r="G65" s="33" t="s">
        <v>426</v>
      </c>
      <c r="H65" s="32">
        <v>20280680</v>
      </c>
      <c r="I65" s="32">
        <v>20280680</v>
      </c>
      <c r="J65" s="33" t="s">
        <v>36</v>
      </c>
      <c r="K65" s="33" t="s">
        <v>37</v>
      </c>
      <c r="L65" s="41" t="s">
        <v>349</v>
      </c>
    </row>
    <row r="66" spans="2:12" ht="38.25">
      <c r="B66" s="14">
        <v>80161500</v>
      </c>
      <c r="C66" s="28" t="s">
        <v>431</v>
      </c>
      <c r="D66" s="29">
        <v>41641</v>
      </c>
      <c r="E66" s="30">
        <v>7</v>
      </c>
      <c r="F66" s="31" t="s">
        <v>425</v>
      </c>
      <c r="G66" s="33" t="s">
        <v>426</v>
      </c>
      <c r="H66" s="32">
        <v>28840000</v>
      </c>
      <c r="I66" s="32">
        <v>28840000</v>
      </c>
      <c r="J66" s="33" t="s">
        <v>36</v>
      </c>
      <c r="K66" s="33" t="s">
        <v>37</v>
      </c>
      <c r="L66" s="41" t="s">
        <v>337</v>
      </c>
    </row>
    <row r="67" spans="2:12" ht="51">
      <c r="B67" s="14">
        <v>80161500</v>
      </c>
      <c r="C67" s="28" t="s">
        <v>432</v>
      </c>
      <c r="D67" s="29">
        <v>41641</v>
      </c>
      <c r="E67" s="30">
        <v>7</v>
      </c>
      <c r="F67" s="31" t="s">
        <v>425</v>
      </c>
      <c r="G67" s="33" t="s">
        <v>426</v>
      </c>
      <c r="H67" s="32">
        <v>14165340</v>
      </c>
      <c r="I67" s="32">
        <v>14165340</v>
      </c>
      <c r="J67" s="33" t="s">
        <v>36</v>
      </c>
      <c r="K67" s="33" t="s">
        <v>37</v>
      </c>
      <c r="L67" s="41" t="s">
        <v>335</v>
      </c>
    </row>
    <row r="68" spans="2:12" ht="38.25">
      <c r="B68" s="14">
        <v>80161500</v>
      </c>
      <c r="C68" s="28" t="s">
        <v>433</v>
      </c>
      <c r="D68" s="29">
        <v>41641</v>
      </c>
      <c r="E68" s="30">
        <v>7</v>
      </c>
      <c r="F68" s="31" t="s">
        <v>425</v>
      </c>
      <c r="G68" s="33" t="s">
        <v>426</v>
      </c>
      <c r="H68" s="32">
        <v>20300000</v>
      </c>
      <c r="I68" s="32">
        <v>20300000</v>
      </c>
      <c r="J68" s="33" t="s">
        <v>36</v>
      </c>
      <c r="K68" s="33" t="s">
        <v>37</v>
      </c>
      <c r="L68" s="41" t="s">
        <v>337</v>
      </c>
    </row>
    <row r="69" spans="2:12" ht="38.25">
      <c r="B69" s="14">
        <v>80161500</v>
      </c>
      <c r="C69" s="28" t="s">
        <v>434</v>
      </c>
      <c r="D69" s="29">
        <v>41641</v>
      </c>
      <c r="E69" s="30">
        <v>7</v>
      </c>
      <c r="F69" s="31" t="s">
        <v>425</v>
      </c>
      <c r="G69" s="33" t="s">
        <v>426</v>
      </c>
      <c r="H69" s="32">
        <v>14700000</v>
      </c>
      <c r="I69" s="32">
        <v>14700000</v>
      </c>
      <c r="J69" s="33" t="s">
        <v>36</v>
      </c>
      <c r="K69" s="33" t="s">
        <v>37</v>
      </c>
      <c r="L69" s="41" t="s">
        <v>335</v>
      </c>
    </row>
    <row r="70" spans="2:12" ht="51">
      <c r="B70" s="14">
        <v>80161500</v>
      </c>
      <c r="C70" s="28" t="s">
        <v>435</v>
      </c>
      <c r="D70" s="29">
        <v>41641</v>
      </c>
      <c r="E70" s="30">
        <v>7</v>
      </c>
      <c r="F70" s="31" t="s">
        <v>425</v>
      </c>
      <c r="G70" s="33" t="s">
        <v>426</v>
      </c>
      <c r="H70" s="32">
        <v>20300000</v>
      </c>
      <c r="I70" s="32">
        <v>20300000</v>
      </c>
      <c r="J70" s="33" t="s">
        <v>36</v>
      </c>
      <c r="K70" s="33" t="s">
        <v>37</v>
      </c>
      <c r="L70" s="41" t="s">
        <v>337</v>
      </c>
    </row>
    <row r="71" spans="2:12" ht="38.25">
      <c r="B71" s="14">
        <v>80161500</v>
      </c>
      <c r="C71" s="28" t="s">
        <v>436</v>
      </c>
      <c r="D71" s="29">
        <v>41641</v>
      </c>
      <c r="E71" s="30">
        <v>7</v>
      </c>
      <c r="F71" s="31" t="s">
        <v>425</v>
      </c>
      <c r="G71" s="33" t="s">
        <v>426</v>
      </c>
      <c r="H71" s="32">
        <v>12526353</v>
      </c>
      <c r="I71" s="32">
        <v>12526353</v>
      </c>
      <c r="J71" s="33" t="s">
        <v>36</v>
      </c>
      <c r="K71" s="33" t="s">
        <v>37</v>
      </c>
      <c r="L71" s="41" t="s">
        <v>335</v>
      </c>
    </row>
    <row r="72" spans="2:12" ht="38.25">
      <c r="B72" s="14">
        <v>80161500</v>
      </c>
      <c r="C72" s="28" t="s">
        <v>437</v>
      </c>
      <c r="D72" s="29">
        <v>41641</v>
      </c>
      <c r="E72" s="30">
        <v>7</v>
      </c>
      <c r="F72" s="31" t="s">
        <v>425</v>
      </c>
      <c r="G72" s="33" t="s">
        <v>426</v>
      </c>
      <c r="H72" s="32">
        <v>20300000</v>
      </c>
      <c r="I72" s="32">
        <v>20300000</v>
      </c>
      <c r="J72" s="33" t="s">
        <v>36</v>
      </c>
      <c r="K72" s="33" t="s">
        <v>37</v>
      </c>
      <c r="L72" s="41" t="s">
        <v>337</v>
      </c>
    </row>
    <row r="73" spans="2:12" ht="51">
      <c r="B73" s="14">
        <v>80161500</v>
      </c>
      <c r="C73" s="28" t="s">
        <v>438</v>
      </c>
      <c r="D73" s="29">
        <v>41641</v>
      </c>
      <c r="E73" s="30">
        <v>7</v>
      </c>
      <c r="F73" s="31" t="s">
        <v>425</v>
      </c>
      <c r="G73" s="33" t="s">
        <v>426</v>
      </c>
      <c r="H73" s="32">
        <v>12567226</v>
      </c>
      <c r="I73" s="32">
        <v>12567226</v>
      </c>
      <c r="J73" s="33" t="s">
        <v>36</v>
      </c>
      <c r="K73" s="33" t="s">
        <v>37</v>
      </c>
      <c r="L73" s="41" t="s">
        <v>335</v>
      </c>
    </row>
    <row r="74" spans="2:12" ht="38.25">
      <c r="B74" s="14">
        <v>80161500</v>
      </c>
      <c r="C74" s="28" t="s">
        <v>439</v>
      </c>
      <c r="D74" s="29">
        <v>41641</v>
      </c>
      <c r="E74" s="30">
        <v>7</v>
      </c>
      <c r="F74" s="31" t="s">
        <v>425</v>
      </c>
      <c r="G74" s="33" t="s">
        <v>426</v>
      </c>
      <c r="H74" s="32">
        <v>21008694</v>
      </c>
      <c r="I74" s="32">
        <v>21008694</v>
      </c>
      <c r="J74" s="33" t="s">
        <v>36</v>
      </c>
      <c r="K74" s="33" t="s">
        <v>37</v>
      </c>
      <c r="L74" s="41" t="s">
        <v>440</v>
      </c>
    </row>
    <row r="75" spans="2:12" ht="30">
      <c r="B75" s="14">
        <v>80161500</v>
      </c>
      <c r="C75" s="28" t="s">
        <v>441</v>
      </c>
      <c r="D75" s="29">
        <v>41641</v>
      </c>
      <c r="E75" s="30">
        <v>7</v>
      </c>
      <c r="F75" s="31" t="s">
        <v>425</v>
      </c>
      <c r="G75" s="33" t="s">
        <v>426</v>
      </c>
      <c r="H75" s="32">
        <v>32200000</v>
      </c>
      <c r="I75" s="32">
        <v>32200000</v>
      </c>
      <c r="J75" s="33" t="s">
        <v>36</v>
      </c>
      <c r="K75" s="33" t="s">
        <v>37</v>
      </c>
      <c r="L75" s="41" t="s">
        <v>337</v>
      </c>
    </row>
    <row r="76" spans="2:13" ht="30">
      <c r="B76" s="14">
        <v>80161500</v>
      </c>
      <c r="C76" s="28" t="s">
        <v>442</v>
      </c>
      <c r="D76" s="29">
        <v>41641</v>
      </c>
      <c r="E76" s="30">
        <v>7</v>
      </c>
      <c r="F76" s="31" t="s">
        <v>425</v>
      </c>
      <c r="G76" s="33" t="s">
        <v>426</v>
      </c>
      <c r="H76" s="32">
        <v>12944239</v>
      </c>
      <c r="I76" s="32">
        <v>12944239</v>
      </c>
      <c r="J76" s="33" t="s">
        <v>36</v>
      </c>
      <c r="K76" s="33" t="s">
        <v>37</v>
      </c>
      <c r="L76" s="41" t="s">
        <v>440</v>
      </c>
      <c r="M76" s="36"/>
    </row>
    <row r="77" spans="2:12" ht="38.25">
      <c r="B77" s="14">
        <v>80161500</v>
      </c>
      <c r="C77" s="28" t="s">
        <v>443</v>
      </c>
      <c r="D77" s="29">
        <v>41641</v>
      </c>
      <c r="E77" s="30">
        <v>7</v>
      </c>
      <c r="F77" s="31" t="s">
        <v>425</v>
      </c>
      <c r="G77" s="33" t="s">
        <v>426</v>
      </c>
      <c r="H77" s="32">
        <v>20280680</v>
      </c>
      <c r="I77" s="32">
        <v>20280680</v>
      </c>
      <c r="J77" s="33" t="s">
        <v>36</v>
      </c>
      <c r="K77" s="33" t="s">
        <v>37</v>
      </c>
      <c r="L77" s="41" t="s">
        <v>337</v>
      </c>
    </row>
    <row r="78" spans="2:12" ht="30">
      <c r="B78" s="14">
        <v>80161500</v>
      </c>
      <c r="C78" s="28" t="s">
        <v>444</v>
      </c>
      <c r="D78" s="29">
        <v>41641</v>
      </c>
      <c r="E78" s="30">
        <v>7</v>
      </c>
      <c r="F78" s="31" t="s">
        <v>425</v>
      </c>
      <c r="G78" s="33" t="s">
        <v>426</v>
      </c>
      <c r="H78" s="32">
        <v>25900000</v>
      </c>
      <c r="I78" s="32">
        <v>25900000</v>
      </c>
      <c r="J78" s="33" t="s">
        <v>36</v>
      </c>
      <c r="K78" s="33" t="s">
        <v>37</v>
      </c>
      <c r="L78" s="41" t="s">
        <v>337</v>
      </c>
    </row>
    <row r="79" spans="2:12" ht="38.25">
      <c r="B79" s="14">
        <v>80161500</v>
      </c>
      <c r="C79" s="28" t="s">
        <v>445</v>
      </c>
      <c r="D79" s="29">
        <v>41641</v>
      </c>
      <c r="E79" s="30">
        <v>7</v>
      </c>
      <c r="F79" s="31" t="s">
        <v>425</v>
      </c>
      <c r="G79" s="33" t="s">
        <v>426</v>
      </c>
      <c r="H79" s="32">
        <v>397500000</v>
      </c>
      <c r="I79" s="32">
        <v>397500000</v>
      </c>
      <c r="J79" s="33" t="s">
        <v>36</v>
      </c>
      <c r="K79" s="33" t="s">
        <v>37</v>
      </c>
      <c r="L79" s="41" t="s">
        <v>337</v>
      </c>
    </row>
    <row r="80" spans="2:12" ht="38.25">
      <c r="B80" s="14">
        <v>80161500</v>
      </c>
      <c r="C80" s="28" t="s">
        <v>446</v>
      </c>
      <c r="D80" s="29">
        <v>41641</v>
      </c>
      <c r="E80" s="30">
        <v>7</v>
      </c>
      <c r="F80" s="31" t="s">
        <v>425</v>
      </c>
      <c r="G80" s="33" t="s">
        <v>426</v>
      </c>
      <c r="H80" s="32">
        <v>18025000</v>
      </c>
      <c r="I80" s="32">
        <v>18025000</v>
      </c>
      <c r="J80" s="33" t="s">
        <v>36</v>
      </c>
      <c r="K80" s="33" t="s">
        <v>37</v>
      </c>
      <c r="L80" s="41" t="s">
        <v>342</v>
      </c>
    </row>
    <row r="81" spans="2:12" ht="30">
      <c r="B81" s="14">
        <v>80161500</v>
      </c>
      <c r="C81" s="28" t="s">
        <v>447</v>
      </c>
      <c r="D81" s="29">
        <v>41641</v>
      </c>
      <c r="E81" s="30">
        <v>7</v>
      </c>
      <c r="F81" s="31" t="s">
        <v>425</v>
      </c>
      <c r="G81" s="33" t="s">
        <v>426</v>
      </c>
      <c r="H81" s="32">
        <v>3837000000</v>
      </c>
      <c r="I81" s="32">
        <v>3837000000</v>
      </c>
      <c r="J81" s="33" t="s">
        <v>36</v>
      </c>
      <c r="K81" s="33" t="s">
        <v>37</v>
      </c>
      <c r="L81" s="41" t="s">
        <v>362</v>
      </c>
    </row>
    <row r="82" spans="2:12" ht="38.25">
      <c r="B82" s="14">
        <v>80161500</v>
      </c>
      <c r="C82" s="28" t="s">
        <v>448</v>
      </c>
      <c r="D82" s="29">
        <v>41641</v>
      </c>
      <c r="E82" s="30">
        <v>7</v>
      </c>
      <c r="F82" s="31" t="s">
        <v>425</v>
      </c>
      <c r="G82" s="33" t="s">
        <v>426</v>
      </c>
      <c r="H82" s="32">
        <v>20280680</v>
      </c>
      <c r="I82" s="32">
        <v>20280680</v>
      </c>
      <c r="J82" s="33" t="s">
        <v>36</v>
      </c>
      <c r="K82" s="33" t="s">
        <v>37</v>
      </c>
      <c r="L82" s="41" t="s">
        <v>342</v>
      </c>
    </row>
    <row r="83" spans="2:12" ht="38.25">
      <c r="B83" s="14">
        <v>80161500</v>
      </c>
      <c r="C83" s="28" t="s">
        <v>449</v>
      </c>
      <c r="D83" s="29">
        <v>41641</v>
      </c>
      <c r="E83" s="30">
        <v>7</v>
      </c>
      <c r="F83" s="31" t="s">
        <v>425</v>
      </c>
      <c r="G83" s="33" t="s">
        <v>426</v>
      </c>
      <c r="H83" s="32">
        <v>72706445</v>
      </c>
      <c r="I83" s="32">
        <v>72706445</v>
      </c>
      <c r="J83" s="33" t="s">
        <v>36</v>
      </c>
      <c r="K83" s="33" t="s">
        <v>37</v>
      </c>
      <c r="L83" s="41" t="s">
        <v>342</v>
      </c>
    </row>
    <row r="84" spans="2:12" ht="30">
      <c r="B84" s="14">
        <v>80161500</v>
      </c>
      <c r="C84" s="28" t="s">
        <v>450</v>
      </c>
      <c r="D84" s="29">
        <v>41641</v>
      </c>
      <c r="E84" s="30">
        <v>7</v>
      </c>
      <c r="F84" s="31" t="s">
        <v>425</v>
      </c>
      <c r="G84" s="33" t="s">
        <v>426</v>
      </c>
      <c r="H84" s="32">
        <v>17997730000</v>
      </c>
      <c r="I84" s="32">
        <v>17997730000</v>
      </c>
      <c r="J84" s="33" t="s">
        <v>36</v>
      </c>
      <c r="K84" s="33" t="s">
        <v>37</v>
      </c>
      <c r="L84" s="41" t="s">
        <v>362</v>
      </c>
    </row>
    <row r="85" spans="2:12" ht="38.25">
      <c r="B85" s="14">
        <v>80161500</v>
      </c>
      <c r="C85" s="28" t="s">
        <v>451</v>
      </c>
      <c r="D85" s="29">
        <v>41641</v>
      </c>
      <c r="E85" s="30">
        <v>7</v>
      </c>
      <c r="F85" s="31" t="s">
        <v>425</v>
      </c>
      <c r="G85" s="33" t="s">
        <v>426</v>
      </c>
      <c r="H85" s="32">
        <v>62319810</v>
      </c>
      <c r="I85" s="32">
        <v>62319810</v>
      </c>
      <c r="J85" s="33" t="s">
        <v>36</v>
      </c>
      <c r="K85" s="33" t="s">
        <v>37</v>
      </c>
      <c r="L85" s="41" t="s">
        <v>342</v>
      </c>
    </row>
    <row r="86" spans="2:12" ht="30">
      <c r="B86" s="14">
        <v>95121700</v>
      </c>
      <c r="C86" s="28" t="s">
        <v>452</v>
      </c>
      <c r="D86" s="29">
        <v>41641</v>
      </c>
      <c r="E86" s="30">
        <v>7</v>
      </c>
      <c r="F86" s="31" t="s">
        <v>425</v>
      </c>
      <c r="G86" s="33" t="s">
        <v>426</v>
      </c>
      <c r="H86" s="32">
        <v>4400000000</v>
      </c>
      <c r="I86" s="32">
        <v>4400000000</v>
      </c>
      <c r="J86" s="33" t="s">
        <v>36</v>
      </c>
      <c r="K86" s="33" t="s">
        <v>37</v>
      </c>
      <c r="L86" s="41" t="s">
        <v>335</v>
      </c>
    </row>
    <row r="87" spans="2:12" ht="38.25">
      <c r="B87" s="14">
        <v>90121502</v>
      </c>
      <c r="C87" s="28" t="s">
        <v>453</v>
      </c>
      <c r="D87" s="29">
        <v>41641</v>
      </c>
      <c r="E87" s="30">
        <v>7</v>
      </c>
      <c r="F87" s="31" t="s">
        <v>425</v>
      </c>
      <c r="G87" s="33" t="s">
        <v>426</v>
      </c>
      <c r="H87" s="32">
        <v>290000000</v>
      </c>
      <c r="I87" s="32">
        <v>290000000</v>
      </c>
      <c r="J87" s="33" t="s">
        <v>36</v>
      </c>
      <c r="K87" s="33" t="s">
        <v>37</v>
      </c>
      <c r="L87" s="41" t="s">
        <v>440</v>
      </c>
    </row>
    <row r="88" spans="2:12" ht="38.25">
      <c r="B88" s="14">
        <v>80161500</v>
      </c>
      <c r="C88" s="28" t="s">
        <v>451</v>
      </c>
      <c r="D88" s="29">
        <v>41641</v>
      </c>
      <c r="E88" s="30">
        <v>7</v>
      </c>
      <c r="F88" s="31" t="s">
        <v>425</v>
      </c>
      <c r="G88" s="33" t="s">
        <v>426</v>
      </c>
      <c r="H88" s="32">
        <v>7200000</v>
      </c>
      <c r="I88" s="32">
        <v>7200000</v>
      </c>
      <c r="J88" s="33" t="s">
        <v>36</v>
      </c>
      <c r="K88" s="33" t="s">
        <v>37</v>
      </c>
      <c r="L88" s="41" t="s">
        <v>342</v>
      </c>
    </row>
    <row r="89" spans="2:12" ht="30">
      <c r="B89" s="14">
        <v>80161500</v>
      </c>
      <c r="C89" s="28" t="s">
        <v>454</v>
      </c>
      <c r="D89" s="29">
        <v>41641</v>
      </c>
      <c r="E89" s="30">
        <v>7</v>
      </c>
      <c r="F89" s="31" t="s">
        <v>425</v>
      </c>
      <c r="G89" s="33" t="s">
        <v>426</v>
      </c>
      <c r="H89" s="32">
        <v>20484254</v>
      </c>
      <c r="I89" s="32">
        <v>20484254</v>
      </c>
      <c r="J89" s="33" t="s">
        <v>36</v>
      </c>
      <c r="K89" s="33" t="s">
        <v>37</v>
      </c>
      <c r="L89" s="41" t="s">
        <v>335</v>
      </c>
    </row>
    <row r="90" spans="2:12" ht="38.25">
      <c r="B90" s="14">
        <v>80161500</v>
      </c>
      <c r="C90" s="28" t="s">
        <v>455</v>
      </c>
      <c r="D90" s="29">
        <v>41641</v>
      </c>
      <c r="E90" s="30">
        <v>7</v>
      </c>
      <c r="F90" s="31" t="s">
        <v>425</v>
      </c>
      <c r="G90" s="33" t="s">
        <v>426</v>
      </c>
      <c r="H90" s="32">
        <v>51191000</v>
      </c>
      <c r="I90" s="32">
        <v>51191000</v>
      </c>
      <c r="J90" s="33" t="s">
        <v>36</v>
      </c>
      <c r="K90" s="33" t="s">
        <v>37</v>
      </c>
      <c r="L90" s="41" t="s">
        <v>342</v>
      </c>
    </row>
    <row r="91" spans="2:12" ht="51">
      <c r="B91" s="14">
        <v>80141607</v>
      </c>
      <c r="C91" s="28" t="s">
        <v>456</v>
      </c>
      <c r="D91" s="29">
        <v>41641</v>
      </c>
      <c r="E91" s="30">
        <v>7</v>
      </c>
      <c r="F91" s="31" t="s">
        <v>425</v>
      </c>
      <c r="G91" s="33" t="s">
        <v>426</v>
      </c>
      <c r="H91" s="32">
        <v>1500000000</v>
      </c>
      <c r="I91" s="32">
        <v>1500000000</v>
      </c>
      <c r="J91" s="33" t="s">
        <v>36</v>
      </c>
      <c r="K91" s="33" t="s">
        <v>37</v>
      </c>
      <c r="L91" s="41" t="s">
        <v>342</v>
      </c>
    </row>
    <row r="92" spans="2:12" ht="38.25">
      <c r="B92" s="14">
        <v>80161500</v>
      </c>
      <c r="C92" s="28" t="s">
        <v>457</v>
      </c>
      <c r="D92" s="29">
        <v>41641</v>
      </c>
      <c r="E92" s="30">
        <v>7</v>
      </c>
      <c r="F92" s="31" t="s">
        <v>425</v>
      </c>
      <c r="G92" s="33" t="s">
        <v>426</v>
      </c>
      <c r="H92" s="32">
        <v>18362904</v>
      </c>
      <c r="I92" s="32">
        <v>18362904</v>
      </c>
      <c r="J92" s="33" t="s">
        <v>36</v>
      </c>
      <c r="K92" s="33" t="s">
        <v>37</v>
      </c>
      <c r="L92" s="41" t="s">
        <v>458</v>
      </c>
    </row>
    <row r="93" spans="2:12" ht="38.25">
      <c r="B93" s="14">
        <v>80161500</v>
      </c>
      <c r="C93" s="28" t="s">
        <v>459</v>
      </c>
      <c r="D93" s="29">
        <v>41641</v>
      </c>
      <c r="E93" s="30">
        <v>7</v>
      </c>
      <c r="F93" s="31" t="s">
        <v>425</v>
      </c>
      <c r="G93" s="33" t="s">
        <v>426</v>
      </c>
      <c r="H93" s="32">
        <v>43260000</v>
      </c>
      <c r="I93" s="32">
        <v>43260000</v>
      </c>
      <c r="J93" s="33" t="s">
        <v>36</v>
      </c>
      <c r="K93" s="33" t="s">
        <v>37</v>
      </c>
      <c r="L93" s="41" t="s">
        <v>342</v>
      </c>
    </row>
    <row r="94" spans="2:12" ht="38.25">
      <c r="B94" s="14">
        <v>80161500</v>
      </c>
      <c r="C94" s="28" t="s">
        <v>460</v>
      </c>
      <c r="D94" s="29">
        <v>41641</v>
      </c>
      <c r="E94" s="30">
        <v>7</v>
      </c>
      <c r="F94" s="31" t="s">
        <v>425</v>
      </c>
      <c r="G94" s="33" t="s">
        <v>426</v>
      </c>
      <c r="H94" s="32">
        <v>13487236</v>
      </c>
      <c r="I94" s="32">
        <v>13487236</v>
      </c>
      <c r="J94" s="33" t="s">
        <v>36</v>
      </c>
      <c r="K94" s="33" t="s">
        <v>37</v>
      </c>
      <c r="L94" s="41" t="s">
        <v>335</v>
      </c>
    </row>
    <row r="95" spans="2:12" ht="38.25">
      <c r="B95" s="14">
        <v>80161500</v>
      </c>
      <c r="C95" s="28" t="s">
        <v>461</v>
      </c>
      <c r="D95" s="29">
        <v>41641</v>
      </c>
      <c r="E95" s="30">
        <v>7</v>
      </c>
      <c r="F95" s="31" t="s">
        <v>425</v>
      </c>
      <c r="G95" s="33" t="s">
        <v>426</v>
      </c>
      <c r="H95" s="32">
        <v>43260000</v>
      </c>
      <c r="I95" s="32">
        <v>43260000</v>
      </c>
      <c r="J95" s="33" t="s">
        <v>36</v>
      </c>
      <c r="K95" s="33" t="s">
        <v>37</v>
      </c>
      <c r="L95" s="41" t="s">
        <v>342</v>
      </c>
    </row>
    <row r="96" spans="2:12" ht="38.25">
      <c r="B96" s="14">
        <v>80161500</v>
      </c>
      <c r="C96" s="28" t="s">
        <v>462</v>
      </c>
      <c r="D96" s="29">
        <v>41641</v>
      </c>
      <c r="E96" s="30">
        <v>7</v>
      </c>
      <c r="F96" s="31" t="s">
        <v>425</v>
      </c>
      <c r="G96" s="33" t="s">
        <v>426</v>
      </c>
      <c r="H96" s="32">
        <v>12978000</v>
      </c>
      <c r="I96" s="32">
        <v>12978000</v>
      </c>
      <c r="J96" s="33" t="s">
        <v>36</v>
      </c>
      <c r="K96" s="33" t="s">
        <v>37</v>
      </c>
      <c r="L96" s="41" t="s">
        <v>335</v>
      </c>
    </row>
    <row r="97" spans="2:12" ht="38.25">
      <c r="B97" s="14">
        <v>80161500</v>
      </c>
      <c r="C97" s="28" t="s">
        <v>463</v>
      </c>
      <c r="D97" s="29">
        <v>41641</v>
      </c>
      <c r="E97" s="30">
        <v>7</v>
      </c>
      <c r="F97" s="31" t="s">
        <v>425</v>
      </c>
      <c r="G97" s="33" t="s">
        <v>426</v>
      </c>
      <c r="H97" s="32">
        <v>12038908</v>
      </c>
      <c r="I97" s="32">
        <v>12038908</v>
      </c>
      <c r="J97" s="33" t="s">
        <v>36</v>
      </c>
      <c r="K97" s="33" t="s">
        <v>37</v>
      </c>
      <c r="L97" s="41" t="s">
        <v>335</v>
      </c>
    </row>
    <row r="98" spans="2:12" ht="51">
      <c r="B98" s="14">
        <v>80161500</v>
      </c>
      <c r="C98" s="28" t="s">
        <v>464</v>
      </c>
      <c r="D98" s="29">
        <v>41641</v>
      </c>
      <c r="E98" s="30">
        <v>7</v>
      </c>
      <c r="F98" s="31" t="s">
        <v>425</v>
      </c>
      <c r="G98" s="33" t="s">
        <v>426</v>
      </c>
      <c r="H98" s="32">
        <v>22560510</v>
      </c>
      <c r="I98" s="32">
        <v>22560510</v>
      </c>
      <c r="J98" s="33" t="s">
        <v>36</v>
      </c>
      <c r="K98" s="33" t="s">
        <v>37</v>
      </c>
      <c r="L98" s="41" t="s">
        <v>342</v>
      </c>
    </row>
    <row r="99" spans="2:12" ht="38.25">
      <c r="B99" s="14">
        <v>80161500</v>
      </c>
      <c r="C99" s="28" t="s">
        <v>465</v>
      </c>
      <c r="D99" s="29">
        <v>41641</v>
      </c>
      <c r="E99" s="30">
        <v>7</v>
      </c>
      <c r="F99" s="31" t="s">
        <v>425</v>
      </c>
      <c r="G99" s="33" t="s">
        <v>426</v>
      </c>
      <c r="H99" s="32">
        <v>29916376</v>
      </c>
      <c r="I99" s="32">
        <v>29916376</v>
      </c>
      <c r="J99" s="33" t="s">
        <v>36</v>
      </c>
      <c r="K99" s="33" t="s">
        <v>37</v>
      </c>
      <c r="L99" s="41" t="s">
        <v>335</v>
      </c>
    </row>
    <row r="100" spans="2:12" ht="30">
      <c r="B100" s="14">
        <v>80161500</v>
      </c>
      <c r="C100" s="28" t="s">
        <v>466</v>
      </c>
      <c r="D100" s="29">
        <v>41641</v>
      </c>
      <c r="E100" s="30">
        <v>7</v>
      </c>
      <c r="F100" s="31" t="s">
        <v>425</v>
      </c>
      <c r="G100" s="33" t="s">
        <v>426</v>
      </c>
      <c r="H100" s="32">
        <v>12400073</v>
      </c>
      <c r="I100" s="32">
        <v>12400073</v>
      </c>
      <c r="J100" s="33" t="s">
        <v>36</v>
      </c>
      <c r="K100" s="33" t="s">
        <v>37</v>
      </c>
      <c r="L100" s="41" t="s">
        <v>335</v>
      </c>
    </row>
    <row r="101" spans="2:12" ht="38.25">
      <c r="B101" s="14">
        <v>80161500</v>
      </c>
      <c r="C101" s="28" t="s">
        <v>467</v>
      </c>
      <c r="D101" s="29">
        <v>41641</v>
      </c>
      <c r="E101" s="30">
        <v>7</v>
      </c>
      <c r="F101" s="31" t="s">
        <v>425</v>
      </c>
      <c r="G101" s="33" t="s">
        <v>426</v>
      </c>
      <c r="H101" s="32">
        <v>44557800</v>
      </c>
      <c r="I101" s="32">
        <v>44557800</v>
      </c>
      <c r="J101" s="33" t="s">
        <v>36</v>
      </c>
      <c r="K101" s="33" t="s">
        <v>37</v>
      </c>
      <c r="L101" s="41" t="s">
        <v>342</v>
      </c>
    </row>
    <row r="102" spans="2:12" ht="30">
      <c r="B102" s="14">
        <v>80161500</v>
      </c>
      <c r="C102" s="28" t="s">
        <v>468</v>
      </c>
      <c r="D102" s="29">
        <v>41641</v>
      </c>
      <c r="E102" s="30">
        <v>7</v>
      </c>
      <c r="F102" s="31" t="s">
        <v>425</v>
      </c>
      <c r="G102" s="33" t="s">
        <v>426</v>
      </c>
      <c r="H102" s="32">
        <v>12400073</v>
      </c>
      <c r="I102" s="32">
        <v>12400073</v>
      </c>
      <c r="J102" s="33" t="s">
        <v>36</v>
      </c>
      <c r="K102" s="33" t="s">
        <v>37</v>
      </c>
      <c r="L102" s="41" t="s">
        <v>335</v>
      </c>
    </row>
    <row r="103" spans="2:12" ht="51">
      <c r="B103" s="14">
        <v>80161500</v>
      </c>
      <c r="C103" s="28" t="s">
        <v>469</v>
      </c>
      <c r="D103" s="29">
        <v>41641</v>
      </c>
      <c r="E103" s="30">
        <v>7</v>
      </c>
      <c r="F103" s="31" t="s">
        <v>425</v>
      </c>
      <c r="G103" s="33" t="s">
        <v>426</v>
      </c>
      <c r="H103" s="32">
        <v>36536122</v>
      </c>
      <c r="I103" s="32">
        <v>36536122</v>
      </c>
      <c r="J103" s="33" t="s">
        <v>36</v>
      </c>
      <c r="K103" s="33" t="s">
        <v>37</v>
      </c>
      <c r="L103" s="41" t="s">
        <v>335</v>
      </c>
    </row>
    <row r="104" spans="2:12" ht="38.25">
      <c r="B104" s="14">
        <v>80161500</v>
      </c>
      <c r="C104" s="28" t="s">
        <v>470</v>
      </c>
      <c r="D104" s="29">
        <v>41641</v>
      </c>
      <c r="E104" s="30">
        <v>7</v>
      </c>
      <c r="F104" s="31" t="s">
        <v>425</v>
      </c>
      <c r="G104" s="33" t="s">
        <v>426</v>
      </c>
      <c r="H104" s="32">
        <v>55073438</v>
      </c>
      <c r="I104" s="32">
        <v>55073438</v>
      </c>
      <c r="J104" s="33" t="s">
        <v>36</v>
      </c>
      <c r="K104" s="33" t="s">
        <v>37</v>
      </c>
      <c r="L104" s="41" t="s">
        <v>342</v>
      </c>
    </row>
    <row r="105" spans="2:12" ht="38.25">
      <c r="B105" s="14">
        <v>80161500</v>
      </c>
      <c r="C105" s="28" t="s">
        <v>471</v>
      </c>
      <c r="D105" s="29">
        <v>41641</v>
      </c>
      <c r="E105" s="30">
        <v>7</v>
      </c>
      <c r="F105" s="31" t="s">
        <v>425</v>
      </c>
      <c r="G105" s="33" t="s">
        <v>426</v>
      </c>
      <c r="H105" s="32">
        <v>45090955</v>
      </c>
      <c r="I105" s="32">
        <v>45090955</v>
      </c>
      <c r="J105" s="33" t="s">
        <v>36</v>
      </c>
      <c r="K105" s="33" t="s">
        <v>37</v>
      </c>
      <c r="L105" s="41" t="s">
        <v>335</v>
      </c>
    </row>
    <row r="106" spans="2:12" ht="38.25">
      <c r="B106" s="14">
        <v>80161500</v>
      </c>
      <c r="C106" s="28" t="s">
        <v>472</v>
      </c>
      <c r="D106" s="29">
        <v>41641</v>
      </c>
      <c r="E106" s="30">
        <v>7</v>
      </c>
      <c r="F106" s="31" t="s">
        <v>425</v>
      </c>
      <c r="G106" s="33" t="s">
        <v>426</v>
      </c>
      <c r="H106" s="32">
        <v>21700000</v>
      </c>
      <c r="I106" s="32">
        <v>21700000</v>
      </c>
      <c r="J106" s="33" t="s">
        <v>36</v>
      </c>
      <c r="K106" s="33" t="s">
        <v>37</v>
      </c>
      <c r="L106" s="41" t="s">
        <v>335</v>
      </c>
    </row>
    <row r="107" spans="2:12" ht="51">
      <c r="B107" s="14">
        <v>80161500</v>
      </c>
      <c r="C107" s="28" t="s">
        <v>473</v>
      </c>
      <c r="D107" s="29">
        <v>41641</v>
      </c>
      <c r="E107" s="30">
        <v>7</v>
      </c>
      <c r="F107" s="31" t="s">
        <v>425</v>
      </c>
      <c r="G107" s="33" t="s">
        <v>426</v>
      </c>
      <c r="H107" s="32">
        <v>53543623</v>
      </c>
      <c r="I107" s="32">
        <v>53543623</v>
      </c>
      <c r="J107" s="33" t="s">
        <v>36</v>
      </c>
      <c r="K107" s="33" t="s">
        <v>37</v>
      </c>
      <c r="L107" s="41" t="s">
        <v>342</v>
      </c>
    </row>
    <row r="108" spans="2:12" ht="51">
      <c r="B108" s="14">
        <v>80161500</v>
      </c>
      <c r="C108" s="28" t="s">
        <v>473</v>
      </c>
      <c r="D108" s="29">
        <v>41641</v>
      </c>
      <c r="E108" s="30">
        <v>7</v>
      </c>
      <c r="F108" s="31" t="s">
        <v>425</v>
      </c>
      <c r="G108" s="33" t="s">
        <v>426</v>
      </c>
      <c r="H108" s="32">
        <v>5956377</v>
      </c>
      <c r="I108" s="32">
        <v>5956377</v>
      </c>
      <c r="J108" s="33" t="s">
        <v>36</v>
      </c>
      <c r="K108" s="33" t="s">
        <v>37</v>
      </c>
      <c r="L108" s="41" t="s">
        <v>342</v>
      </c>
    </row>
    <row r="109" spans="2:12" ht="38.25">
      <c r="B109" s="14">
        <v>80161500</v>
      </c>
      <c r="C109" s="28" t="s">
        <v>474</v>
      </c>
      <c r="D109" s="29">
        <v>41641</v>
      </c>
      <c r="E109" s="30">
        <v>7</v>
      </c>
      <c r="F109" s="31" t="s">
        <v>425</v>
      </c>
      <c r="G109" s="33" t="s">
        <v>426</v>
      </c>
      <c r="H109" s="32">
        <v>13107780</v>
      </c>
      <c r="I109" s="32">
        <v>13107780</v>
      </c>
      <c r="J109" s="33" t="s">
        <v>36</v>
      </c>
      <c r="K109" s="33" t="s">
        <v>37</v>
      </c>
      <c r="L109" s="41" t="s">
        <v>335</v>
      </c>
    </row>
    <row r="110" spans="2:12" ht="38.25">
      <c r="B110" s="14">
        <v>80161500</v>
      </c>
      <c r="C110" s="28" t="s">
        <v>475</v>
      </c>
      <c r="D110" s="29">
        <v>41641</v>
      </c>
      <c r="E110" s="30">
        <v>7</v>
      </c>
      <c r="F110" s="31" t="s">
        <v>425</v>
      </c>
      <c r="G110" s="33" t="s">
        <v>426</v>
      </c>
      <c r="H110" s="32">
        <v>36050000</v>
      </c>
      <c r="I110" s="32">
        <v>36050000</v>
      </c>
      <c r="J110" s="33" t="s">
        <v>36</v>
      </c>
      <c r="K110" s="33" t="s">
        <v>37</v>
      </c>
      <c r="L110" s="41" t="s">
        <v>399</v>
      </c>
    </row>
    <row r="111" spans="2:12" ht="38.25">
      <c r="B111" s="14">
        <v>80161500</v>
      </c>
      <c r="C111" s="28" t="s">
        <v>476</v>
      </c>
      <c r="D111" s="29">
        <v>41641</v>
      </c>
      <c r="E111" s="30">
        <v>7</v>
      </c>
      <c r="F111" s="31" t="s">
        <v>425</v>
      </c>
      <c r="G111" s="33" t="s">
        <v>426</v>
      </c>
      <c r="H111" s="32">
        <v>15410843</v>
      </c>
      <c r="I111" s="32">
        <v>15410843</v>
      </c>
      <c r="J111" s="33" t="s">
        <v>36</v>
      </c>
      <c r="K111" s="33" t="s">
        <v>37</v>
      </c>
      <c r="L111" s="41" t="s">
        <v>399</v>
      </c>
    </row>
    <row r="112" spans="2:12" ht="38.25">
      <c r="B112" s="14">
        <v>80161500</v>
      </c>
      <c r="C112" s="28" t="s">
        <v>477</v>
      </c>
      <c r="D112" s="29">
        <v>41641</v>
      </c>
      <c r="E112" s="30">
        <v>7</v>
      </c>
      <c r="F112" s="31" t="s">
        <v>425</v>
      </c>
      <c r="G112" s="33" t="s">
        <v>426</v>
      </c>
      <c r="H112" s="32">
        <v>33925549</v>
      </c>
      <c r="I112" s="32">
        <v>33925549</v>
      </c>
      <c r="J112" s="33" t="s">
        <v>36</v>
      </c>
      <c r="K112" s="33" t="s">
        <v>37</v>
      </c>
      <c r="L112" s="41" t="s">
        <v>399</v>
      </c>
    </row>
    <row r="113" spans="2:12" ht="38.25">
      <c r="B113" s="14">
        <v>80161500</v>
      </c>
      <c r="C113" s="28" t="s">
        <v>478</v>
      </c>
      <c r="D113" s="29">
        <v>41641</v>
      </c>
      <c r="E113" s="30">
        <v>7</v>
      </c>
      <c r="F113" s="31" t="s">
        <v>425</v>
      </c>
      <c r="G113" s="33" t="s">
        <v>426</v>
      </c>
      <c r="H113" s="32">
        <v>16800000</v>
      </c>
      <c r="I113" s="32">
        <v>16800000</v>
      </c>
      <c r="J113" s="33" t="s">
        <v>36</v>
      </c>
      <c r="K113" s="33" t="s">
        <v>37</v>
      </c>
      <c r="L113" s="41" t="s">
        <v>399</v>
      </c>
    </row>
    <row r="114" spans="2:12" ht="38.25">
      <c r="B114" s="14">
        <v>80161500</v>
      </c>
      <c r="C114" s="28" t="s">
        <v>479</v>
      </c>
      <c r="D114" s="29">
        <v>41641</v>
      </c>
      <c r="E114" s="30">
        <v>7</v>
      </c>
      <c r="F114" s="31" t="s">
        <v>425</v>
      </c>
      <c r="G114" s="33" t="s">
        <v>426</v>
      </c>
      <c r="H114" s="32">
        <v>35000000</v>
      </c>
      <c r="I114" s="32">
        <v>35000000</v>
      </c>
      <c r="J114" s="33" t="s">
        <v>36</v>
      </c>
      <c r="K114" s="33" t="s">
        <v>37</v>
      </c>
      <c r="L114" s="41" t="s">
        <v>399</v>
      </c>
    </row>
    <row r="115" spans="2:12" ht="38.25">
      <c r="B115" s="14">
        <v>80161500</v>
      </c>
      <c r="C115" s="28" t="s">
        <v>480</v>
      </c>
      <c r="D115" s="29">
        <v>41641</v>
      </c>
      <c r="E115" s="30">
        <v>7</v>
      </c>
      <c r="F115" s="31" t="s">
        <v>425</v>
      </c>
      <c r="G115" s="33" t="s">
        <v>426</v>
      </c>
      <c r="H115" s="32">
        <v>11900000</v>
      </c>
      <c r="I115" s="32">
        <v>11900000</v>
      </c>
      <c r="J115" s="33" t="s">
        <v>36</v>
      </c>
      <c r="K115" s="33" t="s">
        <v>37</v>
      </c>
      <c r="L115" s="41" t="s">
        <v>399</v>
      </c>
    </row>
    <row r="116" spans="2:12" ht="51">
      <c r="B116" s="14">
        <v>80161500</v>
      </c>
      <c r="C116" s="28" t="s">
        <v>481</v>
      </c>
      <c r="D116" s="29">
        <v>41641</v>
      </c>
      <c r="E116" s="30">
        <v>7</v>
      </c>
      <c r="F116" s="31" t="s">
        <v>425</v>
      </c>
      <c r="G116" s="33" t="s">
        <v>426</v>
      </c>
      <c r="H116" s="32">
        <v>28000000</v>
      </c>
      <c r="I116" s="32">
        <v>28000000</v>
      </c>
      <c r="J116" s="33" t="s">
        <v>36</v>
      </c>
      <c r="K116" s="33" t="s">
        <v>37</v>
      </c>
      <c r="L116" s="41" t="s">
        <v>399</v>
      </c>
    </row>
    <row r="117" spans="2:12" ht="51">
      <c r="B117" s="14">
        <v>80161500</v>
      </c>
      <c r="C117" s="28" t="s">
        <v>482</v>
      </c>
      <c r="D117" s="29">
        <v>41641</v>
      </c>
      <c r="E117" s="30">
        <v>7</v>
      </c>
      <c r="F117" s="31" t="s">
        <v>425</v>
      </c>
      <c r="G117" s="33" t="s">
        <v>426</v>
      </c>
      <c r="H117" s="32">
        <v>36050000</v>
      </c>
      <c r="I117" s="32">
        <v>36050000</v>
      </c>
      <c r="J117" s="33" t="s">
        <v>36</v>
      </c>
      <c r="K117" s="33" t="s">
        <v>37</v>
      </c>
      <c r="L117" s="41" t="s">
        <v>399</v>
      </c>
    </row>
    <row r="118" spans="2:12" ht="38.25">
      <c r="B118" s="14">
        <v>80161500</v>
      </c>
      <c r="C118" s="28" t="s">
        <v>483</v>
      </c>
      <c r="D118" s="29">
        <v>41641</v>
      </c>
      <c r="E118" s="30">
        <v>7</v>
      </c>
      <c r="F118" s="31" t="s">
        <v>425</v>
      </c>
      <c r="G118" s="33" t="s">
        <v>426</v>
      </c>
      <c r="H118" s="32">
        <v>15410843</v>
      </c>
      <c r="I118" s="32">
        <v>15410843</v>
      </c>
      <c r="J118" s="33" t="s">
        <v>36</v>
      </c>
      <c r="K118" s="33" t="s">
        <v>37</v>
      </c>
      <c r="L118" s="41" t="s">
        <v>399</v>
      </c>
    </row>
    <row r="119" spans="2:12" ht="51">
      <c r="B119" s="14">
        <v>80161500</v>
      </c>
      <c r="C119" s="28" t="s">
        <v>484</v>
      </c>
      <c r="D119" s="29">
        <v>41641</v>
      </c>
      <c r="E119" s="30">
        <v>7</v>
      </c>
      <c r="F119" s="31" t="s">
        <v>425</v>
      </c>
      <c r="G119" s="33" t="s">
        <v>426</v>
      </c>
      <c r="H119" s="32">
        <v>12620916</v>
      </c>
      <c r="I119" s="32">
        <v>12620916</v>
      </c>
      <c r="J119" s="33" t="s">
        <v>36</v>
      </c>
      <c r="K119" s="33" t="s">
        <v>37</v>
      </c>
      <c r="L119" s="41" t="s">
        <v>399</v>
      </c>
    </row>
    <row r="120" spans="2:12" ht="51">
      <c r="B120" s="14">
        <v>80161500</v>
      </c>
      <c r="C120" s="28" t="s">
        <v>485</v>
      </c>
      <c r="D120" s="29">
        <v>41641</v>
      </c>
      <c r="E120" s="30">
        <v>7</v>
      </c>
      <c r="F120" s="31" t="s">
        <v>425</v>
      </c>
      <c r="G120" s="33" t="s">
        <v>426</v>
      </c>
      <c r="H120" s="32">
        <v>19530000</v>
      </c>
      <c r="I120" s="32">
        <v>19530000</v>
      </c>
      <c r="J120" s="33" t="s">
        <v>36</v>
      </c>
      <c r="K120" s="33" t="s">
        <v>37</v>
      </c>
      <c r="L120" s="41" t="s">
        <v>399</v>
      </c>
    </row>
    <row r="121" spans="2:12" ht="38.25">
      <c r="B121" s="14">
        <v>80161500</v>
      </c>
      <c r="C121" s="28" t="s">
        <v>392</v>
      </c>
      <c r="D121" s="29">
        <v>41646</v>
      </c>
      <c r="E121" s="30">
        <v>7</v>
      </c>
      <c r="F121" s="31" t="s">
        <v>425</v>
      </c>
      <c r="G121" s="33" t="s">
        <v>426</v>
      </c>
      <c r="H121" s="32">
        <v>19565000</v>
      </c>
      <c r="I121" s="32">
        <v>19565000</v>
      </c>
      <c r="J121" s="33" t="s">
        <v>36</v>
      </c>
      <c r="K121" s="33" t="s">
        <v>37</v>
      </c>
      <c r="L121" s="41" t="s">
        <v>486</v>
      </c>
    </row>
    <row r="122" spans="2:12" ht="30">
      <c r="B122" s="14">
        <v>90121502</v>
      </c>
      <c r="C122" s="28" t="s">
        <v>341</v>
      </c>
      <c r="D122" s="29">
        <v>41646</v>
      </c>
      <c r="E122" s="30">
        <v>5</v>
      </c>
      <c r="F122" s="31" t="s">
        <v>425</v>
      </c>
      <c r="G122" s="33" t="s">
        <v>426</v>
      </c>
      <c r="H122" s="32">
        <v>80000000</v>
      </c>
      <c r="I122" s="32">
        <v>80000000</v>
      </c>
      <c r="J122" s="33" t="s">
        <v>36</v>
      </c>
      <c r="K122" s="33" t="s">
        <v>37</v>
      </c>
      <c r="L122" s="41" t="s">
        <v>440</v>
      </c>
    </row>
    <row r="123" spans="2:12" ht="30">
      <c r="B123" s="14">
        <v>90121502</v>
      </c>
      <c r="C123" s="28" t="s">
        <v>341</v>
      </c>
      <c r="D123" s="29">
        <v>41646</v>
      </c>
      <c r="E123" s="30">
        <v>5</v>
      </c>
      <c r="F123" s="31" t="s">
        <v>425</v>
      </c>
      <c r="G123" s="33" t="s">
        <v>426</v>
      </c>
      <c r="H123" s="32">
        <v>150000000</v>
      </c>
      <c r="I123" s="32">
        <v>150000000</v>
      </c>
      <c r="J123" s="33" t="s">
        <v>36</v>
      </c>
      <c r="K123" s="33" t="s">
        <v>37</v>
      </c>
      <c r="L123" s="41" t="s">
        <v>342</v>
      </c>
    </row>
    <row r="124" spans="2:12" ht="30">
      <c r="B124" s="14">
        <v>90121502</v>
      </c>
      <c r="C124" s="28" t="s">
        <v>341</v>
      </c>
      <c r="D124" s="29">
        <v>41646</v>
      </c>
      <c r="E124" s="30">
        <v>5</v>
      </c>
      <c r="F124" s="31" t="s">
        <v>425</v>
      </c>
      <c r="G124" s="33" t="s">
        <v>426</v>
      </c>
      <c r="H124" s="32">
        <v>70000000</v>
      </c>
      <c r="I124" s="32">
        <v>70000000</v>
      </c>
      <c r="J124" s="33" t="s">
        <v>36</v>
      </c>
      <c r="K124" s="33" t="s">
        <v>37</v>
      </c>
      <c r="L124" s="41" t="s">
        <v>399</v>
      </c>
    </row>
    <row r="125" spans="2:12" ht="30">
      <c r="B125" s="14">
        <v>90121502</v>
      </c>
      <c r="C125" s="28" t="s">
        <v>341</v>
      </c>
      <c r="D125" s="29">
        <v>41646</v>
      </c>
      <c r="E125" s="30">
        <v>5</v>
      </c>
      <c r="F125" s="31" t="s">
        <v>425</v>
      </c>
      <c r="G125" s="33" t="s">
        <v>426</v>
      </c>
      <c r="H125" s="32">
        <v>60000000</v>
      </c>
      <c r="I125" s="32">
        <v>60000000</v>
      </c>
      <c r="J125" s="33" t="s">
        <v>36</v>
      </c>
      <c r="K125" s="33" t="s">
        <v>37</v>
      </c>
      <c r="L125" s="41" t="s">
        <v>399</v>
      </c>
    </row>
    <row r="126" spans="2:12" ht="30">
      <c r="B126" s="14">
        <v>90121502</v>
      </c>
      <c r="C126" s="28" t="s">
        <v>341</v>
      </c>
      <c r="D126" s="29">
        <v>41646</v>
      </c>
      <c r="E126" s="30">
        <v>5</v>
      </c>
      <c r="F126" s="31" t="s">
        <v>425</v>
      </c>
      <c r="G126" s="33" t="s">
        <v>426</v>
      </c>
      <c r="H126" s="32">
        <v>10000000</v>
      </c>
      <c r="I126" s="32">
        <v>10000000</v>
      </c>
      <c r="J126" s="33" t="s">
        <v>36</v>
      </c>
      <c r="K126" s="33" t="s">
        <v>37</v>
      </c>
      <c r="L126" s="41" t="s">
        <v>458</v>
      </c>
    </row>
    <row r="127" spans="2:12" ht="30">
      <c r="B127" s="14">
        <v>90121502</v>
      </c>
      <c r="C127" s="28" t="s">
        <v>341</v>
      </c>
      <c r="D127" s="29">
        <v>41646</v>
      </c>
      <c r="E127" s="30">
        <v>5</v>
      </c>
      <c r="F127" s="31" t="s">
        <v>425</v>
      </c>
      <c r="G127" s="33" t="s">
        <v>426</v>
      </c>
      <c r="H127" s="32">
        <v>15000000</v>
      </c>
      <c r="I127" s="32">
        <v>15000000</v>
      </c>
      <c r="J127" s="33" t="s">
        <v>36</v>
      </c>
      <c r="K127" s="33" t="s">
        <v>37</v>
      </c>
      <c r="L127" s="41" t="s">
        <v>487</v>
      </c>
    </row>
    <row r="128" spans="2:12" ht="38.25">
      <c r="B128" s="14">
        <v>80161500</v>
      </c>
      <c r="C128" s="28" t="s">
        <v>488</v>
      </c>
      <c r="D128" s="29">
        <v>41696</v>
      </c>
      <c r="E128" s="30">
        <v>7</v>
      </c>
      <c r="F128" s="31" t="s">
        <v>425</v>
      </c>
      <c r="G128" s="33" t="s">
        <v>426</v>
      </c>
      <c r="H128" s="32">
        <v>13975000</v>
      </c>
      <c r="I128" s="32">
        <v>13975000</v>
      </c>
      <c r="J128" s="33" t="s">
        <v>36</v>
      </c>
      <c r="K128" s="33" t="s">
        <v>37</v>
      </c>
      <c r="L128" s="41" t="s">
        <v>399</v>
      </c>
    </row>
    <row r="129" spans="2:12" ht="30">
      <c r="B129" s="14">
        <v>90121502</v>
      </c>
      <c r="C129" s="28" t="s">
        <v>489</v>
      </c>
      <c r="D129" s="29">
        <v>41736</v>
      </c>
      <c r="E129" s="30">
        <v>7</v>
      </c>
      <c r="F129" s="31" t="s">
        <v>425</v>
      </c>
      <c r="G129" s="33" t="s">
        <v>426</v>
      </c>
      <c r="H129" s="32">
        <v>100000000</v>
      </c>
      <c r="I129" s="32">
        <v>100000000</v>
      </c>
      <c r="J129" s="33" t="s">
        <v>36</v>
      </c>
      <c r="K129" s="33" t="s">
        <v>37</v>
      </c>
      <c r="L129" s="41" t="s">
        <v>440</v>
      </c>
    </row>
    <row r="130" spans="2:12" ht="38.25">
      <c r="B130" s="14">
        <v>90121502</v>
      </c>
      <c r="C130" s="28" t="s">
        <v>490</v>
      </c>
      <c r="D130" s="29">
        <v>41736</v>
      </c>
      <c r="E130" s="30">
        <v>5</v>
      </c>
      <c r="F130" s="31" t="s">
        <v>425</v>
      </c>
      <c r="G130" s="33" t="s">
        <v>426</v>
      </c>
      <c r="H130" s="32">
        <v>120000000</v>
      </c>
      <c r="I130" s="32">
        <v>120000000</v>
      </c>
      <c r="J130" s="33" t="s">
        <v>36</v>
      </c>
      <c r="K130" s="33" t="s">
        <v>37</v>
      </c>
      <c r="L130" s="41" t="s">
        <v>362</v>
      </c>
    </row>
    <row r="131" spans="2:12" ht="38.25">
      <c r="B131" s="14">
        <v>90121502</v>
      </c>
      <c r="C131" s="28" t="s">
        <v>490</v>
      </c>
      <c r="D131" s="29">
        <v>41736</v>
      </c>
      <c r="E131" s="30">
        <v>5</v>
      </c>
      <c r="F131" s="31" t="s">
        <v>425</v>
      </c>
      <c r="G131" s="33" t="s">
        <v>426</v>
      </c>
      <c r="H131" s="32">
        <v>45000000</v>
      </c>
      <c r="I131" s="32">
        <v>45000000</v>
      </c>
      <c r="J131" s="33" t="s">
        <v>36</v>
      </c>
      <c r="K131" s="33" t="s">
        <v>37</v>
      </c>
      <c r="L131" s="41" t="s">
        <v>399</v>
      </c>
    </row>
    <row r="132" spans="2:12" ht="30">
      <c r="B132" s="14">
        <v>90121502</v>
      </c>
      <c r="C132" s="28" t="s">
        <v>491</v>
      </c>
      <c r="D132" s="29">
        <v>41736</v>
      </c>
      <c r="E132" s="30">
        <v>5</v>
      </c>
      <c r="F132" s="31" t="s">
        <v>425</v>
      </c>
      <c r="G132" s="33" t="s">
        <v>426</v>
      </c>
      <c r="H132" s="32">
        <v>40000000</v>
      </c>
      <c r="I132" s="32">
        <v>40000000</v>
      </c>
      <c r="J132" s="33" t="s">
        <v>36</v>
      </c>
      <c r="K132" s="33" t="s">
        <v>37</v>
      </c>
      <c r="L132" s="41" t="s">
        <v>349</v>
      </c>
    </row>
    <row r="133" spans="2:12" ht="38.25">
      <c r="B133" s="14">
        <v>90121502</v>
      </c>
      <c r="C133" s="28" t="s">
        <v>492</v>
      </c>
      <c r="D133" s="29">
        <v>41736</v>
      </c>
      <c r="E133" s="30">
        <v>5</v>
      </c>
      <c r="F133" s="31" t="s">
        <v>425</v>
      </c>
      <c r="G133" s="33" t="s">
        <v>426</v>
      </c>
      <c r="H133" s="32">
        <v>20000000</v>
      </c>
      <c r="I133" s="32">
        <v>20000000</v>
      </c>
      <c r="J133" s="33" t="s">
        <v>36</v>
      </c>
      <c r="K133" s="33" t="s">
        <v>37</v>
      </c>
      <c r="L133" s="41" t="s">
        <v>335</v>
      </c>
    </row>
    <row r="134" spans="2:12" ht="51">
      <c r="B134" s="14">
        <v>80161500</v>
      </c>
      <c r="C134" s="28" t="s">
        <v>493</v>
      </c>
      <c r="D134" s="29">
        <v>41641</v>
      </c>
      <c r="E134" s="30">
        <v>7</v>
      </c>
      <c r="F134" s="31" t="s">
        <v>425</v>
      </c>
      <c r="G134" s="33" t="s">
        <v>426</v>
      </c>
      <c r="H134" s="32">
        <v>12567226</v>
      </c>
      <c r="I134" s="32">
        <v>12567226</v>
      </c>
      <c r="J134" s="33" t="s">
        <v>36</v>
      </c>
      <c r="K134" s="33" t="s">
        <v>37</v>
      </c>
      <c r="L134" s="41" t="s">
        <v>335</v>
      </c>
    </row>
    <row r="135" spans="2:12" ht="51">
      <c r="B135" s="14">
        <v>80161500</v>
      </c>
      <c r="C135" s="28" t="s">
        <v>494</v>
      </c>
      <c r="D135" s="29">
        <v>41641</v>
      </c>
      <c r="E135" s="30">
        <v>7</v>
      </c>
      <c r="F135" s="31" t="s">
        <v>425</v>
      </c>
      <c r="G135" s="33" t="s">
        <v>426</v>
      </c>
      <c r="H135" s="32">
        <v>59500000</v>
      </c>
      <c r="I135" s="32">
        <v>59500000</v>
      </c>
      <c r="J135" s="33" t="s">
        <v>36</v>
      </c>
      <c r="K135" s="33" t="s">
        <v>37</v>
      </c>
      <c r="L135" s="41" t="s">
        <v>342</v>
      </c>
    </row>
    <row r="136" spans="2:12" ht="38.25">
      <c r="B136" s="14">
        <v>80161500</v>
      </c>
      <c r="C136" s="28" t="s">
        <v>463</v>
      </c>
      <c r="D136" s="29">
        <v>41641</v>
      </c>
      <c r="E136" s="30">
        <v>7</v>
      </c>
      <c r="F136" s="31" t="s">
        <v>425</v>
      </c>
      <c r="G136" s="33" t="s">
        <v>426</v>
      </c>
      <c r="H136" s="32">
        <v>12400073</v>
      </c>
      <c r="I136" s="32">
        <v>12400073</v>
      </c>
      <c r="J136" s="33" t="s">
        <v>36</v>
      </c>
      <c r="K136" s="33" t="s">
        <v>37</v>
      </c>
      <c r="L136" s="41" t="s">
        <v>335</v>
      </c>
    </row>
    <row r="137" spans="2:12" ht="30">
      <c r="B137" s="14">
        <v>80161500</v>
      </c>
      <c r="C137" s="28" t="s">
        <v>495</v>
      </c>
      <c r="D137" s="29">
        <v>41641</v>
      </c>
      <c r="E137" s="30">
        <v>7</v>
      </c>
      <c r="F137" s="31" t="s">
        <v>425</v>
      </c>
      <c r="G137" s="33" t="s">
        <v>426</v>
      </c>
      <c r="H137" s="32">
        <v>12978000</v>
      </c>
      <c r="I137" s="32">
        <v>12978000</v>
      </c>
      <c r="J137" s="33" t="s">
        <v>36</v>
      </c>
      <c r="K137" s="33" t="s">
        <v>37</v>
      </c>
      <c r="L137" s="41" t="s">
        <v>335</v>
      </c>
    </row>
    <row r="138" spans="2:12" ht="38.25">
      <c r="B138" s="14">
        <v>80161500</v>
      </c>
      <c r="C138" s="28" t="s">
        <v>463</v>
      </c>
      <c r="D138" s="29">
        <v>41641</v>
      </c>
      <c r="E138" s="30">
        <v>7</v>
      </c>
      <c r="F138" s="31" t="s">
        <v>425</v>
      </c>
      <c r="G138" s="33" t="s">
        <v>426</v>
      </c>
      <c r="H138" s="32">
        <v>7085756</v>
      </c>
      <c r="I138" s="32">
        <v>7085756</v>
      </c>
      <c r="J138" s="33" t="s">
        <v>36</v>
      </c>
      <c r="K138" s="33" t="s">
        <v>37</v>
      </c>
      <c r="L138" s="41" t="s">
        <v>335</v>
      </c>
    </row>
    <row r="139" spans="2:12" ht="38.25">
      <c r="B139" s="14">
        <v>80161500</v>
      </c>
      <c r="C139" s="28" t="s">
        <v>496</v>
      </c>
      <c r="D139" s="29">
        <v>41641</v>
      </c>
      <c r="E139" s="30">
        <v>7</v>
      </c>
      <c r="F139" s="31" t="s">
        <v>425</v>
      </c>
      <c r="G139" s="33" t="s">
        <v>426</v>
      </c>
      <c r="H139" s="32">
        <v>72706445</v>
      </c>
      <c r="I139" s="32">
        <v>72706445</v>
      </c>
      <c r="J139" s="33" t="s">
        <v>36</v>
      </c>
      <c r="K139" s="33" t="s">
        <v>37</v>
      </c>
      <c r="L139" s="41" t="s">
        <v>342</v>
      </c>
    </row>
    <row r="140" spans="2:12" ht="51">
      <c r="B140" s="14">
        <v>80161500</v>
      </c>
      <c r="C140" s="28" t="s">
        <v>497</v>
      </c>
      <c r="D140" s="29">
        <v>41641</v>
      </c>
      <c r="E140" s="30">
        <v>7</v>
      </c>
      <c r="F140" s="31" t="s">
        <v>425</v>
      </c>
      <c r="G140" s="33" t="s">
        <v>426</v>
      </c>
      <c r="H140" s="32">
        <v>18025000</v>
      </c>
      <c r="I140" s="32">
        <v>18025000</v>
      </c>
      <c r="J140" s="33" t="s">
        <v>36</v>
      </c>
      <c r="K140" s="33" t="s">
        <v>37</v>
      </c>
      <c r="L140" s="41" t="s">
        <v>335</v>
      </c>
    </row>
    <row r="141" spans="2:12" ht="38.25">
      <c r="B141" s="14">
        <v>80161500</v>
      </c>
      <c r="C141" s="28" t="s">
        <v>474</v>
      </c>
      <c r="D141" s="29">
        <v>41641</v>
      </c>
      <c r="E141" s="30">
        <v>7</v>
      </c>
      <c r="F141" s="31" t="s">
        <v>425</v>
      </c>
      <c r="G141" s="33" t="s">
        <v>426</v>
      </c>
      <c r="H141" s="32">
        <v>15141000</v>
      </c>
      <c r="I141" s="32">
        <v>15141000</v>
      </c>
      <c r="J141" s="33" t="s">
        <v>36</v>
      </c>
      <c r="K141" s="33" t="s">
        <v>37</v>
      </c>
      <c r="L141" s="41" t="s">
        <v>335</v>
      </c>
    </row>
    <row r="142" spans="2:12" ht="51">
      <c r="B142" s="14">
        <v>80161500</v>
      </c>
      <c r="C142" s="28" t="s">
        <v>498</v>
      </c>
      <c r="D142" s="29">
        <v>41641</v>
      </c>
      <c r="E142" s="30">
        <v>7</v>
      </c>
      <c r="F142" s="31" t="s">
        <v>425</v>
      </c>
      <c r="G142" s="33" t="s">
        <v>426</v>
      </c>
      <c r="H142" s="32">
        <v>51687048</v>
      </c>
      <c r="I142" s="32">
        <v>51687048</v>
      </c>
      <c r="J142" s="33" t="s">
        <v>36</v>
      </c>
      <c r="K142" s="33" t="s">
        <v>37</v>
      </c>
      <c r="L142" s="41" t="s">
        <v>342</v>
      </c>
    </row>
    <row r="143" spans="2:12" ht="30">
      <c r="B143" s="14">
        <v>80161500</v>
      </c>
      <c r="C143" s="28" t="s">
        <v>499</v>
      </c>
      <c r="D143" s="29">
        <v>41641</v>
      </c>
      <c r="E143" s="30">
        <v>7</v>
      </c>
      <c r="F143" s="31" t="s">
        <v>425</v>
      </c>
      <c r="G143" s="33" t="s">
        <v>426</v>
      </c>
      <c r="H143" s="32">
        <v>12033000</v>
      </c>
      <c r="I143" s="32">
        <v>12033000</v>
      </c>
      <c r="J143" s="33" t="s">
        <v>36</v>
      </c>
      <c r="K143" s="33" t="s">
        <v>37</v>
      </c>
      <c r="L143" s="41" t="s">
        <v>335</v>
      </c>
    </row>
    <row r="144" spans="2:12" ht="51">
      <c r="B144" s="14">
        <v>80161500</v>
      </c>
      <c r="C144" s="28" t="s">
        <v>500</v>
      </c>
      <c r="D144" s="29">
        <v>41641</v>
      </c>
      <c r="E144" s="30">
        <v>7</v>
      </c>
      <c r="F144" s="31" t="s">
        <v>425</v>
      </c>
      <c r="G144" s="33" t="s">
        <v>426</v>
      </c>
      <c r="H144" s="32">
        <v>20280680</v>
      </c>
      <c r="I144" s="32">
        <v>20280680</v>
      </c>
      <c r="J144" s="33" t="s">
        <v>36</v>
      </c>
      <c r="K144" s="33" t="s">
        <v>37</v>
      </c>
      <c r="L144" s="41" t="s">
        <v>342</v>
      </c>
    </row>
    <row r="145" spans="2:12" ht="30">
      <c r="B145" s="14">
        <v>80161500</v>
      </c>
      <c r="C145" s="28" t="s">
        <v>495</v>
      </c>
      <c r="D145" s="29">
        <v>41641</v>
      </c>
      <c r="E145" s="30">
        <v>7</v>
      </c>
      <c r="F145" s="31" t="s">
        <v>425</v>
      </c>
      <c r="G145" s="33" t="s">
        <v>426</v>
      </c>
      <c r="H145" s="32">
        <v>13699000</v>
      </c>
      <c r="I145" s="32">
        <v>13699000</v>
      </c>
      <c r="J145" s="33" t="s">
        <v>36</v>
      </c>
      <c r="K145" s="33" t="s">
        <v>37</v>
      </c>
      <c r="L145" s="41" t="s">
        <v>335</v>
      </c>
    </row>
    <row r="146" spans="2:12" ht="38.25">
      <c r="B146" s="14">
        <v>80161500</v>
      </c>
      <c r="C146" s="28" t="s">
        <v>153</v>
      </c>
      <c r="D146" s="29">
        <v>41641</v>
      </c>
      <c r="E146" s="30">
        <v>7</v>
      </c>
      <c r="F146" s="31" t="s">
        <v>425</v>
      </c>
      <c r="G146" s="33" t="s">
        <v>426</v>
      </c>
      <c r="H146" s="32">
        <v>12567226</v>
      </c>
      <c r="I146" s="32">
        <v>12567226</v>
      </c>
      <c r="J146" s="33" t="s">
        <v>36</v>
      </c>
      <c r="K146" s="33" t="s">
        <v>37</v>
      </c>
      <c r="L146" s="41" t="s">
        <v>335</v>
      </c>
    </row>
    <row r="147" spans="2:12" ht="38.25">
      <c r="B147" s="14">
        <v>80161500</v>
      </c>
      <c r="C147" s="28" t="s">
        <v>501</v>
      </c>
      <c r="D147" s="29">
        <v>41641</v>
      </c>
      <c r="E147" s="30">
        <v>7</v>
      </c>
      <c r="F147" s="31" t="s">
        <v>425</v>
      </c>
      <c r="G147" s="33" t="s">
        <v>426</v>
      </c>
      <c r="H147" s="32">
        <v>18025000</v>
      </c>
      <c r="I147" s="32">
        <v>18025000</v>
      </c>
      <c r="J147" s="33" t="s">
        <v>36</v>
      </c>
      <c r="K147" s="33" t="s">
        <v>37</v>
      </c>
      <c r="L147" s="41" t="s">
        <v>335</v>
      </c>
    </row>
    <row r="148" spans="2:12" ht="38.25">
      <c r="B148" s="14">
        <v>80161500</v>
      </c>
      <c r="C148" s="28" t="s">
        <v>502</v>
      </c>
      <c r="D148" s="29">
        <v>41641</v>
      </c>
      <c r="E148" s="30">
        <v>7</v>
      </c>
      <c r="F148" s="31" t="s">
        <v>425</v>
      </c>
      <c r="G148" s="33" t="s">
        <v>426</v>
      </c>
      <c r="H148" s="32">
        <v>52600485</v>
      </c>
      <c r="I148" s="32">
        <v>52600485</v>
      </c>
      <c r="J148" s="33" t="s">
        <v>36</v>
      </c>
      <c r="K148" s="33" t="s">
        <v>37</v>
      </c>
      <c r="L148" s="41" t="s">
        <v>342</v>
      </c>
    </row>
    <row r="149" spans="2:12" ht="38.25">
      <c r="B149" s="14">
        <v>80161500</v>
      </c>
      <c r="C149" s="28" t="s">
        <v>503</v>
      </c>
      <c r="D149" s="29">
        <v>41641</v>
      </c>
      <c r="E149" s="30">
        <v>7</v>
      </c>
      <c r="F149" s="31" t="s">
        <v>425</v>
      </c>
      <c r="G149" s="33" t="s">
        <v>426</v>
      </c>
      <c r="H149" s="32">
        <v>8510000</v>
      </c>
      <c r="I149" s="32">
        <v>8510000</v>
      </c>
      <c r="J149" s="33" t="s">
        <v>36</v>
      </c>
      <c r="K149" s="33" t="s">
        <v>37</v>
      </c>
      <c r="L149" s="41" t="s">
        <v>335</v>
      </c>
    </row>
    <row r="150" spans="2:12" ht="38.25">
      <c r="B150" s="14">
        <v>80161500</v>
      </c>
      <c r="C150" s="28" t="s">
        <v>504</v>
      </c>
      <c r="D150" s="29">
        <v>41641</v>
      </c>
      <c r="E150" s="30">
        <v>7</v>
      </c>
      <c r="F150" s="31" t="s">
        <v>425</v>
      </c>
      <c r="G150" s="33" t="s">
        <v>426</v>
      </c>
      <c r="H150" s="32">
        <v>16100000</v>
      </c>
      <c r="I150" s="32">
        <v>16100000</v>
      </c>
      <c r="J150" s="33" t="s">
        <v>36</v>
      </c>
      <c r="K150" s="33" t="s">
        <v>37</v>
      </c>
      <c r="L150" s="41" t="s">
        <v>335</v>
      </c>
    </row>
    <row r="151" spans="2:12" ht="38.25">
      <c r="B151" s="14">
        <v>80161500</v>
      </c>
      <c r="C151" s="28" t="s">
        <v>474</v>
      </c>
      <c r="D151" s="29">
        <v>41641</v>
      </c>
      <c r="E151" s="30">
        <v>7</v>
      </c>
      <c r="F151" s="31" t="s">
        <v>425</v>
      </c>
      <c r="G151" s="33" t="s">
        <v>426</v>
      </c>
      <c r="H151" s="32">
        <v>12567226</v>
      </c>
      <c r="I151" s="32">
        <v>12567226</v>
      </c>
      <c r="J151" s="33" t="s">
        <v>36</v>
      </c>
      <c r="K151" s="33" t="s">
        <v>37</v>
      </c>
      <c r="L151" s="41" t="s">
        <v>335</v>
      </c>
    </row>
    <row r="152" spans="2:12" ht="51">
      <c r="B152" s="14">
        <v>80161500</v>
      </c>
      <c r="C152" s="28" t="s">
        <v>505</v>
      </c>
      <c r="D152" s="29">
        <v>41641</v>
      </c>
      <c r="E152" s="30">
        <v>7</v>
      </c>
      <c r="F152" s="31" t="s">
        <v>425</v>
      </c>
      <c r="G152" s="33" t="s">
        <v>426</v>
      </c>
      <c r="H152" s="32">
        <v>12257000</v>
      </c>
      <c r="I152" s="32">
        <v>12257000</v>
      </c>
      <c r="J152" s="33" t="s">
        <v>36</v>
      </c>
      <c r="K152" s="33" t="s">
        <v>37</v>
      </c>
      <c r="L152" s="41" t="s">
        <v>342</v>
      </c>
    </row>
    <row r="153" spans="2:12" ht="30">
      <c r="B153" s="14">
        <v>80161500</v>
      </c>
      <c r="C153" s="28" t="s">
        <v>506</v>
      </c>
      <c r="D153" s="29">
        <v>41641</v>
      </c>
      <c r="E153" s="30">
        <v>7</v>
      </c>
      <c r="F153" s="31" t="s">
        <v>425</v>
      </c>
      <c r="G153" s="33" t="s">
        <v>426</v>
      </c>
      <c r="H153" s="32">
        <v>54075000</v>
      </c>
      <c r="I153" s="32">
        <v>54075000</v>
      </c>
      <c r="J153" s="33" t="s">
        <v>36</v>
      </c>
      <c r="K153" s="33" t="s">
        <v>37</v>
      </c>
      <c r="L153" s="41" t="s">
        <v>349</v>
      </c>
    </row>
    <row r="154" spans="2:12" ht="38.25">
      <c r="B154" s="14">
        <v>80161500</v>
      </c>
      <c r="C154" s="28" t="s">
        <v>507</v>
      </c>
      <c r="D154" s="29">
        <v>41641</v>
      </c>
      <c r="E154" s="30">
        <v>7</v>
      </c>
      <c r="F154" s="31" t="s">
        <v>425</v>
      </c>
      <c r="G154" s="33" t="s">
        <v>426</v>
      </c>
      <c r="H154" s="32">
        <v>21903406</v>
      </c>
      <c r="I154" s="32">
        <v>21903406</v>
      </c>
      <c r="J154" s="33" t="s">
        <v>36</v>
      </c>
      <c r="K154" s="33" t="s">
        <v>37</v>
      </c>
      <c r="L154" s="41" t="s">
        <v>349</v>
      </c>
    </row>
    <row r="155" spans="2:12" ht="38.25">
      <c r="B155" s="14">
        <v>80161500</v>
      </c>
      <c r="C155" s="28" t="s">
        <v>474</v>
      </c>
      <c r="D155" s="29">
        <v>41641</v>
      </c>
      <c r="E155" s="30">
        <v>7</v>
      </c>
      <c r="F155" s="31" t="s">
        <v>425</v>
      </c>
      <c r="G155" s="33" t="s">
        <v>426</v>
      </c>
      <c r="H155" s="32">
        <v>12567226</v>
      </c>
      <c r="I155" s="32">
        <v>12567226</v>
      </c>
      <c r="J155" s="33" t="s">
        <v>36</v>
      </c>
      <c r="K155" s="33" t="s">
        <v>37</v>
      </c>
      <c r="L155" s="41" t="s">
        <v>335</v>
      </c>
    </row>
    <row r="156" spans="2:12" ht="38.25">
      <c r="B156" s="14">
        <v>80161500</v>
      </c>
      <c r="C156" s="28" t="s">
        <v>508</v>
      </c>
      <c r="D156" s="29">
        <v>41641</v>
      </c>
      <c r="E156" s="30">
        <v>7</v>
      </c>
      <c r="F156" s="31" t="s">
        <v>425</v>
      </c>
      <c r="G156" s="33" t="s">
        <v>426</v>
      </c>
      <c r="H156" s="32">
        <v>50400000</v>
      </c>
      <c r="I156" s="32">
        <v>50400000</v>
      </c>
      <c r="J156" s="33" t="s">
        <v>36</v>
      </c>
      <c r="K156" s="33" t="s">
        <v>37</v>
      </c>
      <c r="L156" s="41" t="s">
        <v>342</v>
      </c>
    </row>
    <row r="157" spans="2:12" ht="38.25">
      <c r="B157" s="14">
        <v>80161500</v>
      </c>
      <c r="C157" s="28" t="s">
        <v>463</v>
      </c>
      <c r="D157" s="29">
        <v>41641</v>
      </c>
      <c r="E157" s="30">
        <v>7</v>
      </c>
      <c r="F157" s="31" t="s">
        <v>425</v>
      </c>
      <c r="G157" s="33" t="s">
        <v>426</v>
      </c>
      <c r="H157" s="32">
        <v>12400073</v>
      </c>
      <c r="I157" s="32">
        <v>12400073</v>
      </c>
      <c r="J157" s="33" t="s">
        <v>36</v>
      </c>
      <c r="K157" s="33" t="s">
        <v>37</v>
      </c>
      <c r="L157" s="41" t="s">
        <v>335</v>
      </c>
    </row>
    <row r="158" spans="2:12" ht="38.25">
      <c r="B158" s="14">
        <v>80161500</v>
      </c>
      <c r="C158" s="28" t="s">
        <v>509</v>
      </c>
      <c r="D158" s="29">
        <v>41641</v>
      </c>
      <c r="E158" s="30">
        <v>7</v>
      </c>
      <c r="F158" s="31" t="s">
        <v>425</v>
      </c>
      <c r="G158" s="33" t="s">
        <v>426</v>
      </c>
      <c r="H158" s="32">
        <v>36400000</v>
      </c>
      <c r="I158" s="32">
        <v>36400000</v>
      </c>
      <c r="J158" s="33" t="s">
        <v>36</v>
      </c>
      <c r="K158" s="33" t="s">
        <v>37</v>
      </c>
      <c r="L158" s="41" t="s">
        <v>335</v>
      </c>
    </row>
    <row r="159" spans="2:12" ht="51">
      <c r="B159" s="14">
        <v>80161500</v>
      </c>
      <c r="C159" s="28" t="s">
        <v>510</v>
      </c>
      <c r="D159" s="29">
        <v>41641</v>
      </c>
      <c r="E159" s="30">
        <v>7</v>
      </c>
      <c r="F159" s="31" t="s">
        <v>425</v>
      </c>
      <c r="G159" s="33" t="s">
        <v>426</v>
      </c>
      <c r="H159" s="32">
        <v>32254089</v>
      </c>
      <c r="I159" s="32">
        <v>32254089</v>
      </c>
      <c r="J159" s="33" t="s">
        <v>36</v>
      </c>
      <c r="K159" s="33" t="s">
        <v>37</v>
      </c>
      <c r="L159" s="41" t="s">
        <v>487</v>
      </c>
    </row>
    <row r="160" spans="2:12" ht="51">
      <c r="B160" s="14">
        <v>80161500</v>
      </c>
      <c r="C160" s="28" t="s">
        <v>511</v>
      </c>
      <c r="D160" s="29">
        <v>41641</v>
      </c>
      <c r="E160" s="30">
        <v>7</v>
      </c>
      <c r="F160" s="31" t="s">
        <v>425</v>
      </c>
      <c r="G160" s="33" t="s">
        <v>426</v>
      </c>
      <c r="H160" s="32">
        <v>59410400</v>
      </c>
      <c r="I160" s="32">
        <v>59410400</v>
      </c>
      <c r="J160" s="33" t="s">
        <v>36</v>
      </c>
      <c r="K160" s="33" t="s">
        <v>37</v>
      </c>
      <c r="L160" s="41" t="s">
        <v>342</v>
      </c>
    </row>
    <row r="161" spans="2:12" ht="51">
      <c r="B161" s="14">
        <v>80161500</v>
      </c>
      <c r="C161" s="28" t="s">
        <v>512</v>
      </c>
      <c r="D161" s="29">
        <v>41641</v>
      </c>
      <c r="E161" s="30">
        <v>7</v>
      </c>
      <c r="F161" s="31" t="s">
        <v>425</v>
      </c>
      <c r="G161" s="33" t="s">
        <v>426</v>
      </c>
      <c r="H161" s="32">
        <v>32254089</v>
      </c>
      <c r="I161" s="32">
        <v>32254089</v>
      </c>
      <c r="J161" s="33" t="s">
        <v>36</v>
      </c>
      <c r="K161" s="33" t="s">
        <v>37</v>
      </c>
      <c r="L161" s="41" t="s">
        <v>487</v>
      </c>
    </row>
    <row r="162" spans="2:12" ht="30">
      <c r="B162" s="14">
        <v>80161500</v>
      </c>
      <c r="C162" s="28" t="s">
        <v>513</v>
      </c>
      <c r="D162" s="29">
        <v>41641</v>
      </c>
      <c r="E162" s="30">
        <v>7</v>
      </c>
      <c r="F162" s="31" t="s">
        <v>425</v>
      </c>
      <c r="G162" s="33" t="s">
        <v>426</v>
      </c>
      <c r="H162" s="32">
        <v>59009380</v>
      </c>
      <c r="I162" s="32">
        <v>59009380</v>
      </c>
      <c r="J162" s="33" t="s">
        <v>36</v>
      </c>
      <c r="K162" s="33" t="s">
        <v>37</v>
      </c>
      <c r="L162" s="41" t="s">
        <v>342</v>
      </c>
    </row>
    <row r="163" spans="2:12" ht="38.25">
      <c r="B163" s="14">
        <v>80161500</v>
      </c>
      <c r="C163" s="28" t="s">
        <v>514</v>
      </c>
      <c r="D163" s="29">
        <v>41641</v>
      </c>
      <c r="E163" s="30">
        <v>7</v>
      </c>
      <c r="F163" s="31" t="s">
        <v>425</v>
      </c>
      <c r="G163" s="33" t="s">
        <v>426</v>
      </c>
      <c r="H163" s="32">
        <v>32254089</v>
      </c>
      <c r="I163" s="32">
        <v>32254089</v>
      </c>
      <c r="J163" s="33" t="s">
        <v>36</v>
      </c>
      <c r="K163" s="33" t="s">
        <v>37</v>
      </c>
      <c r="L163" s="41" t="s">
        <v>487</v>
      </c>
    </row>
    <row r="164" spans="2:12" ht="30">
      <c r="B164" s="14">
        <v>80161500</v>
      </c>
      <c r="C164" s="28" t="s">
        <v>515</v>
      </c>
      <c r="D164" s="29">
        <v>41641</v>
      </c>
      <c r="E164" s="30">
        <v>7</v>
      </c>
      <c r="F164" s="31" t="s">
        <v>425</v>
      </c>
      <c r="G164" s="33" t="s">
        <v>426</v>
      </c>
      <c r="H164" s="32">
        <v>32254089</v>
      </c>
      <c r="I164" s="32">
        <v>32254089</v>
      </c>
      <c r="J164" s="33" t="s">
        <v>36</v>
      </c>
      <c r="K164" s="33" t="s">
        <v>37</v>
      </c>
      <c r="L164" s="41" t="s">
        <v>487</v>
      </c>
    </row>
    <row r="165" spans="2:12" ht="38.25">
      <c r="B165" s="14">
        <v>80161500</v>
      </c>
      <c r="C165" s="28" t="s">
        <v>516</v>
      </c>
      <c r="D165" s="29">
        <v>41641</v>
      </c>
      <c r="E165" s="30">
        <v>7</v>
      </c>
      <c r="F165" s="31" t="s">
        <v>425</v>
      </c>
      <c r="G165" s="33" t="s">
        <v>426</v>
      </c>
      <c r="H165" s="32">
        <v>21630000</v>
      </c>
      <c r="I165" s="32">
        <v>21630000</v>
      </c>
      <c r="J165" s="33" t="s">
        <v>36</v>
      </c>
      <c r="K165" s="33" t="s">
        <v>37</v>
      </c>
      <c r="L165" s="41" t="s">
        <v>342</v>
      </c>
    </row>
    <row r="166" spans="2:12" ht="38.25">
      <c r="B166" s="14">
        <v>80161500</v>
      </c>
      <c r="C166" s="28" t="s">
        <v>463</v>
      </c>
      <c r="D166" s="29">
        <v>41641</v>
      </c>
      <c r="E166" s="30">
        <v>7</v>
      </c>
      <c r="F166" s="31" t="s">
        <v>425</v>
      </c>
      <c r="G166" s="33" t="s">
        <v>426</v>
      </c>
      <c r="H166" s="32">
        <v>12201196</v>
      </c>
      <c r="I166" s="32">
        <v>12201196</v>
      </c>
      <c r="J166" s="33" t="s">
        <v>36</v>
      </c>
      <c r="K166" s="33" t="s">
        <v>37</v>
      </c>
      <c r="L166" s="41" t="s">
        <v>335</v>
      </c>
    </row>
    <row r="167" spans="2:12" ht="38.25">
      <c r="B167" s="14">
        <v>80161500</v>
      </c>
      <c r="C167" s="28" t="s">
        <v>517</v>
      </c>
      <c r="D167" s="29">
        <v>41641</v>
      </c>
      <c r="E167" s="30">
        <v>7</v>
      </c>
      <c r="F167" s="31" t="s">
        <v>425</v>
      </c>
      <c r="G167" s="33" t="s">
        <v>426</v>
      </c>
      <c r="H167" s="32">
        <v>32241370</v>
      </c>
      <c r="I167" s="32">
        <v>32241370</v>
      </c>
      <c r="J167" s="33" t="s">
        <v>36</v>
      </c>
      <c r="K167" s="33" t="s">
        <v>37</v>
      </c>
      <c r="L167" s="41" t="s">
        <v>487</v>
      </c>
    </row>
    <row r="168" spans="2:12" ht="38.25">
      <c r="B168" s="14">
        <v>80161500</v>
      </c>
      <c r="C168" s="28" t="s">
        <v>518</v>
      </c>
      <c r="D168" s="29">
        <v>41641</v>
      </c>
      <c r="E168" s="30">
        <v>7</v>
      </c>
      <c r="F168" s="31" t="s">
        <v>425</v>
      </c>
      <c r="G168" s="33" t="s">
        <v>426</v>
      </c>
      <c r="H168" s="32">
        <v>47268400</v>
      </c>
      <c r="I168" s="32">
        <v>47268400</v>
      </c>
      <c r="J168" s="33" t="s">
        <v>36</v>
      </c>
      <c r="K168" s="33" t="s">
        <v>37</v>
      </c>
      <c r="L168" s="41" t="s">
        <v>342</v>
      </c>
    </row>
    <row r="169" spans="2:12" ht="38.25">
      <c r="B169" s="14">
        <v>80161500</v>
      </c>
      <c r="C169" s="28" t="s">
        <v>519</v>
      </c>
      <c r="D169" s="29">
        <v>41641</v>
      </c>
      <c r="E169" s="30">
        <v>7</v>
      </c>
      <c r="F169" s="31" t="s">
        <v>425</v>
      </c>
      <c r="G169" s="33" t="s">
        <v>426</v>
      </c>
      <c r="H169" s="32">
        <v>18025000</v>
      </c>
      <c r="I169" s="32">
        <v>18025000</v>
      </c>
      <c r="J169" s="33" t="s">
        <v>36</v>
      </c>
      <c r="K169" s="33" t="s">
        <v>37</v>
      </c>
      <c r="L169" s="41" t="s">
        <v>335</v>
      </c>
    </row>
    <row r="170" spans="2:12" ht="38.25">
      <c r="B170" s="14">
        <v>80161500</v>
      </c>
      <c r="C170" s="28" t="s">
        <v>520</v>
      </c>
      <c r="D170" s="29">
        <v>41641</v>
      </c>
      <c r="E170" s="30">
        <v>7</v>
      </c>
      <c r="F170" s="31" t="s">
        <v>425</v>
      </c>
      <c r="G170" s="33" t="s">
        <v>426</v>
      </c>
      <c r="H170" s="32">
        <v>9000000</v>
      </c>
      <c r="I170" s="32">
        <v>9000000</v>
      </c>
      <c r="J170" s="33" t="s">
        <v>36</v>
      </c>
      <c r="K170" s="33" t="s">
        <v>37</v>
      </c>
      <c r="L170" s="41" t="s">
        <v>342</v>
      </c>
    </row>
    <row r="171" spans="2:12" ht="38.25">
      <c r="B171" s="14">
        <v>80161500</v>
      </c>
      <c r="C171" s="28" t="s">
        <v>521</v>
      </c>
      <c r="D171" s="29">
        <v>41641</v>
      </c>
      <c r="E171" s="30">
        <v>7</v>
      </c>
      <c r="F171" s="31" t="s">
        <v>425</v>
      </c>
      <c r="G171" s="33" t="s">
        <v>426</v>
      </c>
      <c r="H171" s="32">
        <v>18200000</v>
      </c>
      <c r="I171" s="32">
        <v>18200000</v>
      </c>
      <c r="J171" s="33" t="s">
        <v>36</v>
      </c>
      <c r="K171" s="33" t="s">
        <v>37</v>
      </c>
      <c r="L171" s="41" t="s">
        <v>335</v>
      </c>
    </row>
    <row r="172" spans="2:12" ht="38.25">
      <c r="B172" s="14">
        <v>80161500</v>
      </c>
      <c r="C172" s="28" t="s">
        <v>522</v>
      </c>
      <c r="D172" s="29">
        <v>41641</v>
      </c>
      <c r="E172" s="30">
        <v>7</v>
      </c>
      <c r="F172" s="31" t="s">
        <v>425</v>
      </c>
      <c r="G172" s="33" t="s">
        <v>426</v>
      </c>
      <c r="H172" s="32">
        <v>21630000</v>
      </c>
      <c r="I172" s="32">
        <v>21630000</v>
      </c>
      <c r="J172" s="33" t="s">
        <v>36</v>
      </c>
      <c r="K172" s="33" t="s">
        <v>37</v>
      </c>
      <c r="L172" s="41" t="s">
        <v>342</v>
      </c>
    </row>
    <row r="173" spans="2:12" ht="38.25">
      <c r="B173" s="14">
        <v>80161500</v>
      </c>
      <c r="C173" s="28" t="s">
        <v>523</v>
      </c>
      <c r="D173" s="29">
        <v>41641</v>
      </c>
      <c r="E173" s="30">
        <v>7</v>
      </c>
      <c r="F173" s="31" t="s">
        <v>425</v>
      </c>
      <c r="G173" s="33" t="s">
        <v>426</v>
      </c>
      <c r="H173" s="32">
        <v>12978000</v>
      </c>
      <c r="I173" s="32">
        <v>12978000</v>
      </c>
      <c r="J173" s="33" t="s">
        <v>36</v>
      </c>
      <c r="K173" s="33" t="s">
        <v>37</v>
      </c>
      <c r="L173" s="41" t="s">
        <v>335</v>
      </c>
    </row>
    <row r="174" spans="2:12" ht="38.25">
      <c r="B174" s="14">
        <v>80161500</v>
      </c>
      <c r="C174" s="28" t="s">
        <v>463</v>
      </c>
      <c r="D174" s="29">
        <v>41641</v>
      </c>
      <c r="E174" s="30">
        <v>7</v>
      </c>
      <c r="F174" s="31" t="s">
        <v>425</v>
      </c>
      <c r="G174" s="33" t="s">
        <v>426</v>
      </c>
      <c r="H174" s="32">
        <v>11354637</v>
      </c>
      <c r="I174" s="32">
        <v>11354637</v>
      </c>
      <c r="J174" s="33" t="s">
        <v>36</v>
      </c>
      <c r="K174" s="33" t="s">
        <v>37</v>
      </c>
      <c r="L174" s="41" t="s">
        <v>335</v>
      </c>
    </row>
    <row r="175" spans="2:12" ht="38.25">
      <c r="B175" s="14">
        <v>80161500</v>
      </c>
      <c r="C175" s="28" t="s">
        <v>524</v>
      </c>
      <c r="D175" s="29">
        <v>41641</v>
      </c>
      <c r="E175" s="30">
        <v>7</v>
      </c>
      <c r="F175" s="31" t="s">
        <v>425</v>
      </c>
      <c r="G175" s="33" t="s">
        <v>426</v>
      </c>
      <c r="H175" s="32">
        <v>14700000</v>
      </c>
      <c r="I175" s="32">
        <v>14700000</v>
      </c>
      <c r="J175" s="33" t="s">
        <v>36</v>
      </c>
      <c r="K175" s="33" t="s">
        <v>37</v>
      </c>
      <c r="L175" s="41" t="s">
        <v>335</v>
      </c>
    </row>
    <row r="176" spans="2:12" ht="38.25">
      <c r="B176" s="14">
        <v>80161500</v>
      </c>
      <c r="C176" s="28" t="s">
        <v>525</v>
      </c>
      <c r="D176" s="29">
        <v>41641</v>
      </c>
      <c r="E176" s="30">
        <v>7</v>
      </c>
      <c r="F176" s="31" t="s">
        <v>425</v>
      </c>
      <c r="G176" s="33" t="s">
        <v>426</v>
      </c>
      <c r="H176" s="32">
        <v>51984100</v>
      </c>
      <c r="I176" s="32">
        <v>51984100</v>
      </c>
      <c r="J176" s="33" t="s">
        <v>36</v>
      </c>
      <c r="K176" s="33" t="s">
        <v>37</v>
      </c>
      <c r="L176" s="41" t="s">
        <v>342</v>
      </c>
    </row>
    <row r="177" spans="2:12" ht="38.25">
      <c r="B177" s="14">
        <v>80161500</v>
      </c>
      <c r="C177" s="28" t="s">
        <v>526</v>
      </c>
      <c r="D177" s="29">
        <v>41641</v>
      </c>
      <c r="E177" s="30">
        <v>7</v>
      </c>
      <c r="F177" s="31" t="s">
        <v>425</v>
      </c>
      <c r="G177" s="33" t="s">
        <v>426</v>
      </c>
      <c r="H177" s="32">
        <v>6000000</v>
      </c>
      <c r="I177" s="32">
        <v>6000000</v>
      </c>
      <c r="J177" s="33" t="s">
        <v>36</v>
      </c>
      <c r="K177" s="33" t="s">
        <v>37</v>
      </c>
      <c r="L177" s="41" t="s">
        <v>335</v>
      </c>
    </row>
    <row r="178" spans="2:12" ht="30">
      <c r="B178" s="14">
        <v>80161500</v>
      </c>
      <c r="C178" s="28" t="s">
        <v>527</v>
      </c>
      <c r="D178" s="29">
        <v>41641</v>
      </c>
      <c r="E178" s="30">
        <v>7</v>
      </c>
      <c r="F178" s="31" t="s">
        <v>425</v>
      </c>
      <c r="G178" s="33" t="s">
        <v>426</v>
      </c>
      <c r="H178" s="32">
        <v>500000000</v>
      </c>
      <c r="I178" s="32">
        <v>500000000</v>
      </c>
      <c r="J178" s="33" t="s">
        <v>36</v>
      </c>
      <c r="K178" s="33" t="s">
        <v>37</v>
      </c>
      <c r="L178" s="41" t="s">
        <v>440</v>
      </c>
    </row>
    <row r="179" spans="2:12" ht="38.25">
      <c r="B179" s="14">
        <v>80161500</v>
      </c>
      <c r="C179" s="28" t="s">
        <v>528</v>
      </c>
      <c r="D179" s="29">
        <v>41641</v>
      </c>
      <c r="E179" s="30">
        <v>7</v>
      </c>
      <c r="F179" s="31" t="s">
        <v>425</v>
      </c>
      <c r="G179" s="33" t="s">
        <v>426</v>
      </c>
      <c r="H179" s="32">
        <v>51241470</v>
      </c>
      <c r="I179" s="32">
        <v>51241470</v>
      </c>
      <c r="J179" s="33" t="s">
        <v>36</v>
      </c>
      <c r="K179" s="33" t="s">
        <v>37</v>
      </c>
      <c r="L179" s="41" t="s">
        <v>342</v>
      </c>
    </row>
    <row r="180" spans="2:12" ht="38.25">
      <c r="B180" s="14">
        <v>80161500</v>
      </c>
      <c r="C180" s="28" t="s">
        <v>529</v>
      </c>
      <c r="D180" s="29">
        <v>41641</v>
      </c>
      <c r="E180" s="30">
        <v>7</v>
      </c>
      <c r="F180" s="31" t="s">
        <v>425</v>
      </c>
      <c r="G180" s="33" t="s">
        <v>426</v>
      </c>
      <c r="H180" s="32">
        <v>29705200</v>
      </c>
      <c r="I180" s="32">
        <v>29705200</v>
      </c>
      <c r="J180" s="33" t="s">
        <v>36</v>
      </c>
      <c r="K180" s="33" t="s">
        <v>37</v>
      </c>
      <c r="L180" s="41" t="s">
        <v>342</v>
      </c>
    </row>
    <row r="181" spans="2:12" ht="38.25">
      <c r="B181" s="14">
        <v>80161500</v>
      </c>
      <c r="C181" s="28" t="s">
        <v>530</v>
      </c>
      <c r="D181" s="29">
        <v>41641</v>
      </c>
      <c r="E181" s="30">
        <v>7</v>
      </c>
      <c r="F181" s="31" t="s">
        <v>425</v>
      </c>
      <c r="G181" s="33" t="s">
        <v>426</v>
      </c>
      <c r="H181" s="32">
        <v>5515000000</v>
      </c>
      <c r="I181" s="32">
        <v>5515000000</v>
      </c>
      <c r="J181" s="33" t="s">
        <v>36</v>
      </c>
      <c r="K181" s="33" t="s">
        <v>37</v>
      </c>
      <c r="L181" s="41" t="s">
        <v>342</v>
      </c>
    </row>
    <row r="182" spans="2:12" ht="51">
      <c r="B182" s="14">
        <v>80161500</v>
      </c>
      <c r="C182" s="28" t="s">
        <v>531</v>
      </c>
      <c r="D182" s="29">
        <v>41641</v>
      </c>
      <c r="E182" s="30">
        <v>7</v>
      </c>
      <c r="F182" s="31" t="s">
        <v>425</v>
      </c>
      <c r="G182" s="33" t="s">
        <v>426</v>
      </c>
      <c r="H182" s="32">
        <v>853460216</v>
      </c>
      <c r="I182" s="32">
        <v>853460216</v>
      </c>
      <c r="J182" s="33" t="s">
        <v>36</v>
      </c>
      <c r="K182" s="33" t="s">
        <v>37</v>
      </c>
      <c r="L182" s="41" t="s">
        <v>362</v>
      </c>
    </row>
    <row r="183" spans="2:12" ht="38.25">
      <c r="B183" s="14">
        <v>80161500</v>
      </c>
      <c r="C183" s="28" t="s">
        <v>463</v>
      </c>
      <c r="D183" s="29">
        <v>41641</v>
      </c>
      <c r="E183" s="30">
        <v>7</v>
      </c>
      <c r="F183" s="31" t="s">
        <v>425</v>
      </c>
      <c r="G183" s="33" t="s">
        <v>426</v>
      </c>
      <c r="H183" s="32">
        <v>12033000</v>
      </c>
      <c r="I183" s="32">
        <v>12033000</v>
      </c>
      <c r="J183" s="33" t="s">
        <v>36</v>
      </c>
      <c r="K183" s="33" t="s">
        <v>37</v>
      </c>
      <c r="L183" s="41" t="s">
        <v>335</v>
      </c>
    </row>
    <row r="184" spans="2:12" ht="30">
      <c r="B184" s="14">
        <v>80161500</v>
      </c>
      <c r="C184" s="28" t="s">
        <v>532</v>
      </c>
      <c r="D184" s="29">
        <v>41641</v>
      </c>
      <c r="E184" s="30">
        <v>7</v>
      </c>
      <c r="F184" s="31" t="s">
        <v>425</v>
      </c>
      <c r="G184" s="33" t="s">
        <v>426</v>
      </c>
      <c r="H184" s="32">
        <v>42000000</v>
      </c>
      <c r="I184" s="32">
        <v>42000000</v>
      </c>
      <c r="J184" s="33" t="s">
        <v>36</v>
      </c>
      <c r="K184" s="33" t="s">
        <v>37</v>
      </c>
      <c r="L184" s="41" t="s">
        <v>342</v>
      </c>
    </row>
    <row r="185" spans="2:12" ht="51">
      <c r="B185" s="14">
        <v>80161500</v>
      </c>
      <c r="C185" s="28" t="s">
        <v>533</v>
      </c>
      <c r="D185" s="29">
        <v>41641</v>
      </c>
      <c r="E185" s="30">
        <v>7</v>
      </c>
      <c r="F185" s="31" t="s">
        <v>425</v>
      </c>
      <c r="G185" s="33" t="s">
        <v>426</v>
      </c>
      <c r="H185" s="32">
        <v>33600000</v>
      </c>
      <c r="I185" s="32">
        <v>33600000</v>
      </c>
      <c r="J185" s="33" t="s">
        <v>36</v>
      </c>
      <c r="K185" s="33" t="s">
        <v>37</v>
      </c>
      <c r="L185" s="41" t="s">
        <v>342</v>
      </c>
    </row>
    <row r="186" spans="2:12" ht="30">
      <c r="B186" s="14">
        <v>80161500</v>
      </c>
      <c r="C186" s="28" t="s">
        <v>534</v>
      </c>
      <c r="D186" s="29">
        <v>41641</v>
      </c>
      <c r="E186" s="30">
        <v>7</v>
      </c>
      <c r="F186" s="31" t="s">
        <v>425</v>
      </c>
      <c r="G186" s="33" t="s">
        <v>426</v>
      </c>
      <c r="H186" s="32">
        <v>12567226</v>
      </c>
      <c r="I186" s="32">
        <v>12567226</v>
      </c>
      <c r="J186" s="33" t="s">
        <v>36</v>
      </c>
      <c r="K186" s="33" t="s">
        <v>37</v>
      </c>
      <c r="L186" s="41" t="s">
        <v>335</v>
      </c>
    </row>
    <row r="187" spans="2:12" ht="30">
      <c r="B187" s="14">
        <v>90121502</v>
      </c>
      <c r="C187" s="28" t="s">
        <v>535</v>
      </c>
      <c r="D187" s="29">
        <v>41641</v>
      </c>
      <c r="E187" s="30">
        <v>7</v>
      </c>
      <c r="F187" s="31" t="s">
        <v>425</v>
      </c>
      <c r="G187" s="33" t="s">
        <v>426</v>
      </c>
      <c r="H187" s="32">
        <v>180000000</v>
      </c>
      <c r="I187" s="32">
        <v>180000000</v>
      </c>
      <c r="J187" s="33" t="s">
        <v>36</v>
      </c>
      <c r="K187" s="33" t="s">
        <v>37</v>
      </c>
      <c r="L187" s="41" t="s">
        <v>362</v>
      </c>
    </row>
    <row r="188" spans="2:12" ht="38.25">
      <c r="B188" s="14">
        <v>80161500</v>
      </c>
      <c r="C188" s="28" t="s">
        <v>536</v>
      </c>
      <c r="D188" s="29">
        <v>41641</v>
      </c>
      <c r="E188" s="30">
        <v>7</v>
      </c>
      <c r="F188" s="31" t="s">
        <v>425</v>
      </c>
      <c r="G188" s="33" t="s">
        <v>426</v>
      </c>
      <c r="H188" s="32">
        <v>48300000</v>
      </c>
      <c r="I188" s="32">
        <v>48300000</v>
      </c>
      <c r="J188" s="33" t="s">
        <v>36</v>
      </c>
      <c r="K188" s="33" t="s">
        <v>37</v>
      </c>
      <c r="L188" s="41" t="s">
        <v>342</v>
      </c>
    </row>
    <row r="189" spans="2:12" ht="30">
      <c r="B189" s="14">
        <v>80161500</v>
      </c>
      <c r="C189" s="28" t="s">
        <v>534</v>
      </c>
      <c r="D189" s="29">
        <v>41641</v>
      </c>
      <c r="E189" s="30">
        <v>7</v>
      </c>
      <c r="F189" s="31" t="s">
        <v>425</v>
      </c>
      <c r="G189" s="33" t="s">
        <v>426</v>
      </c>
      <c r="H189" s="32">
        <v>11643975</v>
      </c>
      <c r="I189" s="32">
        <v>11643975</v>
      </c>
      <c r="J189" s="33" t="s">
        <v>36</v>
      </c>
      <c r="K189" s="33" t="s">
        <v>37</v>
      </c>
      <c r="L189" s="41" t="s">
        <v>335</v>
      </c>
    </row>
    <row r="190" spans="2:12" ht="38.25">
      <c r="B190" s="14">
        <v>80161500</v>
      </c>
      <c r="C190" s="28" t="s">
        <v>537</v>
      </c>
      <c r="D190" s="29">
        <v>41641</v>
      </c>
      <c r="E190" s="30">
        <v>7</v>
      </c>
      <c r="F190" s="31" t="s">
        <v>425</v>
      </c>
      <c r="G190" s="33" t="s">
        <v>426</v>
      </c>
      <c r="H190" s="32">
        <v>24500000</v>
      </c>
      <c r="I190" s="32">
        <v>24500000</v>
      </c>
      <c r="J190" s="33" t="s">
        <v>36</v>
      </c>
      <c r="K190" s="33" t="s">
        <v>37</v>
      </c>
      <c r="L190" s="41" t="s">
        <v>342</v>
      </c>
    </row>
    <row r="191" spans="2:12" ht="38.25">
      <c r="B191" s="14">
        <v>80161500</v>
      </c>
      <c r="C191" s="28" t="s">
        <v>538</v>
      </c>
      <c r="D191" s="29">
        <v>41641</v>
      </c>
      <c r="E191" s="30">
        <v>7</v>
      </c>
      <c r="F191" s="31" t="s">
        <v>425</v>
      </c>
      <c r="G191" s="33" t="s">
        <v>426</v>
      </c>
      <c r="H191" s="32">
        <v>74436040</v>
      </c>
      <c r="I191" s="32">
        <v>74436040</v>
      </c>
      <c r="J191" s="33" t="s">
        <v>36</v>
      </c>
      <c r="K191" s="33" t="s">
        <v>37</v>
      </c>
      <c r="L191" s="41" t="s">
        <v>362</v>
      </c>
    </row>
    <row r="192" spans="2:12" ht="51">
      <c r="B192" s="14">
        <v>80161500</v>
      </c>
      <c r="C192" s="28" t="s">
        <v>539</v>
      </c>
      <c r="D192" s="29">
        <v>41641</v>
      </c>
      <c r="E192" s="30">
        <v>7</v>
      </c>
      <c r="F192" s="31" t="s">
        <v>425</v>
      </c>
      <c r="G192" s="33" t="s">
        <v>426</v>
      </c>
      <c r="H192" s="32">
        <v>9000000</v>
      </c>
      <c r="I192" s="32">
        <v>9000000</v>
      </c>
      <c r="J192" s="33" t="s">
        <v>36</v>
      </c>
      <c r="K192" s="33" t="s">
        <v>37</v>
      </c>
      <c r="L192" s="41" t="s">
        <v>342</v>
      </c>
    </row>
    <row r="193" spans="2:12" ht="38.25">
      <c r="B193" s="14">
        <v>80161500</v>
      </c>
      <c r="C193" s="28" t="s">
        <v>540</v>
      </c>
      <c r="D193" s="29">
        <v>41641</v>
      </c>
      <c r="E193" s="30">
        <v>7</v>
      </c>
      <c r="F193" s="31" t="s">
        <v>425</v>
      </c>
      <c r="G193" s="33" t="s">
        <v>426</v>
      </c>
      <c r="H193" s="32">
        <v>74436040</v>
      </c>
      <c r="I193" s="32">
        <v>74436040</v>
      </c>
      <c r="J193" s="33" t="s">
        <v>36</v>
      </c>
      <c r="K193" s="33" t="s">
        <v>37</v>
      </c>
      <c r="L193" s="41" t="s">
        <v>362</v>
      </c>
    </row>
    <row r="194" spans="2:12" ht="51">
      <c r="B194" s="14">
        <v>80161500</v>
      </c>
      <c r="C194" s="28" t="s">
        <v>365</v>
      </c>
      <c r="D194" s="29">
        <v>41659</v>
      </c>
      <c r="E194" s="30">
        <v>7</v>
      </c>
      <c r="F194" s="31" t="s">
        <v>425</v>
      </c>
      <c r="G194" s="33" t="s">
        <v>426</v>
      </c>
      <c r="H194" s="32">
        <v>13692224</v>
      </c>
      <c r="I194" s="32">
        <v>13692224</v>
      </c>
      <c r="J194" s="33" t="s">
        <v>36</v>
      </c>
      <c r="K194" s="33" t="s">
        <v>37</v>
      </c>
      <c r="L194" s="41" t="s">
        <v>362</v>
      </c>
    </row>
    <row r="195" spans="2:12" ht="51">
      <c r="B195" s="14">
        <v>80161500</v>
      </c>
      <c r="C195" s="28" t="s">
        <v>348</v>
      </c>
      <c r="D195" s="29">
        <v>41659</v>
      </c>
      <c r="E195" s="30">
        <v>7</v>
      </c>
      <c r="F195" s="31" t="s">
        <v>425</v>
      </c>
      <c r="G195" s="33" t="s">
        <v>426</v>
      </c>
      <c r="H195" s="32">
        <v>13096594</v>
      </c>
      <c r="I195" s="32">
        <v>13096594</v>
      </c>
      <c r="J195" s="33" t="s">
        <v>36</v>
      </c>
      <c r="K195" s="33" t="s">
        <v>37</v>
      </c>
      <c r="L195" s="41" t="s">
        <v>349</v>
      </c>
    </row>
    <row r="196" spans="2:12" ht="38.25">
      <c r="B196" s="14">
        <v>80161500</v>
      </c>
      <c r="C196" s="28" t="s">
        <v>366</v>
      </c>
      <c r="D196" s="29">
        <v>41660</v>
      </c>
      <c r="E196" s="30">
        <v>7</v>
      </c>
      <c r="F196" s="31" t="s">
        <v>425</v>
      </c>
      <c r="G196" s="33" t="s">
        <v>426</v>
      </c>
      <c r="H196" s="32">
        <v>13886016</v>
      </c>
      <c r="I196" s="32">
        <v>13886016</v>
      </c>
      <c r="J196" s="33" t="s">
        <v>36</v>
      </c>
      <c r="K196" s="33" t="s">
        <v>37</v>
      </c>
      <c r="L196" s="41" t="s">
        <v>362</v>
      </c>
    </row>
    <row r="197" spans="2:12" ht="38.25">
      <c r="B197" s="14">
        <v>80161500</v>
      </c>
      <c r="C197" s="28" t="s">
        <v>352</v>
      </c>
      <c r="D197" s="29">
        <v>41661</v>
      </c>
      <c r="E197" s="30">
        <v>7</v>
      </c>
      <c r="F197" s="31" t="s">
        <v>425</v>
      </c>
      <c r="G197" s="33" t="s">
        <v>426</v>
      </c>
      <c r="H197" s="32">
        <v>11040000</v>
      </c>
      <c r="I197" s="32">
        <v>11040000</v>
      </c>
      <c r="J197" s="33" t="s">
        <v>36</v>
      </c>
      <c r="K197" s="33" t="s">
        <v>37</v>
      </c>
      <c r="L197" s="41" t="s">
        <v>335</v>
      </c>
    </row>
    <row r="198" spans="2:12" ht="38.25">
      <c r="B198" s="14">
        <v>90121502</v>
      </c>
      <c r="C198" s="28" t="s">
        <v>357</v>
      </c>
      <c r="D198" s="29">
        <v>41667</v>
      </c>
      <c r="E198" s="30">
        <v>7</v>
      </c>
      <c r="F198" s="31" t="s">
        <v>425</v>
      </c>
      <c r="G198" s="33" t="s">
        <v>426</v>
      </c>
      <c r="H198" s="32">
        <v>20000000</v>
      </c>
      <c r="I198" s="32">
        <v>20000000</v>
      </c>
      <c r="J198" s="33" t="s">
        <v>36</v>
      </c>
      <c r="K198" s="33" t="s">
        <v>37</v>
      </c>
      <c r="L198" s="41" t="s">
        <v>349</v>
      </c>
    </row>
    <row r="199" spans="2:12" ht="38.25">
      <c r="B199" s="14">
        <v>46171625</v>
      </c>
      <c r="C199" s="28" t="s">
        <v>358</v>
      </c>
      <c r="D199" s="29">
        <v>41667</v>
      </c>
      <c r="E199" s="30">
        <v>7</v>
      </c>
      <c r="F199" s="31" t="s">
        <v>425</v>
      </c>
      <c r="G199" s="33" t="s">
        <v>426</v>
      </c>
      <c r="H199" s="32">
        <v>31861720</v>
      </c>
      <c r="I199" s="32">
        <v>31861720</v>
      </c>
      <c r="J199" s="33" t="s">
        <v>36</v>
      </c>
      <c r="K199" s="33" t="s">
        <v>37</v>
      </c>
      <c r="L199" s="41" t="s">
        <v>349</v>
      </c>
    </row>
    <row r="200" spans="2:12" ht="38.25">
      <c r="B200" s="14">
        <v>90121502</v>
      </c>
      <c r="C200" s="28" t="s">
        <v>490</v>
      </c>
      <c r="D200" s="29">
        <v>41736</v>
      </c>
      <c r="E200" s="30">
        <v>5</v>
      </c>
      <c r="F200" s="31" t="s">
        <v>425</v>
      </c>
      <c r="G200" s="33" t="s">
        <v>426</v>
      </c>
      <c r="H200" s="32">
        <v>30000000</v>
      </c>
      <c r="I200" s="32">
        <v>30000000</v>
      </c>
      <c r="J200" s="33" t="s">
        <v>36</v>
      </c>
      <c r="K200" s="33" t="s">
        <v>37</v>
      </c>
      <c r="L200" s="41" t="s">
        <v>362</v>
      </c>
    </row>
    <row r="201" spans="2:12" ht="30">
      <c r="B201" s="14">
        <v>90121502</v>
      </c>
      <c r="C201" s="28" t="s">
        <v>541</v>
      </c>
      <c r="D201" s="29">
        <v>41736</v>
      </c>
      <c r="E201" s="30">
        <v>7</v>
      </c>
      <c r="F201" s="31" t="s">
        <v>425</v>
      </c>
      <c r="G201" s="33" t="s">
        <v>426</v>
      </c>
      <c r="H201" s="32">
        <v>130000000</v>
      </c>
      <c r="I201" s="32">
        <v>130000000</v>
      </c>
      <c r="J201" s="33" t="s">
        <v>36</v>
      </c>
      <c r="K201" s="33" t="s">
        <v>37</v>
      </c>
      <c r="L201" s="41" t="s">
        <v>342</v>
      </c>
    </row>
    <row r="202" spans="2:12" ht="38.25">
      <c r="B202" s="14">
        <v>90121502</v>
      </c>
      <c r="C202" s="28" t="s">
        <v>490</v>
      </c>
      <c r="D202" s="29">
        <v>41736</v>
      </c>
      <c r="E202" s="30">
        <v>5</v>
      </c>
      <c r="F202" s="31" t="s">
        <v>425</v>
      </c>
      <c r="G202" s="33" t="s">
        <v>426</v>
      </c>
      <c r="H202" s="32">
        <v>25000000</v>
      </c>
      <c r="I202" s="32">
        <v>25000000</v>
      </c>
      <c r="J202" s="33" t="s">
        <v>36</v>
      </c>
      <c r="K202" s="33" t="s">
        <v>37</v>
      </c>
      <c r="L202" s="41" t="s">
        <v>399</v>
      </c>
    </row>
    <row r="203" spans="2:12" ht="30">
      <c r="B203" s="14">
        <v>80161500</v>
      </c>
      <c r="C203" s="28" t="s">
        <v>542</v>
      </c>
      <c r="D203" s="29">
        <v>41754</v>
      </c>
      <c r="E203" s="30">
        <v>7</v>
      </c>
      <c r="F203" s="31" t="s">
        <v>425</v>
      </c>
      <c r="G203" s="33" t="s">
        <v>426</v>
      </c>
      <c r="H203" s="32">
        <v>3806387</v>
      </c>
      <c r="I203" s="32">
        <v>3806387</v>
      </c>
      <c r="J203" s="33" t="s">
        <v>36</v>
      </c>
      <c r="K203" s="33" t="s">
        <v>37</v>
      </c>
      <c r="L203" s="41" t="s">
        <v>362</v>
      </c>
    </row>
    <row r="204" spans="2:12" ht="30">
      <c r="B204" s="14">
        <v>80161500</v>
      </c>
      <c r="C204" s="28" t="s">
        <v>543</v>
      </c>
      <c r="D204" s="29">
        <v>41754</v>
      </c>
      <c r="E204" s="30">
        <v>7</v>
      </c>
      <c r="F204" s="31" t="s">
        <v>425</v>
      </c>
      <c r="G204" s="33" t="s">
        <v>426</v>
      </c>
      <c r="H204" s="32">
        <v>6911590</v>
      </c>
      <c r="I204" s="32">
        <v>6911590</v>
      </c>
      <c r="J204" s="33" t="s">
        <v>36</v>
      </c>
      <c r="K204" s="33" t="s">
        <v>37</v>
      </c>
      <c r="L204" s="41" t="s">
        <v>362</v>
      </c>
    </row>
    <row r="205" spans="2:12" ht="30">
      <c r="B205" s="14">
        <v>80161500</v>
      </c>
      <c r="C205" s="28" t="s">
        <v>544</v>
      </c>
      <c r="D205" s="29">
        <v>41754</v>
      </c>
      <c r="E205" s="30">
        <v>7</v>
      </c>
      <c r="F205" s="31" t="s">
        <v>425</v>
      </c>
      <c r="G205" s="33" t="s">
        <v>426</v>
      </c>
      <c r="H205" s="32">
        <v>10890000</v>
      </c>
      <c r="I205" s="32">
        <v>10890000</v>
      </c>
      <c r="J205" s="33" t="s">
        <v>36</v>
      </c>
      <c r="K205" s="33" t="s">
        <v>37</v>
      </c>
      <c r="L205" s="41" t="s">
        <v>362</v>
      </c>
    </row>
    <row r="206" spans="2:12" ht="30">
      <c r="B206" s="14">
        <v>80161500</v>
      </c>
      <c r="C206" s="28" t="s">
        <v>545</v>
      </c>
      <c r="D206" s="29">
        <v>41766</v>
      </c>
      <c r="E206" s="30">
        <v>3</v>
      </c>
      <c r="F206" s="31" t="s">
        <v>425</v>
      </c>
      <c r="G206" s="33" t="s">
        <v>426</v>
      </c>
      <c r="H206" s="32">
        <v>12810000</v>
      </c>
      <c r="I206" s="32">
        <v>12810000</v>
      </c>
      <c r="J206" s="33" t="s">
        <v>36</v>
      </c>
      <c r="K206" s="33" t="s">
        <v>37</v>
      </c>
      <c r="L206" s="41" t="s">
        <v>362</v>
      </c>
    </row>
    <row r="207" spans="2:12" ht="51">
      <c r="B207" s="14">
        <v>80161500</v>
      </c>
      <c r="C207" s="28" t="s">
        <v>546</v>
      </c>
      <c r="D207" s="29">
        <v>41641</v>
      </c>
      <c r="E207" s="30">
        <v>7</v>
      </c>
      <c r="F207" s="31" t="s">
        <v>425</v>
      </c>
      <c r="G207" s="33" t="s">
        <v>426</v>
      </c>
      <c r="H207" s="32">
        <v>16808211</v>
      </c>
      <c r="I207" s="32">
        <v>16808211</v>
      </c>
      <c r="J207" s="33" t="s">
        <v>36</v>
      </c>
      <c r="K207" s="33" t="s">
        <v>37</v>
      </c>
      <c r="L207" s="41" t="s">
        <v>362</v>
      </c>
    </row>
    <row r="208" spans="2:12" ht="30">
      <c r="B208" s="14">
        <v>80161500</v>
      </c>
      <c r="C208" s="28" t="s">
        <v>534</v>
      </c>
      <c r="D208" s="29">
        <v>41641</v>
      </c>
      <c r="E208" s="30">
        <v>7</v>
      </c>
      <c r="F208" s="31" t="s">
        <v>425</v>
      </c>
      <c r="G208" s="33" t="s">
        <v>426</v>
      </c>
      <c r="H208" s="32">
        <v>16800000</v>
      </c>
      <c r="I208" s="32">
        <v>16800000</v>
      </c>
      <c r="J208" s="33" t="s">
        <v>36</v>
      </c>
      <c r="K208" s="33" t="s">
        <v>37</v>
      </c>
      <c r="L208" s="41" t="s">
        <v>335</v>
      </c>
    </row>
    <row r="209" spans="2:12" ht="38.25">
      <c r="B209" s="14">
        <v>80161500</v>
      </c>
      <c r="C209" s="28" t="s">
        <v>547</v>
      </c>
      <c r="D209" s="29">
        <v>41641</v>
      </c>
      <c r="E209" s="30">
        <v>7</v>
      </c>
      <c r="F209" s="31" t="s">
        <v>425</v>
      </c>
      <c r="G209" s="33" t="s">
        <v>426</v>
      </c>
      <c r="H209" s="32">
        <v>59500000</v>
      </c>
      <c r="I209" s="32">
        <v>59500000</v>
      </c>
      <c r="J209" s="33" t="s">
        <v>36</v>
      </c>
      <c r="K209" s="33" t="s">
        <v>37</v>
      </c>
      <c r="L209" s="41" t="s">
        <v>342</v>
      </c>
    </row>
    <row r="210" spans="2:12" ht="30">
      <c r="B210" s="14">
        <v>80161500</v>
      </c>
      <c r="C210" s="28" t="s">
        <v>534</v>
      </c>
      <c r="D210" s="29">
        <v>41641</v>
      </c>
      <c r="E210" s="30">
        <v>7</v>
      </c>
      <c r="F210" s="31" t="s">
        <v>425</v>
      </c>
      <c r="G210" s="33" t="s">
        <v>426</v>
      </c>
      <c r="H210" s="32">
        <v>12400073</v>
      </c>
      <c r="I210" s="32">
        <v>12400073</v>
      </c>
      <c r="J210" s="33" t="s">
        <v>36</v>
      </c>
      <c r="K210" s="33" t="s">
        <v>37</v>
      </c>
      <c r="L210" s="41" t="s">
        <v>335</v>
      </c>
    </row>
    <row r="211" spans="2:12" ht="38.25">
      <c r="B211" s="14">
        <v>80161500</v>
      </c>
      <c r="C211" s="28" t="s">
        <v>548</v>
      </c>
      <c r="D211" s="29">
        <v>41641</v>
      </c>
      <c r="E211" s="30">
        <v>7</v>
      </c>
      <c r="F211" s="31" t="s">
        <v>425</v>
      </c>
      <c r="G211" s="33" t="s">
        <v>426</v>
      </c>
      <c r="H211" s="32">
        <v>9000000</v>
      </c>
      <c r="I211" s="32">
        <v>9000000</v>
      </c>
      <c r="J211" s="33" t="s">
        <v>36</v>
      </c>
      <c r="K211" s="33" t="s">
        <v>37</v>
      </c>
      <c r="L211" s="41" t="s">
        <v>342</v>
      </c>
    </row>
    <row r="212" spans="2:12" ht="38.25">
      <c r="B212" s="14">
        <v>78131804</v>
      </c>
      <c r="C212" s="28" t="s">
        <v>549</v>
      </c>
      <c r="D212" s="29">
        <v>41641</v>
      </c>
      <c r="E212" s="30">
        <v>7</v>
      </c>
      <c r="F212" s="31" t="s">
        <v>425</v>
      </c>
      <c r="G212" s="33" t="s">
        <v>426</v>
      </c>
      <c r="H212" s="32">
        <v>257120230</v>
      </c>
      <c r="I212" s="32">
        <v>257120230</v>
      </c>
      <c r="J212" s="33" t="s">
        <v>36</v>
      </c>
      <c r="K212" s="33" t="s">
        <v>37</v>
      </c>
      <c r="L212" s="41" t="s">
        <v>335</v>
      </c>
    </row>
    <row r="213" spans="2:12" ht="38.25">
      <c r="B213" s="14">
        <v>80161500</v>
      </c>
      <c r="C213" s="28" t="s">
        <v>550</v>
      </c>
      <c r="D213" s="29">
        <v>41641</v>
      </c>
      <c r="E213" s="30">
        <v>7</v>
      </c>
      <c r="F213" s="31" t="s">
        <v>425</v>
      </c>
      <c r="G213" s="33" t="s">
        <v>426</v>
      </c>
      <c r="H213" s="32">
        <v>25200000</v>
      </c>
      <c r="I213" s="32">
        <v>25200000</v>
      </c>
      <c r="J213" s="33" t="s">
        <v>36</v>
      </c>
      <c r="K213" s="33" t="s">
        <v>37</v>
      </c>
      <c r="L213" s="41" t="s">
        <v>342</v>
      </c>
    </row>
    <row r="214" spans="2:12" ht="51">
      <c r="B214" s="14">
        <v>80161500</v>
      </c>
      <c r="C214" s="28" t="s">
        <v>551</v>
      </c>
      <c r="D214" s="29">
        <v>41641</v>
      </c>
      <c r="E214" s="30">
        <v>7</v>
      </c>
      <c r="F214" s="31" t="s">
        <v>425</v>
      </c>
      <c r="G214" s="33" t="s">
        <v>426</v>
      </c>
      <c r="H214" s="32">
        <v>628388000</v>
      </c>
      <c r="I214" s="32">
        <v>628388000</v>
      </c>
      <c r="J214" s="33" t="s">
        <v>36</v>
      </c>
      <c r="K214" s="33" t="s">
        <v>37</v>
      </c>
      <c r="L214" s="41" t="s">
        <v>335</v>
      </c>
    </row>
    <row r="215" spans="2:12" ht="51">
      <c r="B215" s="14">
        <v>80161500</v>
      </c>
      <c r="C215" s="28" t="s">
        <v>552</v>
      </c>
      <c r="D215" s="29">
        <v>41641</v>
      </c>
      <c r="E215" s="30">
        <v>7</v>
      </c>
      <c r="F215" s="31" t="s">
        <v>425</v>
      </c>
      <c r="G215" s="33" t="s">
        <v>426</v>
      </c>
      <c r="H215" s="32">
        <v>60564000</v>
      </c>
      <c r="I215" s="32">
        <v>60564000</v>
      </c>
      <c r="J215" s="33" t="s">
        <v>36</v>
      </c>
      <c r="K215" s="33" t="s">
        <v>37</v>
      </c>
      <c r="L215" s="41" t="s">
        <v>362</v>
      </c>
    </row>
    <row r="216" spans="2:12" ht="51">
      <c r="B216" s="14">
        <v>80161500</v>
      </c>
      <c r="C216" s="28" t="s">
        <v>553</v>
      </c>
      <c r="D216" s="29">
        <v>41641</v>
      </c>
      <c r="E216" s="30">
        <v>7</v>
      </c>
      <c r="F216" s="31" t="s">
        <v>425</v>
      </c>
      <c r="G216" s="33" t="s">
        <v>426</v>
      </c>
      <c r="H216" s="32">
        <v>66500000</v>
      </c>
      <c r="I216" s="32">
        <v>66500000</v>
      </c>
      <c r="J216" s="33" t="s">
        <v>36</v>
      </c>
      <c r="K216" s="33" t="s">
        <v>37</v>
      </c>
      <c r="L216" s="41" t="s">
        <v>342</v>
      </c>
    </row>
    <row r="217" spans="2:12" ht="38.25">
      <c r="B217" s="14">
        <v>80161500</v>
      </c>
      <c r="C217" s="28" t="s">
        <v>474</v>
      </c>
      <c r="D217" s="29">
        <v>41641</v>
      </c>
      <c r="E217" s="30">
        <v>7</v>
      </c>
      <c r="F217" s="31" t="s">
        <v>425</v>
      </c>
      <c r="G217" s="33" t="s">
        <v>426</v>
      </c>
      <c r="H217" s="32">
        <v>12400073</v>
      </c>
      <c r="I217" s="32">
        <v>12400073</v>
      </c>
      <c r="J217" s="33" t="s">
        <v>36</v>
      </c>
      <c r="K217" s="33" t="s">
        <v>37</v>
      </c>
      <c r="L217" s="41" t="s">
        <v>335</v>
      </c>
    </row>
    <row r="218" spans="2:12" ht="38.25">
      <c r="B218" s="14">
        <v>80161500</v>
      </c>
      <c r="C218" s="28" t="s">
        <v>554</v>
      </c>
      <c r="D218" s="29">
        <v>41641</v>
      </c>
      <c r="E218" s="30">
        <v>7</v>
      </c>
      <c r="F218" s="31" t="s">
        <v>425</v>
      </c>
      <c r="G218" s="33" t="s">
        <v>426</v>
      </c>
      <c r="H218" s="32">
        <v>60722620</v>
      </c>
      <c r="I218" s="32">
        <v>60722620</v>
      </c>
      <c r="J218" s="33" t="s">
        <v>36</v>
      </c>
      <c r="K218" s="33" t="s">
        <v>37</v>
      </c>
      <c r="L218" s="41" t="s">
        <v>362</v>
      </c>
    </row>
    <row r="219" spans="2:12" ht="30">
      <c r="B219" s="14">
        <v>80161500</v>
      </c>
      <c r="C219" s="28" t="s">
        <v>555</v>
      </c>
      <c r="D219" s="29">
        <v>41641</v>
      </c>
      <c r="E219" s="30">
        <v>7</v>
      </c>
      <c r="F219" s="31" t="s">
        <v>425</v>
      </c>
      <c r="G219" s="33" t="s">
        <v>426</v>
      </c>
      <c r="H219" s="32">
        <v>36050000</v>
      </c>
      <c r="I219" s="32">
        <v>36050000</v>
      </c>
      <c r="J219" s="33" t="s">
        <v>36</v>
      </c>
      <c r="K219" s="33" t="s">
        <v>37</v>
      </c>
      <c r="L219" s="41" t="s">
        <v>342</v>
      </c>
    </row>
    <row r="220" spans="2:12" ht="38.25">
      <c r="B220" s="14">
        <v>80161500</v>
      </c>
      <c r="C220" s="28" t="s">
        <v>474</v>
      </c>
      <c r="D220" s="29">
        <v>41641</v>
      </c>
      <c r="E220" s="30">
        <v>7</v>
      </c>
      <c r="F220" s="31" t="s">
        <v>425</v>
      </c>
      <c r="G220" s="33" t="s">
        <v>426</v>
      </c>
      <c r="H220" s="32">
        <v>12567226</v>
      </c>
      <c r="I220" s="32">
        <v>12567226</v>
      </c>
      <c r="J220" s="33" t="s">
        <v>36</v>
      </c>
      <c r="K220" s="33" t="s">
        <v>37</v>
      </c>
      <c r="L220" s="41" t="s">
        <v>335</v>
      </c>
    </row>
    <row r="221" spans="2:12" ht="38.25">
      <c r="B221" s="14">
        <v>80161500</v>
      </c>
      <c r="C221" s="28" t="s">
        <v>474</v>
      </c>
      <c r="D221" s="29">
        <v>41641</v>
      </c>
      <c r="E221" s="30">
        <v>7</v>
      </c>
      <c r="F221" s="31" t="s">
        <v>425</v>
      </c>
      <c r="G221" s="33" t="s">
        <v>426</v>
      </c>
      <c r="H221" s="32">
        <v>12567226</v>
      </c>
      <c r="I221" s="32">
        <v>12567226</v>
      </c>
      <c r="J221" s="33" t="s">
        <v>36</v>
      </c>
      <c r="K221" s="33" t="s">
        <v>37</v>
      </c>
      <c r="L221" s="41" t="s">
        <v>335</v>
      </c>
    </row>
    <row r="222" spans="2:12" ht="38.25">
      <c r="B222" s="14">
        <v>80161500</v>
      </c>
      <c r="C222" s="28" t="s">
        <v>556</v>
      </c>
      <c r="D222" s="29">
        <v>41641</v>
      </c>
      <c r="E222" s="30">
        <v>7</v>
      </c>
      <c r="F222" s="31" t="s">
        <v>425</v>
      </c>
      <c r="G222" s="33" t="s">
        <v>426</v>
      </c>
      <c r="H222" s="32">
        <v>69927809</v>
      </c>
      <c r="I222" s="32">
        <v>69927809</v>
      </c>
      <c r="J222" s="33" t="s">
        <v>36</v>
      </c>
      <c r="K222" s="33" t="s">
        <v>37</v>
      </c>
      <c r="L222" s="41" t="s">
        <v>362</v>
      </c>
    </row>
    <row r="223" spans="2:12" ht="38.25">
      <c r="B223" s="14">
        <v>80161500</v>
      </c>
      <c r="C223" s="28" t="s">
        <v>557</v>
      </c>
      <c r="D223" s="29">
        <v>41641</v>
      </c>
      <c r="E223" s="30">
        <v>7</v>
      </c>
      <c r="F223" s="31" t="s">
        <v>425</v>
      </c>
      <c r="G223" s="33" t="s">
        <v>426</v>
      </c>
      <c r="H223" s="32">
        <v>47271371</v>
      </c>
      <c r="I223" s="32">
        <v>47271371</v>
      </c>
      <c r="J223" s="33" t="s">
        <v>36</v>
      </c>
      <c r="K223" s="33" t="s">
        <v>37</v>
      </c>
      <c r="L223" s="41" t="s">
        <v>342</v>
      </c>
    </row>
    <row r="224" spans="2:12" ht="30">
      <c r="B224" s="14">
        <v>80161500</v>
      </c>
      <c r="C224" s="28" t="s">
        <v>558</v>
      </c>
      <c r="D224" s="29">
        <v>41641</v>
      </c>
      <c r="E224" s="30">
        <v>7</v>
      </c>
      <c r="F224" s="31" t="s">
        <v>425</v>
      </c>
      <c r="G224" s="33" t="s">
        <v>426</v>
      </c>
      <c r="H224" s="32">
        <v>12400073</v>
      </c>
      <c r="I224" s="32">
        <v>12400073</v>
      </c>
      <c r="J224" s="33" t="s">
        <v>36</v>
      </c>
      <c r="K224" s="33" t="s">
        <v>37</v>
      </c>
      <c r="L224" s="41" t="s">
        <v>335</v>
      </c>
    </row>
    <row r="225" spans="2:12" ht="38.25">
      <c r="B225" s="14">
        <v>80161500</v>
      </c>
      <c r="C225" s="28" t="s">
        <v>559</v>
      </c>
      <c r="D225" s="29">
        <v>41641</v>
      </c>
      <c r="E225" s="30">
        <v>7</v>
      </c>
      <c r="F225" s="31" t="s">
        <v>425</v>
      </c>
      <c r="G225" s="33" t="s">
        <v>426</v>
      </c>
      <c r="H225" s="32">
        <v>79098313</v>
      </c>
      <c r="I225" s="32">
        <v>79098313</v>
      </c>
      <c r="J225" s="33" t="s">
        <v>36</v>
      </c>
      <c r="K225" s="33" t="s">
        <v>37</v>
      </c>
      <c r="L225" s="41" t="s">
        <v>362</v>
      </c>
    </row>
    <row r="226" spans="2:12" ht="30">
      <c r="B226" s="14">
        <v>80161500</v>
      </c>
      <c r="C226" s="28" t="s">
        <v>560</v>
      </c>
      <c r="D226" s="29">
        <v>41641</v>
      </c>
      <c r="E226" s="30">
        <v>7</v>
      </c>
      <c r="F226" s="31" t="s">
        <v>425</v>
      </c>
      <c r="G226" s="33" t="s">
        <v>426</v>
      </c>
      <c r="H226" s="32">
        <v>13300000</v>
      </c>
      <c r="I226" s="32">
        <v>13300000</v>
      </c>
      <c r="J226" s="33" t="s">
        <v>36</v>
      </c>
      <c r="K226" s="33" t="s">
        <v>37</v>
      </c>
      <c r="L226" s="41" t="s">
        <v>342</v>
      </c>
    </row>
    <row r="227" spans="2:12" ht="38.25">
      <c r="B227" s="14">
        <v>80161500</v>
      </c>
      <c r="C227" s="28" t="s">
        <v>561</v>
      </c>
      <c r="D227" s="29">
        <v>41641</v>
      </c>
      <c r="E227" s="30">
        <v>7</v>
      </c>
      <c r="F227" s="31" t="s">
        <v>425</v>
      </c>
      <c r="G227" s="33" t="s">
        <v>426</v>
      </c>
      <c r="H227" s="32">
        <v>20000000</v>
      </c>
      <c r="I227" s="32">
        <v>20000000</v>
      </c>
      <c r="J227" s="33" t="s">
        <v>36</v>
      </c>
      <c r="K227" s="33" t="s">
        <v>37</v>
      </c>
      <c r="L227" s="41" t="s">
        <v>335</v>
      </c>
    </row>
    <row r="228" spans="2:12" ht="38.25">
      <c r="B228" s="14">
        <v>80161500</v>
      </c>
      <c r="C228" s="28" t="s">
        <v>562</v>
      </c>
      <c r="D228" s="29">
        <v>41641</v>
      </c>
      <c r="E228" s="30">
        <v>7</v>
      </c>
      <c r="F228" s="31" t="s">
        <v>425</v>
      </c>
      <c r="G228" s="33" t="s">
        <v>426</v>
      </c>
      <c r="H228" s="32">
        <v>20475000</v>
      </c>
      <c r="I228" s="32">
        <v>20475000</v>
      </c>
      <c r="J228" s="33" t="s">
        <v>36</v>
      </c>
      <c r="K228" s="33" t="s">
        <v>37</v>
      </c>
      <c r="L228" s="41" t="s">
        <v>362</v>
      </c>
    </row>
    <row r="229" spans="2:12" ht="38.25">
      <c r="B229" s="14">
        <v>80161500</v>
      </c>
      <c r="C229" s="28" t="s">
        <v>563</v>
      </c>
      <c r="D229" s="29">
        <v>41641</v>
      </c>
      <c r="E229" s="30">
        <v>7</v>
      </c>
      <c r="F229" s="31" t="s">
        <v>425</v>
      </c>
      <c r="G229" s="33" t="s">
        <v>426</v>
      </c>
      <c r="H229" s="32">
        <v>51984100</v>
      </c>
      <c r="I229" s="32">
        <v>51984100</v>
      </c>
      <c r="J229" s="33" t="s">
        <v>36</v>
      </c>
      <c r="K229" s="33" t="s">
        <v>37</v>
      </c>
      <c r="L229" s="41" t="s">
        <v>342</v>
      </c>
    </row>
    <row r="230" spans="2:12" ht="30">
      <c r="B230" s="14">
        <v>80161500</v>
      </c>
      <c r="C230" s="28" t="s">
        <v>534</v>
      </c>
      <c r="D230" s="29">
        <v>41641</v>
      </c>
      <c r="E230" s="30">
        <v>7</v>
      </c>
      <c r="F230" s="31" t="s">
        <v>425</v>
      </c>
      <c r="G230" s="33" t="s">
        <v>426</v>
      </c>
      <c r="H230" s="32">
        <v>14000000</v>
      </c>
      <c r="I230" s="32">
        <v>14000000</v>
      </c>
      <c r="J230" s="33" t="s">
        <v>36</v>
      </c>
      <c r="K230" s="33" t="s">
        <v>37</v>
      </c>
      <c r="L230" s="41" t="s">
        <v>335</v>
      </c>
    </row>
    <row r="231" spans="2:12" ht="38.25">
      <c r="B231" s="14">
        <v>80161500</v>
      </c>
      <c r="C231" s="28" t="s">
        <v>564</v>
      </c>
      <c r="D231" s="29">
        <v>41641</v>
      </c>
      <c r="E231" s="30">
        <v>7</v>
      </c>
      <c r="F231" s="31" t="s">
        <v>425</v>
      </c>
      <c r="G231" s="33" t="s">
        <v>426</v>
      </c>
      <c r="H231" s="32">
        <v>74436040</v>
      </c>
      <c r="I231" s="32">
        <v>74436040</v>
      </c>
      <c r="J231" s="33" t="s">
        <v>36</v>
      </c>
      <c r="K231" s="33" t="s">
        <v>37</v>
      </c>
      <c r="L231" s="41" t="s">
        <v>362</v>
      </c>
    </row>
    <row r="232" spans="2:12" ht="38.25">
      <c r="B232" s="14">
        <v>80161500</v>
      </c>
      <c r="C232" s="28" t="s">
        <v>565</v>
      </c>
      <c r="D232" s="29">
        <v>41641</v>
      </c>
      <c r="E232" s="30">
        <v>7</v>
      </c>
      <c r="F232" s="31" t="s">
        <v>425</v>
      </c>
      <c r="G232" s="33" t="s">
        <v>426</v>
      </c>
      <c r="H232" s="32">
        <v>69974632</v>
      </c>
      <c r="I232" s="32">
        <v>69974632</v>
      </c>
      <c r="J232" s="33" t="s">
        <v>36</v>
      </c>
      <c r="K232" s="33" t="s">
        <v>37</v>
      </c>
      <c r="L232" s="41" t="s">
        <v>362</v>
      </c>
    </row>
    <row r="233" spans="2:12" ht="51">
      <c r="B233" s="14">
        <v>80161500</v>
      </c>
      <c r="C233" s="28" t="s">
        <v>566</v>
      </c>
      <c r="D233" s="29">
        <v>41641</v>
      </c>
      <c r="E233" s="30">
        <v>7</v>
      </c>
      <c r="F233" s="31" t="s">
        <v>425</v>
      </c>
      <c r="G233" s="33" t="s">
        <v>426</v>
      </c>
      <c r="H233" s="32">
        <v>62677972</v>
      </c>
      <c r="I233" s="32">
        <v>62677972</v>
      </c>
      <c r="J233" s="33" t="s">
        <v>36</v>
      </c>
      <c r="K233" s="33" t="s">
        <v>37</v>
      </c>
      <c r="L233" s="41" t="s">
        <v>342</v>
      </c>
    </row>
    <row r="234" spans="2:12" ht="51">
      <c r="B234" s="14">
        <v>80161500</v>
      </c>
      <c r="C234" s="28" t="s">
        <v>567</v>
      </c>
      <c r="D234" s="29">
        <v>41641</v>
      </c>
      <c r="E234" s="30">
        <v>7</v>
      </c>
      <c r="F234" s="31" t="s">
        <v>425</v>
      </c>
      <c r="G234" s="33" t="s">
        <v>426</v>
      </c>
      <c r="H234" s="32">
        <v>60322969</v>
      </c>
      <c r="I234" s="32">
        <v>60322969</v>
      </c>
      <c r="J234" s="33" t="s">
        <v>36</v>
      </c>
      <c r="K234" s="33" t="s">
        <v>37</v>
      </c>
      <c r="L234" s="41" t="s">
        <v>362</v>
      </c>
    </row>
    <row r="235" spans="2:12" ht="38.25">
      <c r="B235" s="14">
        <v>80161500</v>
      </c>
      <c r="C235" s="28" t="s">
        <v>554</v>
      </c>
      <c r="D235" s="29">
        <v>41641</v>
      </c>
      <c r="E235" s="30">
        <v>7</v>
      </c>
      <c r="F235" s="31" t="s">
        <v>425</v>
      </c>
      <c r="G235" s="33" t="s">
        <v>426</v>
      </c>
      <c r="H235" s="32">
        <v>60722620</v>
      </c>
      <c r="I235" s="32">
        <v>60722620</v>
      </c>
      <c r="J235" s="33" t="s">
        <v>36</v>
      </c>
      <c r="K235" s="33" t="s">
        <v>37</v>
      </c>
      <c r="L235" s="41" t="s">
        <v>362</v>
      </c>
    </row>
    <row r="236" spans="2:12" ht="51">
      <c r="B236" s="14">
        <v>80161500</v>
      </c>
      <c r="C236" s="28" t="s">
        <v>568</v>
      </c>
      <c r="D236" s="29">
        <v>41641</v>
      </c>
      <c r="E236" s="30">
        <v>7</v>
      </c>
      <c r="F236" s="31" t="s">
        <v>425</v>
      </c>
      <c r="G236" s="33" t="s">
        <v>426</v>
      </c>
      <c r="H236" s="32">
        <v>66289895</v>
      </c>
      <c r="I236" s="32">
        <v>66289895</v>
      </c>
      <c r="J236" s="33" t="s">
        <v>36</v>
      </c>
      <c r="K236" s="33" t="s">
        <v>37</v>
      </c>
      <c r="L236" s="41" t="s">
        <v>362</v>
      </c>
    </row>
    <row r="237" spans="2:12" ht="30">
      <c r="B237" s="14">
        <v>80161500</v>
      </c>
      <c r="C237" s="28" t="s">
        <v>569</v>
      </c>
      <c r="D237" s="29">
        <v>41641</v>
      </c>
      <c r="E237" s="30">
        <v>7</v>
      </c>
      <c r="F237" s="31" t="s">
        <v>425</v>
      </c>
      <c r="G237" s="33" t="s">
        <v>426</v>
      </c>
      <c r="H237" s="32">
        <v>18200000</v>
      </c>
      <c r="I237" s="32">
        <v>18200000</v>
      </c>
      <c r="J237" s="33" t="s">
        <v>36</v>
      </c>
      <c r="K237" s="33" t="s">
        <v>37</v>
      </c>
      <c r="L237" s="41" t="s">
        <v>342</v>
      </c>
    </row>
    <row r="238" spans="2:12" ht="38.25">
      <c r="B238" s="14">
        <v>80161500</v>
      </c>
      <c r="C238" s="28" t="s">
        <v>570</v>
      </c>
      <c r="D238" s="29">
        <v>41641</v>
      </c>
      <c r="E238" s="30">
        <v>7</v>
      </c>
      <c r="F238" s="31" t="s">
        <v>425</v>
      </c>
      <c r="G238" s="33" t="s">
        <v>426</v>
      </c>
      <c r="H238" s="32">
        <v>86697576</v>
      </c>
      <c r="I238" s="32">
        <v>86697576</v>
      </c>
      <c r="J238" s="33" t="s">
        <v>36</v>
      </c>
      <c r="K238" s="33" t="s">
        <v>37</v>
      </c>
      <c r="L238" s="41" t="s">
        <v>362</v>
      </c>
    </row>
    <row r="239" spans="2:12" ht="51">
      <c r="B239" s="14">
        <v>80161500</v>
      </c>
      <c r="C239" s="28" t="s">
        <v>571</v>
      </c>
      <c r="D239" s="29">
        <v>41641</v>
      </c>
      <c r="E239" s="30">
        <v>7</v>
      </c>
      <c r="F239" s="31" t="s">
        <v>425</v>
      </c>
      <c r="G239" s="33" t="s">
        <v>426</v>
      </c>
      <c r="H239" s="32">
        <v>24500000</v>
      </c>
      <c r="I239" s="32">
        <v>24500000</v>
      </c>
      <c r="J239" s="33" t="s">
        <v>36</v>
      </c>
      <c r="K239" s="33" t="s">
        <v>37</v>
      </c>
      <c r="L239" s="41" t="s">
        <v>342</v>
      </c>
    </row>
    <row r="240" spans="2:12" ht="30">
      <c r="B240" s="14">
        <v>80161500</v>
      </c>
      <c r="C240" s="28" t="s">
        <v>572</v>
      </c>
      <c r="D240" s="29">
        <v>41641</v>
      </c>
      <c r="E240" s="30">
        <v>7</v>
      </c>
      <c r="F240" s="31" t="s">
        <v>425</v>
      </c>
      <c r="G240" s="33" t="s">
        <v>426</v>
      </c>
      <c r="H240" s="32">
        <v>69974646</v>
      </c>
      <c r="I240" s="32">
        <v>69974646</v>
      </c>
      <c r="J240" s="33" t="s">
        <v>36</v>
      </c>
      <c r="K240" s="33" t="s">
        <v>37</v>
      </c>
      <c r="L240" s="41" t="s">
        <v>362</v>
      </c>
    </row>
    <row r="241" spans="2:12" ht="38.25">
      <c r="B241" s="14">
        <v>80161500</v>
      </c>
      <c r="C241" s="28" t="s">
        <v>573</v>
      </c>
      <c r="D241" s="29">
        <v>41641</v>
      </c>
      <c r="E241" s="30">
        <v>7</v>
      </c>
      <c r="F241" s="31" t="s">
        <v>425</v>
      </c>
      <c r="G241" s="33" t="s">
        <v>426</v>
      </c>
      <c r="H241" s="32">
        <v>28840000</v>
      </c>
      <c r="I241" s="32">
        <v>28840000</v>
      </c>
      <c r="J241" s="33" t="s">
        <v>36</v>
      </c>
      <c r="K241" s="33" t="s">
        <v>37</v>
      </c>
      <c r="L241" s="41" t="s">
        <v>342</v>
      </c>
    </row>
    <row r="242" spans="2:12" ht="38.25">
      <c r="B242" s="14">
        <v>80161500</v>
      </c>
      <c r="C242" s="28" t="s">
        <v>574</v>
      </c>
      <c r="D242" s="29">
        <v>41641</v>
      </c>
      <c r="E242" s="30">
        <v>7</v>
      </c>
      <c r="F242" s="31" t="s">
        <v>425</v>
      </c>
      <c r="G242" s="33" t="s">
        <v>426</v>
      </c>
      <c r="H242" s="32">
        <v>9000000</v>
      </c>
      <c r="I242" s="32">
        <v>9000000</v>
      </c>
      <c r="J242" s="33" t="s">
        <v>36</v>
      </c>
      <c r="K242" s="33" t="s">
        <v>37</v>
      </c>
      <c r="L242" s="41" t="s">
        <v>342</v>
      </c>
    </row>
    <row r="243" spans="2:12" ht="38.25">
      <c r="B243" s="14">
        <v>80161500</v>
      </c>
      <c r="C243" s="28" t="s">
        <v>575</v>
      </c>
      <c r="D243" s="29">
        <v>41641</v>
      </c>
      <c r="E243" s="30">
        <v>7</v>
      </c>
      <c r="F243" s="31" t="s">
        <v>425</v>
      </c>
      <c r="G243" s="33" t="s">
        <v>426</v>
      </c>
      <c r="H243" s="32">
        <v>60322969</v>
      </c>
      <c r="I243" s="32">
        <v>60322969</v>
      </c>
      <c r="J243" s="33" t="s">
        <v>36</v>
      </c>
      <c r="K243" s="33" t="s">
        <v>37</v>
      </c>
      <c r="L243" s="41" t="s">
        <v>362</v>
      </c>
    </row>
    <row r="244" spans="2:12" ht="38.25">
      <c r="B244" s="14">
        <v>80161500</v>
      </c>
      <c r="C244" s="28" t="s">
        <v>576</v>
      </c>
      <c r="D244" s="29">
        <v>41641</v>
      </c>
      <c r="E244" s="30">
        <v>7</v>
      </c>
      <c r="F244" s="31" t="s">
        <v>425</v>
      </c>
      <c r="G244" s="33" t="s">
        <v>426</v>
      </c>
      <c r="H244" s="32">
        <v>59009377</v>
      </c>
      <c r="I244" s="32">
        <v>59009377</v>
      </c>
      <c r="J244" s="33" t="s">
        <v>36</v>
      </c>
      <c r="K244" s="33" t="s">
        <v>37</v>
      </c>
      <c r="L244" s="41" t="s">
        <v>342</v>
      </c>
    </row>
    <row r="245" spans="2:12" ht="38.25">
      <c r="B245" s="14">
        <v>80161500</v>
      </c>
      <c r="C245" s="28" t="s">
        <v>577</v>
      </c>
      <c r="D245" s="29">
        <v>41641</v>
      </c>
      <c r="E245" s="30">
        <v>7</v>
      </c>
      <c r="F245" s="31" t="s">
        <v>425</v>
      </c>
      <c r="G245" s="33" t="s">
        <v>426</v>
      </c>
      <c r="H245" s="32">
        <v>43012800</v>
      </c>
      <c r="I245" s="32">
        <v>43012800</v>
      </c>
      <c r="J245" s="33" t="s">
        <v>36</v>
      </c>
      <c r="K245" s="33" t="s">
        <v>37</v>
      </c>
      <c r="L245" s="41" t="s">
        <v>342</v>
      </c>
    </row>
    <row r="246" spans="2:12" ht="38.25">
      <c r="B246" s="14">
        <v>80161500</v>
      </c>
      <c r="C246" s="28" t="s">
        <v>578</v>
      </c>
      <c r="D246" s="29">
        <v>41641</v>
      </c>
      <c r="E246" s="30">
        <v>7</v>
      </c>
      <c r="F246" s="31" t="s">
        <v>425</v>
      </c>
      <c r="G246" s="33" t="s">
        <v>426</v>
      </c>
      <c r="H246" s="32">
        <v>86697581</v>
      </c>
      <c r="I246" s="32">
        <v>86697581</v>
      </c>
      <c r="J246" s="33" t="s">
        <v>36</v>
      </c>
      <c r="K246" s="33" t="s">
        <v>37</v>
      </c>
      <c r="L246" s="41" t="s">
        <v>362</v>
      </c>
    </row>
    <row r="247" spans="2:12" ht="38.25">
      <c r="B247" s="14">
        <v>80161500</v>
      </c>
      <c r="C247" s="28" t="s">
        <v>579</v>
      </c>
      <c r="D247" s="29">
        <v>41641</v>
      </c>
      <c r="E247" s="30">
        <v>7</v>
      </c>
      <c r="F247" s="31" t="s">
        <v>425</v>
      </c>
      <c r="G247" s="33" t="s">
        <v>426</v>
      </c>
      <c r="H247" s="32">
        <v>47271371</v>
      </c>
      <c r="I247" s="32">
        <v>47271371</v>
      </c>
      <c r="J247" s="33" t="s">
        <v>36</v>
      </c>
      <c r="K247" s="33" t="s">
        <v>37</v>
      </c>
      <c r="L247" s="41" t="s">
        <v>342</v>
      </c>
    </row>
    <row r="248" spans="2:12" ht="51">
      <c r="B248" s="14">
        <v>80161500</v>
      </c>
      <c r="C248" s="28" t="s">
        <v>580</v>
      </c>
      <c r="D248" s="29">
        <v>41641</v>
      </c>
      <c r="E248" s="30">
        <v>7</v>
      </c>
      <c r="F248" s="31" t="s">
        <v>425</v>
      </c>
      <c r="G248" s="33" t="s">
        <v>426</v>
      </c>
      <c r="H248" s="32">
        <v>84448000</v>
      </c>
      <c r="I248" s="32">
        <v>84448000</v>
      </c>
      <c r="J248" s="33" t="s">
        <v>36</v>
      </c>
      <c r="K248" s="33" t="s">
        <v>37</v>
      </c>
      <c r="L248" s="41" t="s">
        <v>362</v>
      </c>
    </row>
    <row r="249" spans="2:12" ht="38.25">
      <c r="B249" s="14">
        <v>80161500</v>
      </c>
      <c r="C249" s="28" t="s">
        <v>581</v>
      </c>
      <c r="D249" s="29">
        <v>41641</v>
      </c>
      <c r="E249" s="30">
        <v>7</v>
      </c>
      <c r="F249" s="31" t="s">
        <v>425</v>
      </c>
      <c r="G249" s="33" t="s">
        <v>426</v>
      </c>
      <c r="H249" s="32">
        <v>9000000</v>
      </c>
      <c r="I249" s="32">
        <v>9000000</v>
      </c>
      <c r="J249" s="33" t="s">
        <v>36</v>
      </c>
      <c r="K249" s="33" t="s">
        <v>37</v>
      </c>
      <c r="L249" s="41" t="s">
        <v>342</v>
      </c>
    </row>
    <row r="250" spans="2:12" ht="51">
      <c r="B250" s="14">
        <v>80161500</v>
      </c>
      <c r="C250" s="28" t="s">
        <v>582</v>
      </c>
      <c r="D250" s="29">
        <v>41641</v>
      </c>
      <c r="E250" s="30">
        <v>7</v>
      </c>
      <c r="F250" s="31" t="s">
        <v>425</v>
      </c>
      <c r="G250" s="33" t="s">
        <v>426</v>
      </c>
      <c r="H250" s="32">
        <v>60580723</v>
      </c>
      <c r="I250" s="32">
        <v>60580723</v>
      </c>
      <c r="J250" s="33" t="s">
        <v>36</v>
      </c>
      <c r="K250" s="33" t="s">
        <v>37</v>
      </c>
      <c r="L250" s="41" t="s">
        <v>362</v>
      </c>
    </row>
    <row r="251" spans="2:12" ht="51">
      <c r="B251" s="14">
        <v>80161500</v>
      </c>
      <c r="C251" s="28" t="s">
        <v>583</v>
      </c>
      <c r="D251" s="29">
        <v>41641</v>
      </c>
      <c r="E251" s="30">
        <v>7</v>
      </c>
      <c r="F251" s="31" t="s">
        <v>425</v>
      </c>
      <c r="G251" s="33" t="s">
        <v>426</v>
      </c>
      <c r="H251" s="32">
        <v>79250437</v>
      </c>
      <c r="I251" s="32">
        <v>79250437</v>
      </c>
      <c r="J251" s="33" t="s">
        <v>36</v>
      </c>
      <c r="K251" s="33" t="s">
        <v>37</v>
      </c>
      <c r="L251" s="41" t="s">
        <v>362</v>
      </c>
    </row>
    <row r="252" spans="2:12" ht="38.25">
      <c r="B252" s="14">
        <v>80161500</v>
      </c>
      <c r="C252" s="28" t="s">
        <v>584</v>
      </c>
      <c r="D252" s="29">
        <v>41641</v>
      </c>
      <c r="E252" s="30">
        <v>7</v>
      </c>
      <c r="F252" s="31" t="s">
        <v>425</v>
      </c>
      <c r="G252" s="33" t="s">
        <v>426</v>
      </c>
      <c r="H252" s="32">
        <v>64890000</v>
      </c>
      <c r="I252" s="32">
        <v>64890000</v>
      </c>
      <c r="J252" s="33" t="s">
        <v>36</v>
      </c>
      <c r="K252" s="33" t="s">
        <v>37</v>
      </c>
      <c r="L252" s="41" t="s">
        <v>362</v>
      </c>
    </row>
    <row r="253" spans="2:12" ht="51">
      <c r="B253" s="14">
        <v>80161500</v>
      </c>
      <c r="C253" s="28" t="s">
        <v>585</v>
      </c>
      <c r="D253" s="29">
        <v>41641</v>
      </c>
      <c r="E253" s="30">
        <v>7</v>
      </c>
      <c r="F253" s="31" t="s">
        <v>425</v>
      </c>
      <c r="G253" s="33" t="s">
        <v>426</v>
      </c>
      <c r="H253" s="32">
        <v>29734901</v>
      </c>
      <c r="I253" s="32">
        <v>29734901</v>
      </c>
      <c r="J253" s="33" t="s">
        <v>36</v>
      </c>
      <c r="K253" s="33" t="s">
        <v>37</v>
      </c>
      <c r="L253" s="41" t="s">
        <v>362</v>
      </c>
    </row>
    <row r="254" spans="2:12" ht="38.25">
      <c r="B254" s="14">
        <v>80161500</v>
      </c>
      <c r="C254" s="28" t="s">
        <v>586</v>
      </c>
      <c r="D254" s="29">
        <v>41641</v>
      </c>
      <c r="E254" s="30">
        <v>7</v>
      </c>
      <c r="F254" s="31" t="s">
        <v>425</v>
      </c>
      <c r="G254" s="33" t="s">
        <v>426</v>
      </c>
      <c r="H254" s="32">
        <v>64890000</v>
      </c>
      <c r="I254" s="32">
        <v>64890000</v>
      </c>
      <c r="J254" s="33" t="s">
        <v>36</v>
      </c>
      <c r="K254" s="33" t="s">
        <v>37</v>
      </c>
      <c r="L254" s="41" t="s">
        <v>362</v>
      </c>
    </row>
    <row r="255" spans="2:12" ht="38.25">
      <c r="B255" s="14">
        <v>80161500</v>
      </c>
      <c r="C255" s="28" t="s">
        <v>587</v>
      </c>
      <c r="D255" s="29">
        <v>41641</v>
      </c>
      <c r="E255" s="30">
        <v>7</v>
      </c>
      <c r="F255" s="31" t="s">
        <v>425</v>
      </c>
      <c r="G255" s="33" t="s">
        <v>426</v>
      </c>
      <c r="H255" s="32">
        <v>18640125</v>
      </c>
      <c r="I255" s="32">
        <v>18640125</v>
      </c>
      <c r="J255" s="33" t="s">
        <v>36</v>
      </c>
      <c r="K255" s="33" t="s">
        <v>37</v>
      </c>
      <c r="L255" s="41" t="s">
        <v>362</v>
      </c>
    </row>
    <row r="256" spans="2:12" ht="38.25">
      <c r="B256" s="14">
        <v>80161500</v>
      </c>
      <c r="C256" s="28" t="s">
        <v>588</v>
      </c>
      <c r="D256" s="29">
        <v>41641</v>
      </c>
      <c r="E256" s="30">
        <v>7</v>
      </c>
      <c r="F256" s="31" t="s">
        <v>425</v>
      </c>
      <c r="G256" s="33" t="s">
        <v>426</v>
      </c>
      <c r="H256" s="32">
        <v>20483939</v>
      </c>
      <c r="I256" s="32">
        <v>20483939</v>
      </c>
      <c r="J256" s="33" t="s">
        <v>36</v>
      </c>
      <c r="K256" s="33" t="s">
        <v>37</v>
      </c>
      <c r="L256" s="41" t="s">
        <v>362</v>
      </c>
    </row>
    <row r="257" spans="2:12" ht="38.25">
      <c r="B257" s="14">
        <v>80161500</v>
      </c>
      <c r="C257" s="28" t="s">
        <v>589</v>
      </c>
      <c r="D257" s="29">
        <v>41641</v>
      </c>
      <c r="E257" s="30">
        <v>7</v>
      </c>
      <c r="F257" s="31" t="s">
        <v>425</v>
      </c>
      <c r="G257" s="33" t="s">
        <v>426</v>
      </c>
      <c r="H257" s="32">
        <v>16714138</v>
      </c>
      <c r="I257" s="32">
        <v>16714138</v>
      </c>
      <c r="J257" s="33" t="s">
        <v>36</v>
      </c>
      <c r="K257" s="33" t="s">
        <v>37</v>
      </c>
      <c r="L257" s="41" t="s">
        <v>362</v>
      </c>
    </row>
    <row r="258" spans="2:12" ht="38.25">
      <c r="B258" s="14">
        <v>80161500</v>
      </c>
      <c r="C258" s="28" t="s">
        <v>590</v>
      </c>
      <c r="D258" s="29">
        <v>41641</v>
      </c>
      <c r="E258" s="30">
        <v>7</v>
      </c>
      <c r="F258" s="31" t="s">
        <v>425</v>
      </c>
      <c r="G258" s="33" t="s">
        <v>426</v>
      </c>
      <c r="H258" s="32">
        <v>29788836</v>
      </c>
      <c r="I258" s="32">
        <v>29788836</v>
      </c>
      <c r="J258" s="33" t="s">
        <v>36</v>
      </c>
      <c r="K258" s="33" t="s">
        <v>37</v>
      </c>
      <c r="L258" s="41" t="s">
        <v>399</v>
      </c>
    </row>
    <row r="259" spans="2:12" ht="30">
      <c r="B259" s="14">
        <v>80161500</v>
      </c>
      <c r="C259" s="28" t="s">
        <v>591</v>
      </c>
      <c r="D259" s="29">
        <v>41641</v>
      </c>
      <c r="E259" s="30">
        <v>7</v>
      </c>
      <c r="F259" s="31" t="s">
        <v>425</v>
      </c>
      <c r="G259" s="33" t="s">
        <v>426</v>
      </c>
      <c r="H259" s="32">
        <v>60322969</v>
      </c>
      <c r="I259" s="32">
        <v>60322969</v>
      </c>
      <c r="J259" s="33" t="s">
        <v>36</v>
      </c>
      <c r="K259" s="33" t="s">
        <v>37</v>
      </c>
      <c r="L259" s="41" t="s">
        <v>362</v>
      </c>
    </row>
    <row r="260" spans="2:12" ht="38.25">
      <c r="B260" s="14">
        <v>80161500</v>
      </c>
      <c r="C260" s="28" t="s">
        <v>592</v>
      </c>
      <c r="D260" s="29">
        <v>41641</v>
      </c>
      <c r="E260" s="30">
        <v>7</v>
      </c>
      <c r="F260" s="31" t="s">
        <v>425</v>
      </c>
      <c r="G260" s="33" t="s">
        <v>426</v>
      </c>
      <c r="H260" s="32">
        <v>69974644</v>
      </c>
      <c r="I260" s="32">
        <v>69974644</v>
      </c>
      <c r="J260" s="33" t="s">
        <v>36</v>
      </c>
      <c r="K260" s="33" t="s">
        <v>37</v>
      </c>
      <c r="L260" s="41" t="s">
        <v>362</v>
      </c>
    </row>
    <row r="261" spans="2:12" ht="30">
      <c r="B261" s="14">
        <v>80161500</v>
      </c>
      <c r="C261" s="28" t="s">
        <v>593</v>
      </c>
      <c r="D261" s="29">
        <v>41641</v>
      </c>
      <c r="E261" s="30">
        <v>7</v>
      </c>
      <c r="F261" s="31" t="s">
        <v>425</v>
      </c>
      <c r="G261" s="33" t="s">
        <v>426</v>
      </c>
      <c r="H261" s="32">
        <v>48105120</v>
      </c>
      <c r="I261" s="32">
        <v>48105120</v>
      </c>
      <c r="J261" s="33" t="s">
        <v>36</v>
      </c>
      <c r="K261" s="33" t="s">
        <v>37</v>
      </c>
      <c r="L261" s="41" t="s">
        <v>362</v>
      </c>
    </row>
    <row r="262" spans="2:12" ht="38.25">
      <c r="B262" s="14">
        <v>80161500</v>
      </c>
      <c r="C262" s="28" t="s">
        <v>594</v>
      </c>
      <c r="D262" s="29">
        <v>41641</v>
      </c>
      <c r="E262" s="30">
        <v>7</v>
      </c>
      <c r="F262" s="31" t="s">
        <v>425</v>
      </c>
      <c r="G262" s="33" t="s">
        <v>426</v>
      </c>
      <c r="H262" s="32">
        <v>12978000</v>
      </c>
      <c r="I262" s="32">
        <v>12978000</v>
      </c>
      <c r="J262" s="33" t="s">
        <v>36</v>
      </c>
      <c r="K262" s="33" t="s">
        <v>37</v>
      </c>
      <c r="L262" s="41" t="s">
        <v>486</v>
      </c>
    </row>
    <row r="263" spans="2:12" ht="38.25">
      <c r="B263" s="14">
        <v>80161500</v>
      </c>
      <c r="C263" s="28" t="s">
        <v>393</v>
      </c>
      <c r="D263" s="29">
        <v>41661</v>
      </c>
      <c r="E263" s="30">
        <v>7</v>
      </c>
      <c r="F263" s="31" t="s">
        <v>425</v>
      </c>
      <c r="G263" s="33" t="s">
        <v>426</v>
      </c>
      <c r="H263" s="32">
        <v>34833333</v>
      </c>
      <c r="I263" s="32">
        <v>34833333</v>
      </c>
      <c r="J263" s="33" t="s">
        <v>36</v>
      </c>
      <c r="K263" s="33" t="s">
        <v>37</v>
      </c>
      <c r="L263" s="41" t="s">
        <v>486</v>
      </c>
    </row>
    <row r="264" spans="2:12" ht="38.25">
      <c r="B264" s="14">
        <v>80161500</v>
      </c>
      <c r="C264" s="28" t="s">
        <v>343</v>
      </c>
      <c r="D264" s="29">
        <v>41661</v>
      </c>
      <c r="E264" s="30">
        <v>7</v>
      </c>
      <c r="F264" s="31" t="s">
        <v>425</v>
      </c>
      <c r="G264" s="33" t="s">
        <v>426</v>
      </c>
      <c r="H264" s="32">
        <v>12000000</v>
      </c>
      <c r="I264" s="32">
        <v>12000000</v>
      </c>
      <c r="J264" s="33" t="s">
        <v>36</v>
      </c>
      <c r="K264" s="33" t="s">
        <v>37</v>
      </c>
      <c r="L264" s="41" t="s">
        <v>342</v>
      </c>
    </row>
    <row r="265" spans="2:12" ht="38.25">
      <c r="B265" s="14">
        <v>78131804</v>
      </c>
      <c r="C265" s="28" t="s">
        <v>360</v>
      </c>
      <c r="D265" s="29">
        <v>41662</v>
      </c>
      <c r="E265" s="30">
        <v>5</v>
      </c>
      <c r="F265" s="31" t="s">
        <v>425</v>
      </c>
      <c r="G265" s="33" t="s">
        <v>426</v>
      </c>
      <c r="H265" s="32">
        <v>190783170</v>
      </c>
      <c r="I265" s="32">
        <v>190783170</v>
      </c>
      <c r="J265" s="33" t="s">
        <v>36</v>
      </c>
      <c r="K265" s="33" t="s">
        <v>37</v>
      </c>
      <c r="L265" s="41" t="s">
        <v>335</v>
      </c>
    </row>
    <row r="266" spans="2:12" ht="38.25">
      <c r="B266" s="14">
        <v>80161500</v>
      </c>
      <c r="C266" s="28" t="s">
        <v>353</v>
      </c>
      <c r="D266" s="29">
        <v>41663</v>
      </c>
      <c r="E266" s="30">
        <v>7</v>
      </c>
      <c r="F266" s="31" t="s">
        <v>425</v>
      </c>
      <c r="G266" s="33" t="s">
        <v>426</v>
      </c>
      <c r="H266" s="32">
        <v>10800000</v>
      </c>
      <c r="I266" s="32">
        <v>10800000</v>
      </c>
      <c r="J266" s="33" t="s">
        <v>36</v>
      </c>
      <c r="K266" s="33" t="s">
        <v>37</v>
      </c>
      <c r="L266" s="41" t="s">
        <v>349</v>
      </c>
    </row>
    <row r="267" spans="2:12" ht="38.25">
      <c r="B267" s="14">
        <v>80161500</v>
      </c>
      <c r="C267" s="28" t="s">
        <v>394</v>
      </c>
      <c r="D267" s="29">
        <v>41663</v>
      </c>
      <c r="E267" s="30">
        <v>7</v>
      </c>
      <c r="F267" s="31" t="s">
        <v>425</v>
      </c>
      <c r="G267" s="33" t="s">
        <v>426</v>
      </c>
      <c r="H267" s="32">
        <v>13200000</v>
      </c>
      <c r="I267" s="32">
        <v>13200000</v>
      </c>
      <c r="J267" s="33" t="s">
        <v>36</v>
      </c>
      <c r="K267" s="33" t="s">
        <v>37</v>
      </c>
      <c r="L267" s="41" t="s">
        <v>486</v>
      </c>
    </row>
    <row r="268" spans="2:12" ht="51">
      <c r="B268" s="14">
        <v>80161500</v>
      </c>
      <c r="C268" s="28" t="s">
        <v>354</v>
      </c>
      <c r="D268" s="29">
        <v>41663</v>
      </c>
      <c r="E268" s="30">
        <v>7</v>
      </c>
      <c r="F268" s="31" t="s">
        <v>425</v>
      </c>
      <c r="G268" s="33" t="s">
        <v>426</v>
      </c>
      <c r="H268" s="32">
        <v>45000000</v>
      </c>
      <c r="I268" s="32">
        <v>45000000</v>
      </c>
      <c r="J268" s="33" t="s">
        <v>36</v>
      </c>
      <c r="K268" s="33" t="s">
        <v>37</v>
      </c>
      <c r="L268" s="41" t="s">
        <v>349</v>
      </c>
    </row>
    <row r="269" spans="2:12" ht="38.25">
      <c r="B269" s="14">
        <v>80161500</v>
      </c>
      <c r="C269" s="28" t="s">
        <v>371</v>
      </c>
      <c r="D269" s="29">
        <v>41663</v>
      </c>
      <c r="E269" s="30">
        <v>7</v>
      </c>
      <c r="F269" s="31" t="s">
        <v>425</v>
      </c>
      <c r="G269" s="33" t="s">
        <v>426</v>
      </c>
      <c r="H269" s="32">
        <v>36000000</v>
      </c>
      <c r="I269" s="32">
        <v>36000000</v>
      </c>
      <c r="J269" s="33" t="s">
        <v>36</v>
      </c>
      <c r="K269" s="33" t="s">
        <v>37</v>
      </c>
      <c r="L269" s="41" t="s">
        <v>362</v>
      </c>
    </row>
    <row r="270" spans="2:12" ht="51">
      <c r="B270" s="14">
        <v>80161500</v>
      </c>
      <c r="C270" s="28" t="s">
        <v>372</v>
      </c>
      <c r="D270" s="29">
        <v>41663</v>
      </c>
      <c r="E270" s="30">
        <v>7</v>
      </c>
      <c r="F270" s="31" t="s">
        <v>425</v>
      </c>
      <c r="G270" s="33" t="s">
        <v>426</v>
      </c>
      <c r="H270" s="32">
        <v>4887069</v>
      </c>
      <c r="I270" s="32">
        <v>4887069</v>
      </c>
      <c r="J270" s="33" t="s">
        <v>36</v>
      </c>
      <c r="K270" s="33" t="s">
        <v>37</v>
      </c>
      <c r="L270" s="41" t="s">
        <v>362</v>
      </c>
    </row>
    <row r="271" spans="2:12" ht="51">
      <c r="B271" s="14">
        <v>80161500</v>
      </c>
      <c r="C271" s="28" t="s">
        <v>373</v>
      </c>
      <c r="D271" s="29">
        <v>41663</v>
      </c>
      <c r="E271" s="30">
        <v>7</v>
      </c>
      <c r="F271" s="31" t="s">
        <v>425</v>
      </c>
      <c r="G271" s="33" t="s">
        <v>426</v>
      </c>
      <c r="H271" s="32">
        <v>9427278</v>
      </c>
      <c r="I271" s="32">
        <v>9427278</v>
      </c>
      <c r="J271" s="33" t="s">
        <v>36</v>
      </c>
      <c r="K271" s="33" t="s">
        <v>37</v>
      </c>
      <c r="L271" s="41" t="s">
        <v>362</v>
      </c>
    </row>
    <row r="272" spans="2:12" ht="38.25">
      <c r="B272" s="14">
        <v>80161500</v>
      </c>
      <c r="C272" s="28" t="s">
        <v>374</v>
      </c>
      <c r="D272" s="29">
        <v>41663</v>
      </c>
      <c r="E272" s="30">
        <v>7</v>
      </c>
      <c r="F272" s="31" t="s">
        <v>425</v>
      </c>
      <c r="G272" s="33" t="s">
        <v>426</v>
      </c>
      <c r="H272" s="32">
        <v>47700000</v>
      </c>
      <c r="I272" s="32">
        <v>47700000</v>
      </c>
      <c r="J272" s="33" t="s">
        <v>36</v>
      </c>
      <c r="K272" s="33" t="s">
        <v>37</v>
      </c>
      <c r="L272" s="41" t="s">
        <v>362</v>
      </c>
    </row>
    <row r="273" spans="2:12" ht="51">
      <c r="B273" s="14">
        <v>80161500</v>
      </c>
      <c r="C273" s="28" t="s">
        <v>355</v>
      </c>
      <c r="D273" s="29">
        <v>41663</v>
      </c>
      <c r="E273" s="30">
        <v>7</v>
      </c>
      <c r="F273" s="31" t="s">
        <v>425</v>
      </c>
      <c r="G273" s="33" t="s">
        <v>426</v>
      </c>
      <c r="H273" s="32">
        <v>15600000</v>
      </c>
      <c r="I273" s="32">
        <v>15600000</v>
      </c>
      <c r="J273" s="33" t="s">
        <v>36</v>
      </c>
      <c r="K273" s="33" t="s">
        <v>37</v>
      </c>
      <c r="L273" s="41" t="s">
        <v>335</v>
      </c>
    </row>
    <row r="274" spans="2:12" ht="51">
      <c r="B274" s="14">
        <v>80161500</v>
      </c>
      <c r="C274" s="28" t="s">
        <v>400</v>
      </c>
      <c r="D274" s="29">
        <v>41663</v>
      </c>
      <c r="E274" s="30">
        <v>7</v>
      </c>
      <c r="F274" s="31" t="s">
        <v>425</v>
      </c>
      <c r="G274" s="33" t="s">
        <v>426</v>
      </c>
      <c r="H274" s="32">
        <v>9600000</v>
      </c>
      <c r="I274" s="32">
        <v>9600000</v>
      </c>
      <c r="J274" s="33" t="s">
        <v>36</v>
      </c>
      <c r="K274" s="33" t="s">
        <v>37</v>
      </c>
      <c r="L274" s="41" t="s">
        <v>399</v>
      </c>
    </row>
    <row r="275" spans="2:12" ht="38.25">
      <c r="B275" s="14">
        <v>80161500</v>
      </c>
      <c r="C275" s="28" t="s">
        <v>389</v>
      </c>
      <c r="D275" s="29">
        <v>41663</v>
      </c>
      <c r="E275" s="30">
        <v>7</v>
      </c>
      <c r="F275" s="31" t="s">
        <v>425</v>
      </c>
      <c r="G275" s="33" t="s">
        <v>426</v>
      </c>
      <c r="H275" s="32">
        <v>12810000</v>
      </c>
      <c r="I275" s="32">
        <v>12810000</v>
      </c>
      <c r="J275" s="33" t="s">
        <v>36</v>
      </c>
      <c r="K275" s="33" t="s">
        <v>37</v>
      </c>
      <c r="L275" s="41" t="s">
        <v>362</v>
      </c>
    </row>
    <row r="276" spans="2:12" ht="30">
      <c r="B276" s="14">
        <v>80161500</v>
      </c>
      <c r="C276" s="28" t="s">
        <v>395</v>
      </c>
      <c r="D276" s="29">
        <v>41663</v>
      </c>
      <c r="E276" s="30">
        <v>7</v>
      </c>
      <c r="F276" s="31" t="s">
        <v>425</v>
      </c>
      <c r="G276" s="33" t="s">
        <v>426</v>
      </c>
      <c r="H276" s="32">
        <v>11400000</v>
      </c>
      <c r="I276" s="32">
        <v>11400000</v>
      </c>
      <c r="J276" s="33" t="s">
        <v>36</v>
      </c>
      <c r="K276" s="33" t="s">
        <v>37</v>
      </c>
      <c r="L276" s="41" t="s">
        <v>486</v>
      </c>
    </row>
    <row r="277" spans="2:12" ht="51">
      <c r="B277" s="14">
        <v>80161500</v>
      </c>
      <c r="C277" s="28" t="s">
        <v>344</v>
      </c>
      <c r="D277" s="29">
        <v>41663</v>
      </c>
      <c r="E277" s="30">
        <v>7</v>
      </c>
      <c r="F277" s="31" t="s">
        <v>425</v>
      </c>
      <c r="G277" s="33" t="s">
        <v>426</v>
      </c>
      <c r="H277" s="32">
        <v>27000000</v>
      </c>
      <c r="I277" s="32">
        <v>27000000</v>
      </c>
      <c r="J277" s="33" t="s">
        <v>36</v>
      </c>
      <c r="K277" s="33" t="s">
        <v>37</v>
      </c>
      <c r="L277" s="41" t="s">
        <v>342</v>
      </c>
    </row>
    <row r="278" spans="2:12" ht="38.25">
      <c r="B278" s="14">
        <v>80161500</v>
      </c>
      <c r="C278" s="28" t="s">
        <v>401</v>
      </c>
      <c r="D278" s="29">
        <v>41663</v>
      </c>
      <c r="E278" s="30">
        <v>7</v>
      </c>
      <c r="F278" s="31" t="s">
        <v>425</v>
      </c>
      <c r="G278" s="33" t="s">
        <v>426</v>
      </c>
      <c r="H278" s="32">
        <v>10800000</v>
      </c>
      <c r="I278" s="32">
        <v>10800000</v>
      </c>
      <c r="J278" s="33" t="s">
        <v>36</v>
      </c>
      <c r="K278" s="33" t="s">
        <v>37</v>
      </c>
      <c r="L278" s="41" t="s">
        <v>399</v>
      </c>
    </row>
    <row r="279" spans="2:12" ht="51">
      <c r="B279" s="14">
        <v>80161500</v>
      </c>
      <c r="C279" s="28" t="s">
        <v>396</v>
      </c>
      <c r="D279" s="29">
        <v>41663</v>
      </c>
      <c r="E279" s="30">
        <v>7</v>
      </c>
      <c r="F279" s="31" t="s">
        <v>425</v>
      </c>
      <c r="G279" s="33" t="s">
        <v>426</v>
      </c>
      <c r="H279" s="32">
        <v>11400000</v>
      </c>
      <c r="I279" s="32">
        <v>11400000</v>
      </c>
      <c r="J279" s="33" t="s">
        <v>36</v>
      </c>
      <c r="K279" s="33" t="s">
        <v>37</v>
      </c>
      <c r="L279" s="41" t="s">
        <v>486</v>
      </c>
    </row>
    <row r="280" spans="2:12" ht="38.25">
      <c r="B280" s="14">
        <v>80161500</v>
      </c>
      <c r="C280" s="28" t="s">
        <v>397</v>
      </c>
      <c r="D280" s="29">
        <v>41663</v>
      </c>
      <c r="E280" s="30">
        <v>7</v>
      </c>
      <c r="F280" s="31" t="s">
        <v>425</v>
      </c>
      <c r="G280" s="33" t="s">
        <v>426</v>
      </c>
      <c r="H280" s="32">
        <v>27000000</v>
      </c>
      <c r="I280" s="32">
        <v>27000000</v>
      </c>
      <c r="J280" s="33" t="s">
        <v>36</v>
      </c>
      <c r="K280" s="33" t="s">
        <v>37</v>
      </c>
      <c r="L280" s="41" t="s">
        <v>486</v>
      </c>
    </row>
    <row r="281" spans="2:12" ht="51">
      <c r="B281" s="14">
        <v>80161500</v>
      </c>
      <c r="C281" s="28" t="s">
        <v>375</v>
      </c>
      <c r="D281" s="29">
        <v>41663</v>
      </c>
      <c r="E281" s="30">
        <v>7</v>
      </c>
      <c r="F281" s="31" t="s">
        <v>425</v>
      </c>
      <c r="G281" s="33" t="s">
        <v>426</v>
      </c>
      <c r="H281" s="32">
        <v>15657000</v>
      </c>
      <c r="I281" s="32">
        <v>15657000</v>
      </c>
      <c r="J281" s="33" t="s">
        <v>36</v>
      </c>
      <c r="K281" s="33" t="s">
        <v>37</v>
      </c>
      <c r="L281" s="41" t="s">
        <v>362</v>
      </c>
    </row>
    <row r="282" spans="2:12" ht="51">
      <c r="B282" s="14">
        <v>80161500</v>
      </c>
      <c r="C282" s="28" t="s">
        <v>376</v>
      </c>
      <c r="D282" s="29">
        <v>41663</v>
      </c>
      <c r="E282" s="30">
        <v>7</v>
      </c>
      <c r="F282" s="31" t="s">
        <v>425</v>
      </c>
      <c r="G282" s="33" t="s">
        <v>426</v>
      </c>
      <c r="H282" s="32">
        <v>15000000</v>
      </c>
      <c r="I282" s="32">
        <v>15000000</v>
      </c>
      <c r="J282" s="33" t="s">
        <v>36</v>
      </c>
      <c r="K282" s="33" t="s">
        <v>37</v>
      </c>
      <c r="L282" s="41" t="s">
        <v>362</v>
      </c>
    </row>
    <row r="283" spans="2:12" ht="38.25">
      <c r="B283" s="14">
        <v>80161500</v>
      </c>
      <c r="C283" s="28" t="s">
        <v>402</v>
      </c>
      <c r="D283" s="29">
        <v>41663</v>
      </c>
      <c r="E283" s="30">
        <v>7</v>
      </c>
      <c r="F283" s="31" t="s">
        <v>425</v>
      </c>
      <c r="G283" s="33" t="s">
        <v>426</v>
      </c>
      <c r="H283" s="32">
        <v>31200000</v>
      </c>
      <c r="I283" s="32">
        <v>31200000</v>
      </c>
      <c r="J283" s="33" t="s">
        <v>36</v>
      </c>
      <c r="K283" s="33" t="s">
        <v>37</v>
      </c>
      <c r="L283" s="41" t="s">
        <v>399</v>
      </c>
    </row>
    <row r="284" spans="2:12" ht="38.25">
      <c r="B284" s="14">
        <v>80161500</v>
      </c>
      <c r="C284" s="28" t="s">
        <v>403</v>
      </c>
      <c r="D284" s="29">
        <v>41663</v>
      </c>
      <c r="E284" s="30">
        <v>7</v>
      </c>
      <c r="F284" s="31" t="s">
        <v>425</v>
      </c>
      <c r="G284" s="33" t="s">
        <v>426</v>
      </c>
      <c r="H284" s="32">
        <v>27000000</v>
      </c>
      <c r="I284" s="32">
        <v>27000000</v>
      </c>
      <c r="J284" s="33" t="s">
        <v>36</v>
      </c>
      <c r="K284" s="33" t="s">
        <v>37</v>
      </c>
      <c r="L284" s="41" t="s">
        <v>399</v>
      </c>
    </row>
    <row r="285" spans="2:12" ht="30">
      <c r="B285" s="14">
        <v>80161500</v>
      </c>
      <c r="C285" s="28" t="s">
        <v>377</v>
      </c>
      <c r="D285" s="29">
        <v>41663</v>
      </c>
      <c r="E285" s="30">
        <v>7</v>
      </c>
      <c r="F285" s="31" t="s">
        <v>425</v>
      </c>
      <c r="G285" s="33" t="s">
        <v>426</v>
      </c>
      <c r="H285" s="32">
        <v>5408964</v>
      </c>
      <c r="I285" s="32">
        <v>5408964</v>
      </c>
      <c r="J285" s="33" t="s">
        <v>36</v>
      </c>
      <c r="K285" s="33" t="s">
        <v>37</v>
      </c>
      <c r="L285" s="41" t="s">
        <v>362</v>
      </c>
    </row>
    <row r="286" spans="2:12" ht="38.25">
      <c r="B286" s="14">
        <v>80161500</v>
      </c>
      <c r="C286" s="28" t="s">
        <v>378</v>
      </c>
      <c r="D286" s="29">
        <v>41663</v>
      </c>
      <c r="E286" s="30">
        <v>7</v>
      </c>
      <c r="F286" s="31" t="s">
        <v>425</v>
      </c>
      <c r="G286" s="33" t="s">
        <v>426</v>
      </c>
      <c r="H286" s="32">
        <v>16842951</v>
      </c>
      <c r="I286" s="32">
        <v>16842951</v>
      </c>
      <c r="J286" s="33" t="s">
        <v>36</v>
      </c>
      <c r="K286" s="33" t="s">
        <v>37</v>
      </c>
      <c r="L286" s="41" t="s">
        <v>362</v>
      </c>
    </row>
    <row r="287" spans="2:12" ht="51">
      <c r="B287" s="14">
        <v>80161500</v>
      </c>
      <c r="C287" s="28" t="s">
        <v>379</v>
      </c>
      <c r="D287" s="29">
        <v>41663</v>
      </c>
      <c r="E287" s="30">
        <v>7</v>
      </c>
      <c r="F287" s="31" t="s">
        <v>425</v>
      </c>
      <c r="G287" s="33" t="s">
        <v>426</v>
      </c>
      <c r="H287" s="32">
        <v>13823181</v>
      </c>
      <c r="I287" s="32">
        <v>13823181</v>
      </c>
      <c r="J287" s="33" t="s">
        <v>36</v>
      </c>
      <c r="K287" s="33" t="s">
        <v>37</v>
      </c>
      <c r="L287" s="41" t="s">
        <v>362</v>
      </c>
    </row>
    <row r="288" spans="2:12" ht="51">
      <c r="B288" s="14">
        <v>80161500</v>
      </c>
      <c r="C288" s="28" t="s">
        <v>390</v>
      </c>
      <c r="D288" s="29">
        <v>41663</v>
      </c>
      <c r="E288" s="30">
        <v>7</v>
      </c>
      <c r="F288" s="31" t="s">
        <v>425</v>
      </c>
      <c r="G288" s="33" t="s">
        <v>426</v>
      </c>
      <c r="H288" s="32">
        <v>6300000</v>
      </c>
      <c r="I288" s="32">
        <v>6300000</v>
      </c>
      <c r="J288" s="33" t="s">
        <v>36</v>
      </c>
      <c r="K288" s="33" t="s">
        <v>37</v>
      </c>
      <c r="L288" s="41" t="s">
        <v>362</v>
      </c>
    </row>
    <row r="289" spans="2:12" ht="51">
      <c r="B289" s="14">
        <v>80161500</v>
      </c>
      <c r="C289" s="28" t="s">
        <v>380</v>
      </c>
      <c r="D289" s="29">
        <v>41663</v>
      </c>
      <c r="E289" s="30">
        <v>7</v>
      </c>
      <c r="F289" s="31" t="s">
        <v>425</v>
      </c>
      <c r="G289" s="33" t="s">
        <v>426</v>
      </c>
      <c r="H289" s="32">
        <v>58231326</v>
      </c>
      <c r="I289" s="32">
        <v>58231326</v>
      </c>
      <c r="J289" s="33" t="s">
        <v>36</v>
      </c>
      <c r="K289" s="33" t="s">
        <v>37</v>
      </c>
      <c r="L289" s="41" t="s">
        <v>362</v>
      </c>
    </row>
    <row r="290" spans="2:12" ht="38.25">
      <c r="B290" s="14">
        <v>80161500</v>
      </c>
      <c r="C290" s="28" t="s">
        <v>381</v>
      </c>
      <c r="D290" s="29">
        <v>41663</v>
      </c>
      <c r="E290" s="30">
        <v>7</v>
      </c>
      <c r="F290" s="31" t="s">
        <v>425</v>
      </c>
      <c r="G290" s="33" t="s">
        <v>426</v>
      </c>
      <c r="H290" s="32">
        <v>21780000</v>
      </c>
      <c r="I290" s="32">
        <v>21780000</v>
      </c>
      <c r="J290" s="33" t="s">
        <v>36</v>
      </c>
      <c r="K290" s="33" t="s">
        <v>37</v>
      </c>
      <c r="L290" s="41" t="s">
        <v>362</v>
      </c>
    </row>
    <row r="291" spans="2:12" ht="38.25">
      <c r="B291" s="14">
        <v>80161500</v>
      </c>
      <c r="C291" s="28" t="s">
        <v>415</v>
      </c>
      <c r="D291" s="29">
        <v>41663</v>
      </c>
      <c r="E291" s="30">
        <v>7</v>
      </c>
      <c r="F291" s="31" t="s">
        <v>425</v>
      </c>
      <c r="G291" s="33" t="s">
        <v>426</v>
      </c>
      <c r="H291" s="32">
        <v>30751956</v>
      </c>
      <c r="I291" s="32">
        <v>30751956</v>
      </c>
      <c r="J291" s="33" t="s">
        <v>36</v>
      </c>
      <c r="K291" s="33" t="s">
        <v>37</v>
      </c>
      <c r="L291" s="41" t="s">
        <v>458</v>
      </c>
    </row>
    <row r="292" spans="2:12" ht="38.25">
      <c r="B292" s="14">
        <v>80161500</v>
      </c>
      <c r="C292" s="28" t="s">
        <v>404</v>
      </c>
      <c r="D292" s="29">
        <v>41663</v>
      </c>
      <c r="E292" s="30">
        <v>7</v>
      </c>
      <c r="F292" s="31" t="s">
        <v>425</v>
      </c>
      <c r="G292" s="33" t="s">
        <v>426</v>
      </c>
      <c r="H292" s="32">
        <v>16740000</v>
      </c>
      <c r="I292" s="32">
        <v>16740000</v>
      </c>
      <c r="J292" s="33" t="s">
        <v>36</v>
      </c>
      <c r="K292" s="33" t="s">
        <v>37</v>
      </c>
      <c r="L292" s="41" t="s">
        <v>399</v>
      </c>
    </row>
    <row r="293" spans="2:12" ht="38.25">
      <c r="B293" s="14">
        <v>80161500</v>
      </c>
      <c r="C293" s="28" t="s">
        <v>338</v>
      </c>
      <c r="D293" s="29">
        <v>41663</v>
      </c>
      <c r="E293" s="30">
        <v>7</v>
      </c>
      <c r="F293" s="31" t="s">
        <v>425</v>
      </c>
      <c r="G293" s="33" t="s">
        <v>426</v>
      </c>
      <c r="H293" s="32">
        <v>13200000</v>
      </c>
      <c r="I293" s="32">
        <v>13200000</v>
      </c>
      <c r="J293" s="33" t="s">
        <v>36</v>
      </c>
      <c r="K293" s="33" t="s">
        <v>37</v>
      </c>
      <c r="L293" s="41" t="s">
        <v>337</v>
      </c>
    </row>
    <row r="294" spans="2:12" ht="30">
      <c r="B294" s="14">
        <v>43231505</v>
      </c>
      <c r="C294" s="28" t="s">
        <v>339</v>
      </c>
      <c r="D294" s="29">
        <v>41663</v>
      </c>
      <c r="E294" s="30">
        <v>7</v>
      </c>
      <c r="F294" s="31" t="s">
        <v>425</v>
      </c>
      <c r="G294" s="33" t="s">
        <v>426</v>
      </c>
      <c r="H294" s="32">
        <v>15486000</v>
      </c>
      <c r="I294" s="32">
        <v>15486000</v>
      </c>
      <c r="J294" s="33" t="s">
        <v>36</v>
      </c>
      <c r="K294" s="33" t="s">
        <v>37</v>
      </c>
      <c r="L294" s="41" t="s">
        <v>337</v>
      </c>
    </row>
    <row r="295" spans="2:12" ht="38.25">
      <c r="B295" s="14">
        <v>80161500</v>
      </c>
      <c r="C295" s="28" t="s">
        <v>405</v>
      </c>
      <c r="D295" s="29">
        <v>41663</v>
      </c>
      <c r="E295" s="30">
        <v>7</v>
      </c>
      <c r="F295" s="31" t="s">
        <v>425</v>
      </c>
      <c r="G295" s="33" t="s">
        <v>426</v>
      </c>
      <c r="H295" s="32">
        <v>2795000</v>
      </c>
      <c r="I295" s="32">
        <v>2795000</v>
      </c>
      <c r="J295" s="33" t="s">
        <v>36</v>
      </c>
      <c r="K295" s="33" t="s">
        <v>37</v>
      </c>
      <c r="L295" s="41" t="s">
        <v>399</v>
      </c>
    </row>
    <row r="296" spans="2:12" ht="51">
      <c r="B296" s="14">
        <v>80161500</v>
      </c>
      <c r="C296" s="28" t="s">
        <v>391</v>
      </c>
      <c r="D296" s="29">
        <v>41663</v>
      </c>
      <c r="E296" s="30">
        <v>7</v>
      </c>
      <c r="F296" s="31" t="s">
        <v>425</v>
      </c>
      <c r="G296" s="33" t="s">
        <v>426</v>
      </c>
      <c r="H296" s="32">
        <v>12819000</v>
      </c>
      <c r="I296" s="32">
        <v>12819000</v>
      </c>
      <c r="J296" s="33" t="s">
        <v>36</v>
      </c>
      <c r="K296" s="33" t="s">
        <v>37</v>
      </c>
      <c r="L296" s="41" t="s">
        <v>362</v>
      </c>
    </row>
    <row r="297" spans="2:12" ht="38.25">
      <c r="B297" s="14">
        <v>80141607</v>
      </c>
      <c r="C297" s="28" t="s">
        <v>356</v>
      </c>
      <c r="D297" s="29">
        <v>41663</v>
      </c>
      <c r="E297" s="30">
        <v>7</v>
      </c>
      <c r="F297" s="31" t="s">
        <v>425</v>
      </c>
      <c r="G297" s="33" t="s">
        <v>426</v>
      </c>
      <c r="H297" s="32">
        <v>13500000</v>
      </c>
      <c r="I297" s="32">
        <v>13500000</v>
      </c>
      <c r="J297" s="33" t="s">
        <v>36</v>
      </c>
      <c r="K297" s="33" t="s">
        <v>37</v>
      </c>
      <c r="L297" s="41" t="s">
        <v>440</v>
      </c>
    </row>
    <row r="298" spans="2:12" ht="38.25">
      <c r="B298" s="14">
        <v>80161500</v>
      </c>
      <c r="C298" s="28" t="s">
        <v>406</v>
      </c>
      <c r="D298" s="29">
        <v>41663</v>
      </c>
      <c r="E298" s="30">
        <v>7</v>
      </c>
      <c r="F298" s="31" t="s">
        <v>425</v>
      </c>
      <c r="G298" s="33" t="s">
        <v>426</v>
      </c>
      <c r="H298" s="32">
        <v>33684000</v>
      </c>
      <c r="I298" s="32">
        <v>33684000</v>
      </c>
      <c r="J298" s="33" t="s">
        <v>36</v>
      </c>
      <c r="K298" s="33" t="s">
        <v>37</v>
      </c>
      <c r="L298" s="41" t="s">
        <v>399</v>
      </c>
    </row>
    <row r="299" spans="2:12" ht="51">
      <c r="B299" s="14">
        <v>80161500</v>
      </c>
      <c r="C299" s="28" t="s">
        <v>345</v>
      </c>
      <c r="D299" s="29">
        <v>41663</v>
      </c>
      <c r="E299" s="30">
        <v>7</v>
      </c>
      <c r="F299" s="31" t="s">
        <v>425</v>
      </c>
      <c r="G299" s="33" t="s">
        <v>426</v>
      </c>
      <c r="H299" s="32">
        <v>21600000</v>
      </c>
      <c r="I299" s="32">
        <v>21600000</v>
      </c>
      <c r="J299" s="33" t="s">
        <v>36</v>
      </c>
      <c r="K299" s="33" t="s">
        <v>37</v>
      </c>
      <c r="L299" s="41" t="s">
        <v>342</v>
      </c>
    </row>
    <row r="300" spans="2:12" ht="38.25">
      <c r="B300" s="14">
        <v>80161500</v>
      </c>
      <c r="C300" s="28" t="s">
        <v>346</v>
      </c>
      <c r="D300" s="29">
        <v>41663</v>
      </c>
      <c r="E300" s="30">
        <v>7</v>
      </c>
      <c r="F300" s="31" t="s">
        <v>425</v>
      </c>
      <c r="G300" s="33" t="s">
        <v>426</v>
      </c>
      <c r="H300" s="32">
        <v>27000000</v>
      </c>
      <c r="I300" s="32">
        <v>27000000</v>
      </c>
      <c r="J300" s="33" t="s">
        <v>36</v>
      </c>
      <c r="K300" s="33" t="s">
        <v>37</v>
      </c>
      <c r="L300" s="41" t="s">
        <v>342</v>
      </c>
    </row>
    <row r="301" spans="2:12" ht="38.25">
      <c r="B301" s="14">
        <v>80161500</v>
      </c>
      <c r="C301" s="28" t="s">
        <v>407</v>
      </c>
      <c r="D301" s="29">
        <v>41663</v>
      </c>
      <c r="E301" s="30">
        <v>7</v>
      </c>
      <c r="F301" s="31" t="s">
        <v>425</v>
      </c>
      <c r="G301" s="33" t="s">
        <v>426</v>
      </c>
      <c r="H301" s="32">
        <v>17400000</v>
      </c>
      <c r="I301" s="32">
        <v>17400000</v>
      </c>
      <c r="J301" s="33" t="s">
        <v>36</v>
      </c>
      <c r="K301" s="33" t="s">
        <v>37</v>
      </c>
      <c r="L301" s="41" t="s">
        <v>399</v>
      </c>
    </row>
    <row r="302" spans="2:12" ht="30">
      <c r="B302" s="14">
        <v>80161500</v>
      </c>
      <c r="C302" s="28" t="s">
        <v>382</v>
      </c>
      <c r="D302" s="29">
        <v>41663</v>
      </c>
      <c r="E302" s="30">
        <v>7</v>
      </c>
      <c r="F302" s="31" t="s">
        <v>425</v>
      </c>
      <c r="G302" s="33" t="s">
        <v>426</v>
      </c>
      <c r="H302" s="32">
        <v>26487198</v>
      </c>
      <c r="I302" s="32">
        <v>26487198</v>
      </c>
      <c r="J302" s="33" t="s">
        <v>36</v>
      </c>
      <c r="K302" s="33" t="s">
        <v>37</v>
      </c>
      <c r="L302" s="41" t="s">
        <v>362</v>
      </c>
    </row>
    <row r="303" spans="2:12" ht="51">
      <c r="B303" s="14">
        <v>80161500</v>
      </c>
      <c r="C303" s="28" t="s">
        <v>383</v>
      </c>
      <c r="D303" s="29">
        <v>41663</v>
      </c>
      <c r="E303" s="30">
        <v>7</v>
      </c>
      <c r="F303" s="31" t="s">
        <v>425</v>
      </c>
      <c r="G303" s="33" t="s">
        <v>426</v>
      </c>
      <c r="H303" s="32">
        <v>48000000</v>
      </c>
      <c r="I303" s="32">
        <v>48000000</v>
      </c>
      <c r="J303" s="33" t="s">
        <v>36</v>
      </c>
      <c r="K303" s="33" t="s">
        <v>37</v>
      </c>
      <c r="L303" s="41" t="s">
        <v>362</v>
      </c>
    </row>
    <row r="304" spans="2:12" ht="38.25">
      <c r="B304" s="14">
        <v>80161500</v>
      </c>
      <c r="C304" s="28" t="s">
        <v>595</v>
      </c>
      <c r="D304" s="29">
        <v>41641</v>
      </c>
      <c r="E304" s="30">
        <v>7</v>
      </c>
      <c r="F304" s="31" t="s">
        <v>425</v>
      </c>
      <c r="G304" s="33" t="s">
        <v>426</v>
      </c>
      <c r="H304" s="32">
        <v>41818000</v>
      </c>
      <c r="I304" s="32">
        <v>41818000</v>
      </c>
      <c r="J304" s="33" t="s">
        <v>36</v>
      </c>
      <c r="K304" s="33" t="s">
        <v>37</v>
      </c>
      <c r="L304" s="41" t="s">
        <v>399</v>
      </c>
    </row>
    <row r="305" spans="2:12" ht="38.25">
      <c r="B305" s="14">
        <v>80161500</v>
      </c>
      <c r="C305" s="28" t="s">
        <v>479</v>
      </c>
      <c r="D305" s="29">
        <v>41641</v>
      </c>
      <c r="E305" s="30">
        <v>7</v>
      </c>
      <c r="F305" s="31" t="s">
        <v>425</v>
      </c>
      <c r="G305" s="33" t="s">
        <v>426</v>
      </c>
      <c r="H305" s="32">
        <v>29777300</v>
      </c>
      <c r="I305" s="32">
        <v>29777300</v>
      </c>
      <c r="J305" s="33" t="s">
        <v>36</v>
      </c>
      <c r="K305" s="33" t="s">
        <v>37</v>
      </c>
      <c r="L305" s="41" t="s">
        <v>399</v>
      </c>
    </row>
    <row r="306" spans="2:12" ht="51">
      <c r="B306" s="14">
        <v>80161500</v>
      </c>
      <c r="C306" s="28" t="s">
        <v>596</v>
      </c>
      <c r="D306" s="29">
        <v>41641</v>
      </c>
      <c r="E306" s="30">
        <v>7</v>
      </c>
      <c r="F306" s="31" t="s">
        <v>425</v>
      </c>
      <c r="G306" s="33" t="s">
        <v>426</v>
      </c>
      <c r="H306" s="32">
        <v>28700000</v>
      </c>
      <c r="I306" s="32">
        <v>28700000</v>
      </c>
      <c r="J306" s="33" t="s">
        <v>36</v>
      </c>
      <c r="K306" s="33" t="s">
        <v>37</v>
      </c>
      <c r="L306" s="41" t="s">
        <v>486</v>
      </c>
    </row>
    <row r="307" spans="2:12" ht="38.25">
      <c r="B307" s="14">
        <v>80161500</v>
      </c>
      <c r="C307" s="28" t="s">
        <v>597</v>
      </c>
      <c r="D307" s="29">
        <v>41641</v>
      </c>
      <c r="E307" s="30">
        <v>7</v>
      </c>
      <c r="F307" s="31" t="s">
        <v>425</v>
      </c>
      <c r="G307" s="33" t="s">
        <v>426</v>
      </c>
      <c r="H307" s="32">
        <v>14631385</v>
      </c>
      <c r="I307" s="32">
        <v>14631385</v>
      </c>
      <c r="J307" s="33" t="s">
        <v>36</v>
      </c>
      <c r="K307" s="33" t="s">
        <v>37</v>
      </c>
      <c r="L307" s="41" t="s">
        <v>362</v>
      </c>
    </row>
    <row r="308" spans="2:12" ht="38.25">
      <c r="B308" s="14">
        <v>80161500</v>
      </c>
      <c r="C308" s="28" t="s">
        <v>187</v>
      </c>
      <c r="D308" s="29">
        <v>41641</v>
      </c>
      <c r="E308" s="30">
        <v>7</v>
      </c>
      <c r="F308" s="31" t="s">
        <v>425</v>
      </c>
      <c r="G308" s="33" t="s">
        <v>426</v>
      </c>
      <c r="H308" s="32">
        <v>12978000</v>
      </c>
      <c r="I308" s="32">
        <v>12978000</v>
      </c>
      <c r="J308" s="33" t="s">
        <v>36</v>
      </c>
      <c r="K308" s="33" t="s">
        <v>37</v>
      </c>
      <c r="L308" s="41" t="s">
        <v>486</v>
      </c>
    </row>
    <row r="309" spans="2:12" ht="38.25">
      <c r="B309" s="14">
        <v>80161500</v>
      </c>
      <c r="C309" s="28" t="s">
        <v>598</v>
      </c>
      <c r="D309" s="29">
        <v>41641</v>
      </c>
      <c r="E309" s="30">
        <v>7</v>
      </c>
      <c r="F309" s="31" t="s">
        <v>425</v>
      </c>
      <c r="G309" s="33" t="s">
        <v>426</v>
      </c>
      <c r="H309" s="32">
        <v>37492000</v>
      </c>
      <c r="I309" s="32">
        <v>37492000</v>
      </c>
      <c r="J309" s="33" t="s">
        <v>36</v>
      </c>
      <c r="K309" s="33" t="s">
        <v>37</v>
      </c>
      <c r="L309" s="41" t="s">
        <v>399</v>
      </c>
    </row>
    <row r="310" spans="2:12" ht="51">
      <c r="B310" s="14">
        <v>80161500</v>
      </c>
      <c r="C310" s="28" t="s">
        <v>599</v>
      </c>
      <c r="D310" s="29">
        <v>41641</v>
      </c>
      <c r="E310" s="30">
        <v>7</v>
      </c>
      <c r="F310" s="31" t="s">
        <v>425</v>
      </c>
      <c r="G310" s="33" t="s">
        <v>426</v>
      </c>
      <c r="H310" s="32">
        <v>50400000</v>
      </c>
      <c r="I310" s="32">
        <v>50400000</v>
      </c>
      <c r="J310" s="33" t="s">
        <v>36</v>
      </c>
      <c r="K310" s="33" t="s">
        <v>37</v>
      </c>
      <c r="L310" s="41" t="s">
        <v>362</v>
      </c>
    </row>
    <row r="311" spans="2:12" ht="38.25">
      <c r="B311" s="14">
        <v>80161500</v>
      </c>
      <c r="C311" s="28" t="s">
        <v>600</v>
      </c>
      <c r="D311" s="29">
        <v>41641</v>
      </c>
      <c r="E311" s="30">
        <v>7</v>
      </c>
      <c r="F311" s="31" t="s">
        <v>425</v>
      </c>
      <c r="G311" s="33" t="s">
        <v>426</v>
      </c>
      <c r="H311" s="32">
        <v>24514000</v>
      </c>
      <c r="I311" s="32">
        <v>24514000</v>
      </c>
      <c r="J311" s="33" t="s">
        <v>36</v>
      </c>
      <c r="K311" s="33" t="s">
        <v>37</v>
      </c>
      <c r="L311" s="41" t="s">
        <v>399</v>
      </c>
    </row>
    <row r="312" spans="2:12" ht="38.25">
      <c r="B312" s="14">
        <v>80161500</v>
      </c>
      <c r="C312" s="28" t="s">
        <v>601</v>
      </c>
      <c r="D312" s="29">
        <v>41641</v>
      </c>
      <c r="E312" s="30">
        <v>7</v>
      </c>
      <c r="F312" s="31" t="s">
        <v>425</v>
      </c>
      <c r="G312" s="33" t="s">
        <v>426</v>
      </c>
      <c r="H312" s="32">
        <v>29777300</v>
      </c>
      <c r="I312" s="32">
        <v>29777300</v>
      </c>
      <c r="J312" s="33" t="s">
        <v>36</v>
      </c>
      <c r="K312" s="33" t="s">
        <v>37</v>
      </c>
      <c r="L312" s="41" t="s">
        <v>399</v>
      </c>
    </row>
    <row r="313" spans="2:12" ht="38.25">
      <c r="B313" s="14">
        <v>80161500</v>
      </c>
      <c r="C313" s="28" t="s">
        <v>602</v>
      </c>
      <c r="D313" s="29">
        <v>41641</v>
      </c>
      <c r="E313" s="30">
        <v>7</v>
      </c>
      <c r="F313" s="31" t="s">
        <v>425</v>
      </c>
      <c r="G313" s="33" t="s">
        <v>426</v>
      </c>
      <c r="H313" s="32">
        <v>54669174</v>
      </c>
      <c r="I313" s="32">
        <v>54669174</v>
      </c>
      <c r="J313" s="33" t="s">
        <v>36</v>
      </c>
      <c r="K313" s="33" t="s">
        <v>37</v>
      </c>
      <c r="L313" s="41" t="s">
        <v>362</v>
      </c>
    </row>
    <row r="314" spans="2:12" ht="38.25">
      <c r="B314" s="14">
        <v>80161500</v>
      </c>
      <c r="C314" s="28" t="s">
        <v>603</v>
      </c>
      <c r="D314" s="29">
        <v>41641</v>
      </c>
      <c r="E314" s="30">
        <v>7</v>
      </c>
      <c r="F314" s="31" t="s">
        <v>425</v>
      </c>
      <c r="G314" s="33" t="s">
        <v>426</v>
      </c>
      <c r="H314" s="32">
        <v>39655000</v>
      </c>
      <c r="I314" s="32">
        <v>39655000</v>
      </c>
      <c r="J314" s="33" t="s">
        <v>36</v>
      </c>
      <c r="K314" s="33" t="s">
        <v>37</v>
      </c>
      <c r="L314" s="41" t="s">
        <v>486</v>
      </c>
    </row>
    <row r="315" spans="2:12" ht="51">
      <c r="B315" s="14">
        <v>80161500</v>
      </c>
      <c r="C315" s="28" t="s">
        <v>604</v>
      </c>
      <c r="D315" s="29">
        <v>41641</v>
      </c>
      <c r="E315" s="30">
        <v>7</v>
      </c>
      <c r="F315" s="31" t="s">
        <v>425</v>
      </c>
      <c r="G315" s="33" t="s">
        <v>426</v>
      </c>
      <c r="H315" s="32">
        <v>25033120</v>
      </c>
      <c r="I315" s="32">
        <v>25033120</v>
      </c>
      <c r="J315" s="33" t="s">
        <v>36</v>
      </c>
      <c r="K315" s="33" t="s">
        <v>37</v>
      </c>
      <c r="L315" s="41" t="s">
        <v>399</v>
      </c>
    </row>
    <row r="316" spans="2:12" ht="38.25">
      <c r="B316" s="14">
        <v>80161500</v>
      </c>
      <c r="C316" s="28" t="s">
        <v>605</v>
      </c>
      <c r="D316" s="29">
        <v>41641</v>
      </c>
      <c r="E316" s="30">
        <v>7</v>
      </c>
      <c r="F316" s="31" t="s">
        <v>425</v>
      </c>
      <c r="G316" s="33" t="s">
        <v>426</v>
      </c>
      <c r="H316" s="32">
        <v>31500000</v>
      </c>
      <c r="I316" s="32">
        <v>31500000</v>
      </c>
      <c r="J316" s="33" t="s">
        <v>36</v>
      </c>
      <c r="K316" s="33" t="s">
        <v>37</v>
      </c>
      <c r="L316" s="41" t="s">
        <v>486</v>
      </c>
    </row>
    <row r="317" spans="2:12" ht="38.25">
      <c r="B317" s="14">
        <v>80161500</v>
      </c>
      <c r="C317" s="28" t="s">
        <v>606</v>
      </c>
      <c r="D317" s="29">
        <v>41641</v>
      </c>
      <c r="E317" s="30">
        <v>7</v>
      </c>
      <c r="F317" s="31" t="s">
        <v>425</v>
      </c>
      <c r="G317" s="33" t="s">
        <v>426</v>
      </c>
      <c r="H317" s="32">
        <v>41818000</v>
      </c>
      <c r="I317" s="32">
        <v>41818000</v>
      </c>
      <c r="J317" s="33" t="s">
        <v>36</v>
      </c>
      <c r="K317" s="33" t="s">
        <v>37</v>
      </c>
      <c r="L317" s="41" t="s">
        <v>399</v>
      </c>
    </row>
    <row r="318" spans="2:12" ht="38.25">
      <c r="B318" s="14">
        <v>80161500</v>
      </c>
      <c r="C318" s="28" t="s">
        <v>607</v>
      </c>
      <c r="D318" s="29">
        <v>41641</v>
      </c>
      <c r="E318" s="30">
        <v>7</v>
      </c>
      <c r="F318" s="31" t="s">
        <v>425</v>
      </c>
      <c r="G318" s="33" t="s">
        <v>426</v>
      </c>
      <c r="H318" s="32">
        <v>35000000</v>
      </c>
      <c r="I318" s="32">
        <v>35000000</v>
      </c>
      <c r="J318" s="33" t="s">
        <v>36</v>
      </c>
      <c r="K318" s="33" t="s">
        <v>37</v>
      </c>
      <c r="L318" s="41" t="s">
        <v>399</v>
      </c>
    </row>
    <row r="319" spans="2:12" ht="38.25">
      <c r="B319" s="14">
        <v>80161500</v>
      </c>
      <c r="C319" s="28" t="s">
        <v>608</v>
      </c>
      <c r="D319" s="29">
        <v>41641</v>
      </c>
      <c r="E319" s="30">
        <v>7</v>
      </c>
      <c r="F319" s="31" t="s">
        <v>425</v>
      </c>
      <c r="G319" s="33" t="s">
        <v>426</v>
      </c>
      <c r="H319" s="32">
        <v>61800000</v>
      </c>
      <c r="I319" s="32">
        <v>61800000</v>
      </c>
      <c r="J319" s="33" t="s">
        <v>36</v>
      </c>
      <c r="K319" s="33" t="s">
        <v>37</v>
      </c>
      <c r="L319" s="41" t="s">
        <v>486</v>
      </c>
    </row>
    <row r="320" spans="2:12" ht="38.25">
      <c r="B320" s="14">
        <v>80161500</v>
      </c>
      <c r="C320" s="28" t="s">
        <v>609</v>
      </c>
      <c r="D320" s="29">
        <v>41641</v>
      </c>
      <c r="E320" s="30">
        <v>7</v>
      </c>
      <c r="F320" s="31" t="s">
        <v>425</v>
      </c>
      <c r="G320" s="33" t="s">
        <v>426</v>
      </c>
      <c r="H320" s="32">
        <v>38934000</v>
      </c>
      <c r="I320" s="32">
        <v>38934000</v>
      </c>
      <c r="J320" s="33" t="s">
        <v>36</v>
      </c>
      <c r="K320" s="33" t="s">
        <v>37</v>
      </c>
      <c r="L320" s="41" t="s">
        <v>399</v>
      </c>
    </row>
    <row r="321" spans="2:12" ht="38.25">
      <c r="B321" s="14">
        <v>80161500</v>
      </c>
      <c r="C321" s="28" t="s">
        <v>610</v>
      </c>
      <c r="D321" s="29">
        <v>41641</v>
      </c>
      <c r="E321" s="30">
        <v>7</v>
      </c>
      <c r="F321" s="31" t="s">
        <v>425</v>
      </c>
      <c r="G321" s="33" t="s">
        <v>426</v>
      </c>
      <c r="H321" s="32">
        <v>32200000</v>
      </c>
      <c r="I321" s="32">
        <v>32200000</v>
      </c>
      <c r="J321" s="33" t="s">
        <v>36</v>
      </c>
      <c r="K321" s="33" t="s">
        <v>37</v>
      </c>
      <c r="L321" s="41" t="s">
        <v>399</v>
      </c>
    </row>
    <row r="322" spans="2:12" ht="38.25">
      <c r="B322" s="14">
        <v>80161500</v>
      </c>
      <c r="C322" s="28" t="s">
        <v>611</v>
      </c>
      <c r="D322" s="29">
        <v>41641</v>
      </c>
      <c r="E322" s="30">
        <v>7</v>
      </c>
      <c r="F322" s="31" t="s">
        <v>425</v>
      </c>
      <c r="G322" s="33" t="s">
        <v>426</v>
      </c>
      <c r="H322" s="32">
        <v>35000000</v>
      </c>
      <c r="I322" s="32">
        <v>35000000</v>
      </c>
      <c r="J322" s="33" t="s">
        <v>36</v>
      </c>
      <c r="K322" s="33" t="s">
        <v>37</v>
      </c>
      <c r="L322" s="41" t="s">
        <v>399</v>
      </c>
    </row>
    <row r="323" spans="2:12" ht="38.25">
      <c r="B323" s="14">
        <v>80161500</v>
      </c>
      <c r="C323" s="28" t="s">
        <v>612</v>
      </c>
      <c r="D323" s="29">
        <v>41641</v>
      </c>
      <c r="E323" s="30">
        <v>7</v>
      </c>
      <c r="F323" s="31" t="s">
        <v>425</v>
      </c>
      <c r="G323" s="33" t="s">
        <v>426</v>
      </c>
      <c r="H323" s="32">
        <v>10300000</v>
      </c>
      <c r="I323" s="32">
        <v>10300000</v>
      </c>
      <c r="J323" s="33" t="s">
        <v>36</v>
      </c>
      <c r="K323" s="33" t="s">
        <v>37</v>
      </c>
      <c r="L323" s="41" t="s">
        <v>399</v>
      </c>
    </row>
    <row r="324" spans="2:12" ht="38.25">
      <c r="B324" s="14">
        <v>80161500</v>
      </c>
      <c r="C324" s="28" t="s">
        <v>611</v>
      </c>
      <c r="D324" s="29">
        <v>41641</v>
      </c>
      <c r="E324" s="30">
        <v>7</v>
      </c>
      <c r="F324" s="31" t="s">
        <v>425</v>
      </c>
      <c r="G324" s="33" t="s">
        <v>426</v>
      </c>
      <c r="H324" s="32">
        <v>35000000</v>
      </c>
      <c r="I324" s="32">
        <v>35000000</v>
      </c>
      <c r="J324" s="33" t="s">
        <v>36</v>
      </c>
      <c r="K324" s="33" t="s">
        <v>37</v>
      </c>
      <c r="L324" s="41" t="s">
        <v>399</v>
      </c>
    </row>
    <row r="325" spans="2:12" ht="38.25">
      <c r="B325" s="14">
        <v>80161500</v>
      </c>
      <c r="C325" s="28" t="s">
        <v>613</v>
      </c>
      <c r="D325" s="29">
        <v>41641</v>
      </c>
      <c r="E325" s="30">
        <v>7</v>
      </c>
      <c r="F325" s="31" t="s">
        <v>425</v>
      </c>
      <c r="G325" s="33" t="s">
        <v>426</v>
      </c>
      <c r="H325" s="32">
        <v>14420000</v>
      </c>
      <c r="I325" s="32">
        <v>14420000</v>
      </c>
      <c r="J325" s="33" t="s">
        <v>36</v>
      </c>
      <c r="K325" s="33" t="s">
        <v>37</v>
      </c>
      <c r="L325" s="41" t="s">
        <v>399</v>
      </c>
    </row>
    <row r="326" spans="2:12" ht="51">
      <c r="B326" s="14">
        <v>80161500</v>
      </c>
      <c r="C326" s="28" t="s">
        <v>614</v>
      </c>
      <c r="D326" s="29">
        <v>41641</v>
      </c>
      <c r="E326" s="30">
        <v>7</v>
      </c>
      <c r="F326" s="31" t="s">
        <v>425</v>
      </c>
      <c r="G326" s="33" t="s">
        <v>426</v>
      </c>
      <c r="H326" s="32">
        <v>18241300</v>
      </c>
      <c r="I326" s="32">
        <v>18241300</v>
      </c>
      <c r="J326" s="33" t="s">
        <v>36</v>
      </c>
      <c r="K326" s="33" t="s">
        <v>37</v>
      </c>
      <c r="L326" s="41" t="s">
        <v>486</v>
      </c>
    </row>
    <row r="327" spans="2:12" ht="38.25">
      <c r="B327" s="14">
        <v>80161500</v>
      </c>
      <c r="C327" s="28" t="s">
        <v>615</v>
      </c>
      <c r="D327" s="29">
        <v>41641</v>
      </c>
      <c r="E327" s="30">
        <v>7</v>
      </c>
      <c r="F327" s="31" t="s">
        <v>425</v>
      </c>
      <c r="G327" s="33" t="s">
        <v>426</v>
      </c>
      <c r="H327" s="32">
        <v>31798352</v>
      </c>
      <c r="I327" s="32">
        <v>31798352</v>
      </c>
      <c r="J327" s="33" t="s">
        <v>36</v>
      </c>
      <c r="K327" s="33" t="s">
        <v>37</v>
      </c>
      <c r="L327" s="41" t="s">
        <v>399</v>
      </c>
    </row>
    <row r="328" spans="2:12" ht="38.25">
      <c r="B328" s="14">
        <v>80161500</v>
      </c>
      <c r="C328" s="28" t="s">
        <v>616</v>
      </c>
      <c r="D328" s="29">
        <v>41641</v>
      </c>
      <c r="E328" s="30">
        <v>7</v>
      </c>
      <c r="F328" s="31" t="s">
        <v>425</v>
      </c>
      <c r="G328" s="33" t="s">
        <v>426</v>
      </c>
      <c r="H328" s="32">
        <v>36050000</v>
      </c>
      <c r="I328" s="32">
        <v>36050000</v>
      </c>
      <c r="J328" s="33" t="s">
        <v>36</v>
      </c>
      <c r="K328" s="33" t="s">
        <v>37</v>
      </c>
      <c r="L328" s="41" t="s">
        <v>399</v>
      </c>
    </row>
    <row r="329" spans="2:12" ht="30">
      <c r="B329" s="14">
        <v>80161500</v>
      </c>
      <c r="C329" s="28" t="s">
        <v>617</v>
      </c>
      <c r="D329" s="29">
        <v>41641</v>
      </c>
      <c r="E329" s="30">
        <v>7</v>
      </c>
      <c r="F329" s="31" t="s">
        <v>425</v>
      </c>
      <c r="G329" s="33" t="s">
        <v>426</v>
      </c>
      <c r="H329" s="32">
        <v>17015600</v>
      </c>
      <c r="I329" s="32">
        <v>17015600</v>
      </c>
      <c r="J329" s="33" t="s">
        <v>36</v>
      </c>
      <c r="K329" s="33" t="s">
        <v>37</v>
      </c>
      <c r="L329" s="41" t="s">
        <v>486</v>
      </c>
    </row>
    <row r="330" spans="2:12" ht="38.25">
      <c r="B330" s="14">
        <v>80161500</v>
      </c>
      <c r="C330" s="28" t="s">
        <v>618</v>
      </c>
      <c r="D330" s="29">
        <v>41641</v>
      </c>
      <c r="E330" s="30">
        <v>7</v>
      </c>
      <c r="F330" s="31" t="s">
        <v>425</v>
      </c>
      <c r="G330" s="33" t="s">
        <v>426</v>
      </c>
      <c r="H330" s="32">
        <v>36050000</v>
      </c>
      <c r="I330" s="32">
        <v>36050000</v>
      </c>
      <c r="J330" s="33" t="s">
        <v>36</v>
      </c>
      <c r="K330" s="33" t="s">
        <v>37</v>
      </c>
      <c r="L330" s="41" t="s">
        <v>399</v>
      </c>
    </row>
    <row r="331" spans="2:12" ht="38.25">
      <c r="B331" s="14">
        <v>80161500</v>
      </c>
      <c r="C331" s="28" t="s">
        <v>619</v>
      </c>
      <c r="D331" s="29">
        <v>41641</v>
      </c>
      <c r="E331" s="30">
        <v>7</v>
      </c>
      <c r="F331" s="31" t="s">
        <v>425</v>
      </c>
      <c r="G331" s="33" t="s">
        <v>426</v>
      </c>
      <c r="H331" s="32">
        <v>34302424</v>
      </c>
      <c r="I331" s="32">
        <v>34302424</v>
      </c>
      <c r="J331" s="33" t="s">
        <v>36</v>
      </c>
      <c r="K331" s="33" t="s">
        <v>37</v>
      </c>
      <c r="L331" s="41" t="s">
        <v>399</v>
      </c>
    </row>
    <row r="332" spans="2:12" ht="38.25">
      <c r="B332" s="14">
        <v>80161500</v>
      </c>
      <c r="C332" s="28" t="s">
        <v>616</v>
      </c>
      <c r="D332" s="29">
        <v>41641</v>
      </c>
      <c r="E332" s="30">
        <v>7</v>
      </c>
      <c r="F332" s="31" t="s">
        <v>425</v>
      </c>
      <c r="G332" s="33" t="s">
        <v>426</v>
      </c>
      <c r="H332" s="32">
        <v>36050000</v>
      </c>
      <c r="I332" s="32">
        <v>36050000</v>
      </c>
      <c r="J332" s="33" t="s">
        <v>36</v>
      </c>
      <c r="K332" s="33" t="s">
        <v>37</v>
      </c>
      <c r="L332" s="41" t="s">
        <v>399</v>
      </c>
    </row>
    <row r="333" spans="2:12" ht="30">
      <c r="B333" s="14">
        <v>80161500</v>
      </c>
      <c r="C333" s="28" t="s">
        <v>430</v>
      </c>
      <c r="D333" s="29">
        <v>41641</v>
      </c>
      <c r="E333" s="30">
        <v>7</v>
      </c>
      <c r="F333" s="31" t="s">
        <v>425</v>
      </c>
      <c r="G333" s="33" t="s">
        <v>426</v>
      </c>
      <c r="H333" s="32">
        <v>36633662</v>
      </c>
      <c r="I333" s="32">
        <v>36633662</v>
      </c>
      <c r="J333" s="33" t="s">
        <v>36</v>
      </c>
      <c r="K333" s="33" t="s">
        <v>37</v>
      </c>
      <c r="L333" s="41" t="s">
        <v>399</v>
      </c>
    </row>
    <row r="334" spans="2:12" ht="38.25">
      <c r="B334" s="14">
        <v>80161500</v>
      </c>
      <c r="C334" s="28" t="s">
        <v>620</v>
      </c>
      <c r="D334" s="29">
        <v>41641</v>
      </c>
      <c r="E334" s="30">
        <v>7</v>
      </c>
      <c r="F334" s="31" t="s">
        <v>425</v>
      </c>
      <c r="G334" s="33" t="s">
        <v>426</v>
      </c>
      <c r="H334" s="32">
        <v>12201196</v>
      </c>
      <c r="I334" s="32">
        <v>12201196</v>
      </c>
      <c r="J334" s="33" t="s">
        <v>36</v>
      </c>
      <c r="K334" s="33" t="s">
        <v>37</v>
      </c>
      <c r="L334" s="41" t="s">
        <v>486</v>
      </c>
    </row>
    <row r="335" spans="2:12" ht="38.25">
      <c r="B335" s="14">
        <v>80161500</v>
      </c>
      <c r="C335" s="28" t="s">
        <v>621</v>
      </c>
      <c r="D335" s="29">
        <v>41641</v>
      </c>
      <c r="E335" s="30">
        <v>7</v>
      </c>
      <c r="F335" s="31" t="s">
        <v>425</v>
      </c>
      <c r="G335" s="33" t="s">
        <v>426</v>
      </c>
      <c r="H335" s="32">
        <v>55720721</v>
      </c>
      <c r="I335" s="32">
        <v>55720721</v>
      </c>
      <c r="J335" s="33" t="s">
        <v>36</v>
      </c>
      <c r="K335" s="33" t="s">
        <v>37</v>
      </c>
      <c r="L335" s="41" t="s">
        <v>399</v>
      </c>
    </row>
    <row r="336" spans="2:12" ht="38.25">
      <c r="B336" s="14">
        <v>80161500</v>
      </c>
      <c r="C336" s="28" t="s">
        <v>622</v>
      </c>
      <c r="D336" s="29">
        <v>41641</v>
      </c>
      <c r="E336" s="30">
        <v>7</v>
      </c>
      <c r="F336" s="31" t="s">
        <v>425</v>
      </c>
      <c r="G336" s="33" t="s">
        <v>426</v>
      </c>
      <c r="H336" s="32">
        <v>30639062</v>
      </c>
      <c r="I336" s="32">
        <v>30639062</v>
      </c>
      <c r="J336" s="33" t="s">
        <v>36</v>
      </c>
      <c r="K336" s="33" t="s">
        <v>37</v>
      </c>
      <c r="L336" s="41" t="s">
        <v>399</v>
      </c>
    </row>
    <row r="337" spans="2:12" ht="38.25">
      <c r="B337" s="14">
        <v>80161500</v>
      </c>
      <c r="C337" s="28" t="s">
        <v>623</v>
      </c>
      <c r="D337" s="29">
        <v>41641</v>
      </c>
      <c r="E337" s="30">
        <v>7</v>
      </c>
      <c r="F337" s="31" t="s">
        <v>425</v>
      </c>
      <c r="G337" s="33" t="s">
        <v>426</v>
      </c>
      <c r="H337" s="32">
        <v>10657062</v>
      </c>
      <c r="I337" s="32">
        <v>10657062</v>
      </c>
      <c r="J337" s="33" t="s">
        <v>36</v>
      </c>
      <c r="K337" s="33" t="s">
        <v>37</v>
      </c>
      <c r="L337" s="41" t="s">
        <v>399</v>
      </c>
    </row>
    <row r="338" spans="2:12" ht="38.25">
      <c r="B338" s="14">
        <v>80161500</v>
      </c>
      <c r="C338" s="28" t="s">
        <v>624</v>
      </c>
      <c r="D338" s="29">
        <v>41641</v>
      </c>
      <c r="E338" s="30">
        <v>7</v>
      </c>
      <c r="F338" s="31" t="s">
        <v>425</v>
      </c>
      <c r="G338" s="33" t="s">
        <v>426</v>
      </c>
      <c r="H338" s="32">
        <v>33303324</v>
      </c>
      <c r="I338" s="32">
        <v>33303324</v>
      </c>
      <c r="J338" s="33" t="s">
        <v>36</v>
      </c>
      <c r="K338" s="33" t="s">
        <v>37</v>
      </c>
      <c r="L338" s="41" t="s">
        <v>399</v>
      </c>
    </row>
    <row r="339" spans="2:12" ht="51">
      <c r="B339" s="14">
        <v>80161500</v>
      </c>
      <c r="C339" s="28" t="s">
        <v>625</v>
      </c>
      <c r="D339" s="29">
        <v>41641</v>
      </c>
      <c r="E339" s="30">
        <v>7</v>
      </c>
      <c r="F339" s="31" t="s">
        <v>425</v>
      </c>
      <c r="G339" s="33" t="s">
        <v>426</v>
      </c>
      <c r="H339" s="32">
        <v>30000000</v>
      </c>
      <c r="I339" s="32">
        <v>30000000</v>
      </c>
      <c r="J339" s="33" t="s">
        <v>36</v>
      </c>
      <c r="K339" s="33" t="s">
        <v>37</v>
      </c>
      <c r="L339" s="41" t="s">
        <v>399</v>
      </c>
    </row>
    <row r="340" spans="2:12" ht="30">
      <c r="B340" s="14">
        <v>80161500</v>
      </c>
      <c r="C340" s="28" t="s">
        <v>626</v>
      </c>
      <c r="D340" s="29">
        <v>41641</v>
      </c>
      <c r="E340" s="30">
        <v>7</v>
      </c>
      <c r="F340" s="31" t="s">
        <v>425</v>
      </c>
      <c r="G340" s="33" t="s">
        <v>426</v>
      </c>
      <c r="H340" s="32">
        <v>9000000</v>
      </c>
      <c r="I340" s="32">
        <v>9000000</v>
      </c>
      <c r="J340" s="33" t="s">
        <v>36</v>
      </c>
      <c r="K340" s="33" t="s">
        <v>37</v>
      </c>
      <c r="L340" s="41" t="s">
        <v>399</v>
      </c>
    </row>
    <row r="341" spans="2:12" ht="51">
      <c r="B341" s="14">
        <v>80161500</v>
      </c>
      <c r="C341" s="28" t="s">
        <v>627</v>
      </c>
      <c r="D341" s="29">
        <v>41641</v>
      </c>
      <c r="E341" s="30">
        <v>7</v>
      </c>
      <c r="F341" s="31" t="s">
        <v>425</v>
      </c>
      <c r="G341" s="33" t="s">
        <v>426</v>
      </c>
      <c r="H341" s="32">
        <v>44557800</v>
      </c>
      <c r="I341" s="32">
        <v>44557800</v>
      </c>
      <c r="J341" s="33" t="s">
        <v>36</v>
      </c>
      <c r="K341" s="33" t="s">
        <v>37</v>
      </c>
      <c r="L341" s="41" t="s">
        <v>399</v>
      </c>
    </row>
    <row r="342" spans="2:12" ht="38.25">
      <c r="B342" s="14">
        <v>80161500</v>
      </c>
      <c r="C342" s="28" t="s">
        <v>628</v>
      </c>
      <c r="D342" s="29">
        <v>41641</v>
      </c>
      <c r="E342" s="30">
        <v>7</v>
      </c>
      <c r="F342" s="31" t="s">
        <v>425</v>
      </c>
      <c r="G342" s="33" t="s">
        <v>426</v>
      </c>
      <c r="H342" s="32">
        <v>1900000000</v>
      </c>
      <c r="I342" s="32">
        <v>1900000000</v>
      </c>
      <c r="J342" s="33" t="s">
        <v>36</v>
      </c>
      <c r="K342" s="33" t="s">
        <v>37</v>
      </c>
      <c r="L342" s="41" t="s">
        <v>399</v>
      </c>
    </row>
    <row r="343" spans="2:12" ht="38.25">
      <c r="B343" s="14">
        <v>80161500</v>
      </c>
      <c r="C343" s="28" t="s">
        <v>621</v>
      </c>
      <c r="D343" s="29">
        <v>41641</v>
      </c>
      <c r="E343" s="30">
        <v>7</v>
      </c>
      <c r="F343" s="31" t="s">
        <v>425</v>
      </c>
      <c r="G343" s="33" t="s">
        <v>426</v>
      </c>
      <c r="H343" s="32">
        <v>55720721</v>
      </c>
      <c r="I343" s="32">
        <v>55720721</v>
      </c>
      <c r="J343" s="33" t="s">
        <v>36</v>
      </c>
      <c r="K343" s="33" t="s">
        <v>37</v>
      </c>
      <c r="L343" s="41" t="s">
        <v>399</v>
      </c>
    </row>
    <row r="344" spans="2:12" ht="51">
      <c r="B344" s="14">
        <v>80161500</v>
      </c>
      <c r="C344" s="28" t="s">
        <v>629</v>
      </c>
      <c r="D344" s="29">
        <v>41641</v>
      </c>
      <c r="E344" s="30">
        <v>7</v>
      </c>
      <c r="F344" s="31" t="s">
        <v>425</v>
      </c>
      <c r="G344" s="33" t="s">
        <v>426</v>
      </c>
      <c r="H344" s="32">
        <v>20483939</v>
      </c>
      <c r="I344" s="32">
        <v>20483939</v>
      </c>
      <c r="J344" s="33" t="s">
        <v>36</v>
      </c>
      <c r="K344" s="33" t="s">
        <v>37</v>
      </c>
      <c r="L344" s="41" t="s">
        <v>399</v>
      </c>
    </row>
    <row r="345" spans="2:12" ht="38.25">
      <c r="B345" s="14">
        <v>80161500</v>
      </c>
      <c r="C345" s="28" t="s">
        <v>630</v>
      </c>
      <c r="D345" s="29">
        <v>41641</v>
      </c>
      <c r="E345" s="30">
        <v>7</v>
      </c>
      <c r="F345" s="31" t="s">
        <v>425</v>
      </c>
      <c r="G345" s="33" t="s">
        <v>426</v>
      </c>
      <c r="H345" s="32">
        <v>38245445</v>
      </c>
      <c r="I345" s="32">
        <v>38245445</v>
      </c>
      <c r="J345" s="33" t="s">
        <v>36</v>
      </c>
      <c r="K345" s="33" t="s">
        <v>37</v>
      </c>
      <c r="L345" s="41" t="s">
        <v>486</v>
      </c>
    </row>
    <row r="346" spans="2:12" ht="51">
      <c r="B346" s="14">
        <v>80161500</v>
      </c>
      <c r="C346" s="28" t="s">
        <v>631</v>
      </c>
      <c r="D346" s="29">
        <v>41641</v>
      </c>
      <c r="E346" s="30">
        <v>7</v>
      </c>
      <c r="F346" s="31" t="s">
        <v>425</v>
      </c>
      <c r="G346" s="33" t="s">
        <v>426</v>
      </c>
      <c r="H346" s="32">
        <v>55720721</v>
      </c>
      <c r="I346" s="32">
        <v>55720721</v>
      </c>
      <c r="J346" s="33" t="s">
        <v>36</v>
      </c>
      <c r="K346" s="33" t="s">
        <v>37</v>
      </c>
      <c r="L346" s="41" t="s">
        <v>399</v>
      </c>
    </row>
    <row r="347" spans="2:12" ht="30">
      <c r="B347" s="14">
        <v>80161500</v>
      </c>
      <c r="C347" s="28" t="s">
        <v>632</v>
      </c>
      <c r="D347" s="29">
        <v>41641</v>
      </c>
      <c r="E347" s="30">
        <v>7</v>
      </c>
      <c r="F347" s="31" t="s">
        <v>425</v>
      </c>
      <c r="G347" s="33" t="s">
        <v>426</v>
      </c>
      <c r="H347" s="32">
        <v>13283081</v>
      </c>
      <c r="I347" s="32">
        <v>13283081</v>
      </c>
      <c r="J347" s="33" t="s">
        <v>36</v>
      </c>
      <c r="K347" s="33" t="s">
        <v>37</v>
      </c>
      <c r="L347" s="41" t="s">
        <v>486</v>
      </c>
    </row>
    <row r="348" spans="2:12" ht="51">
      <c r="B348" s="14">
        <v>80161500</v>
      </c>
      <c r="C348" s="28" t="s">
        <v>629</v>
      </c>
      <c r="D348" s="29">
        <v>41641</v>
      </c>
      <c r="E348" s="30">
        <v>7</v>
      </c>
      <c r="F348" s="31" t="s">
        <v>425</v>
      </c>
      <c r="G348" s="33" t="s">
        <v>426</v>
      </c>
      <c r="H348" s="32">
        <v>17412150</v>
      </c>
      <c r="I348" s="32">
        <v>17412150</v>
      </c>
      <c r="J348" s="33" t="s">
        <v>36</v>
      </c>
      <c r="K348" s="33" t="s">
        <v>37</v>
      </c>
      <c r="L348" s="41" t="s">
        <v>399</v>
      </c>
    </row>
    <row r="349" spans="2:12" ht="51">
      <c r="B349" s="14">
        <v>80161500</v>
      </c>
      <c r="C349" s="28" t="s">
        <v>633</v>
      </c>
      <c r="D349" s="29">
        <v>41641</v>
      </c>
      <c r="E349" s="30">
        <v>7</v>
      </c>
      <c r="F349" s="31" t="s">
        <v>425</v>
      </c>
      <c r="G349" s="33" t="s">
        <v>426</v>
      </c>
      <c r="H349" s="32">
        <v>12620916</v>
      </c>
      <c r="I349" s="32">
        <v>12620916</v>
      </c>
      <c r="J349" s="33" t="s">
        <v>36</v>
      </c>
      <c r="K349" s="33" t="s">
        <v>37</v>
      </c>
      <c r="L349" s="41" t="s">
        <v>399</v>
      </c>
    </row>
    <row r="350" spans="2:12" ht="51">
      <c r="B350" s="14">
        <v>80161500</v>
      </c>
      <c r="C350" s="28" t="s">
        <v>634</v>
      </c>
      <c r="D350" s="29">
        <v>41641</v>
      </c>
      <c r="E350" s="30">
        <v>7</v>
      </c>
      <c r="F350" s="31" t="s">
        <v>425</v>
      </c>
      <c r="G350" s="33" t="s">
        <v>426</v>
      </c>
      <c r="H350" s="32">
        <v>36050000</v>
      </c>
      <c r="I350" s="32">
        <v>36050000</v>
      </c>
      <c r="J350" s="33" t="s">
        <v>36</v>
      </c>
      <c r="K350" s="33" t="s">
        <v>37</v>
      </c>
      <c r="L350" s="41" t="s">
        <v>486</v>
      </c>
    </row>
    <row r="351" spans="2:12" ht="38.25">
      <c r="B351" s="14">
        <v>80161500</v>
      </c>
      <c r="C351" s="28" t="s">
        <v>635</v>
      </c>
      <c r="D351" s="29">
        <v>41641</v>
      </c>
      <c r="E351" s="30">
        <v>7</v>
      </c>
      <c r="F351" s="31" t="s">
        <v>425</v>
      </c>
      <c r="G351" s="33" t="s">
        <v>426</v>
      </c>
      <c r="H351" s="32">
        <v>12620916</v>
      </c>
      <c r="I351" s="32">
        <v>12620916</v>
      </c>
      <c r="J351" s="33" t="s">
        <v>36</v>
      </c>
      <c r="K351" s="33" t="s">
        <v>37</v>
      </c>
      <c r="L351" s="41" t="s">
        <v>399</v>
      </c>
    </row>
    <row r="352" spans="2:12" ht="38.25">
      <c r="B352" s="14">
        <v>80161500</v>
      </c>
      <c r="C352" s="28" t="s">
        <v>636</v>
      </c>
      <c r="D352" s="29">
        <v>41641</v>
      </c>
      <c r="E352" s="30">
        <v>7</v>
      </c>
      <c r="F352" s="31" t="s">
        <v>425</v>
      </c>
      <c r="G352" s="33" t="s">
        <v>426</v>
      </c>
      <c r="H352" s="32">
        <v>57680000</v>
      </c>
      <c r="I352" s="32">
        <v>57680000</v>
      </c>
      <c r="J352" s="33" t="s">
        <v>36</v>
      </c>
      <c r="K352" s="33" t="s">
        <v>37</v>
      </c>
      <c r="L352" s="41" t="s">
        <v>486</v>
      </c>
    </row>
    <row r="353" spans="2:12" ht="51">
      <c r="B353" s="14">
        <v>80161500</v>
      </c>
      <c r="C353" s="28" t="s">
        <v>637</v>
      </c>
      <c r="D353" s="29">
        <v>41641</v>
      </c>
      <c r="E353" s="30">
        <v>7</v>
      </c>
      <c r="F353" s="31" t="s">
        <v>425</v>
      </c>
      <c r="G353" s="33" t="s">
        <v>426</v>
      </c>
      <c r="H353" s="32">
        <v>36050000</v>
      </c>
      <c r="I353" s="32">
        <v>36050000</v>
      </c>
      <c r="J353" s="33" t="s">
        <v>36</v>
      </c>
      <c r="K353" s="33" t="s">
        <v>37</v>
      </c>
      <c r="L353" s="41" t="s">
        <v>486</v>
      </c>
    </row>
    <row r="354" spans="2:12" ht="38.25">
      <c r="B354" s="14">
        <v>80161500</v>
      </c>
      <c r="C354" s="28" t="s">
        <v>638</v>
      </c>
      <c r="D354" s="29">
        <v>41641</v>
      </c>
      <c r="E354" s="30">
        <v>7</v>
      </c>
      <c r="F354" s="31" t="s">
        <v>425</v>
      </c>
      <c r="G354" s="33" t="s">
        <v>426</v>
      </c>
      <c r="H354" s="32">
        <v>44557800</v>
      </c>
      <c r="I354" s="32">
        <v>44557800</v>
      </c>
      <c r="J354" s="33" t="s">
        <v>36</v>
      </c>
      <c r="K354" s="33" t="s">
        <v>37</v>
      </c>
      <c r="L354" s="41" t="s">
        <v>486</v>
      </c>
    </row>
    <row r="355" spans="2:12" ht="38.25">
      <c r="B355" s="14">
        <v>80161500</v>
      </c>
      <c r="C355" s="28" t="s">
        <v>621</v>
      </c>
      <c r="D355" s="29">
        <v>41641</v>
      </c>
      <c r="E355" s="30">
        <v>7</v>
      </c>
      <c r="F355" s="31" t="s">
        <v>425</v>
      </c>
      <c r="G355" s="33" t="s">
        <v>426</v>
      </c>
      <c r="H355" s="32">
        <v>48387556</v>
      </c>
      <c r="I355" s="32">
        <v>48387556</v>
      </c>
      <c r="J355" s="33" t="s">
        <v>36</v>
      </c>
      <c r="K355" s="33" t="s">
        <v>37</v>
      </c>
      <c r="L355" s="41" t="s">
        <v>399</v>
      </c>
    </row>
    <row r="356" spans="2:12" ht="51">
      <c r="B356" s="14">
        <v>80161500</v>
      </c>
      <c r="C356" s="28" t="s">
        <v>639</v>
      </c>
      <c r="D356" s="29">
        <v>41641</v>
      </c>
      <c r="E356" s="30">
        <v>7</v>
      </c>
      <c r="F356" s="31" t="s">
        <v>425</v>
      </c>
      <c r="G356" s="33" t="s">
        <v>426</v>
      </c>
      <c r="H356" s="32">
        <v>19117651</v>
      </c>
      <c r="I356" s="32">
        <v>19117651</v>
      </c>
      <c r="J356" s="33" t="s">
        <v>36</v>
      </c>
      <c r="K356" s="33" t="s">
        <v>37</v>
      </c>
      <c r="L356" s="41" t="s">
        <v>486</v>
      </c>
    </row>
    <row r="357" spans="2:12" ht="38.25">
      <c r="B357" s="14">
        <v>80161500</v>
      </c>
      <c r="C357" s="28" t="s">
        <v>621</v>
      </c>
      <c r="D357" s="29">
        <v>41641</v>
      </c>
      <c r="E357" s="30">
        <v>7</v>
      </c>
      <c r="F357" s="31" t="s">
        <v>425</v>
      </c>
      <c r="G357" s="33" t="s">
        <v>426</v>
      </c>
      <c r="H357" s="32">
        <v>48387556</v>
      </c>
      <c r="I357" s="32">
        <v>48387556</v>
      </c>
      <c r="J357" s="33" t="s">
        <v>36</v>
      </c>
      <c r="K357" s="33" t="s">
        <v>37</v>
      </c>
      <c r="L357" s="41" t="s">
        <v>399</v>
      </c>
    </row>
    <row r="358" spans="2:12" ht="38.25">
      <c r="B358" s="14">
        <v>80161500</v>
      </c>
      <c r="C358" s="28" t="s">
        <v>620</v>
      </c>
      <c r="D358" s="29">
        <v>41641</v>
      </c>
      <c r="E358" s="30">
        <v>7</v>
      </c>
      <c r="F358" s="31" t="s">
        <v>425</v>
      </c>
      <c r="G358" s="33" t="s">
        <v>426</v>
      </c>
      <c r="H358" s="32">
        <v>12567233</v>
      </c>
      <c r="I358" s="32">
        <v>12567233</v>
      </c>
      <c r="J358" s="33" t="s">
        <v>36</v>
      </c>
      <c r="K358" s="33" t="s">
        <v>37</v>
      </c>
      <c r="L358" s="41" t="s">
        <v>486</v>
      </c>
    </row>
    <row r="359" spans="2:12" ht="38.25">
      <c r="B359" s="14">
        <v>80161500</v>
      </c>
      <c r="C359" s="28" t="s">
        <v>621</v>
      </c>
      <c r="D359" s="29">
        <v>41641</v>
      </c>
      <c r="E359" s="30">
        <v>7</v>
      </c>
      <c r="F359" s="31" t="s">
        <v>425</v>
      </c>
      <c r="G359" s="33" t="s">
        <v>426</v>
      </c>
      <c r="H359" s="32">
        <v>48387556</v>
      </c>
      <c r="I359" s="32">
        <v>48387556</v>
      </c>
      <c r="J359" s="33" t="s">
        <v>36</v>
      </c>
      <c r="K359" s="33" t="s">
        <v>37</v>
      </c>
      <c r="L359" s="41" t="s">
        <v>399</v>
      </c>
    </row>
    <row r="360" spans="2:12" ht="30">
      <c r="B360" s="14">
        <v>80161500</v>
      </c>
      <c r="C360" s="28" t="s">
        <v>640</v>
      </c>
      <c r="D360" s="29">
        <v>41641</v>
      </c>
      <c r="E360" s="30">
        <v>7</v>
      </c>
      <c r="F360" s="31" t="s">
        <v>425</v>
      </c>
      <c r="G360" s="33" t="s">
        <v>426</v>
      </c>
      <c r="H360" s="32">
        <v>40631500</v>
      </c>
      <c r="I360" s="32">
        <v>40631500</v>
      </c>
      <c r="J360" s="33" t="s">
        <v>36</v>
      </c>
      <c r="K360" s="33" t="s">
        <v>37</v>
      </c>
      <c r="L360" s="41" t="s">
        <v>486</v>
      </c>
    </row>
    <row r="361" spans="2:12" ht="38.25">
      <c r="B361" s="14">
        <v>80161500</v>
      </c>
      <c r="C361" s="28" t="s">
        <v>641</v>
      </c>
      <c r="D361" s="29">
        <v>41641</v>
      </c>
      <c r="E361" s="30">
        <v>7</v>
      </c>
      <c r="F361" s="31" t="s">
        <v>425</v>
      </c>
      <c r="G361" s="33" t="s">
        <v>426</v>
      </c>
      <c r="H361" s="32">
        <v>33925549</v>
      </c>
      <c r="I361" s="32">
        <v>33925549</v>
      </c>
      <c r="J361" s="33" t="s">
        <v>36</v>
      </c>
      <c r="K361" s="33" t="s">
        <v>37</v>
      </c>
      <c r="L361" s="41" t="s">
        <v>399</v>
      </c>
    </row>
    <row r="362" spans="2:12" ht="38.25">
      <c r="B362" s="14">
        <v>80161500</v>
      </c>
      <c r="C362" s="28" t="s">
        <v>642</v>
      </c>
      <c r="D362" s="29">
        <v>41641</v>
      </c>
      <c r="E362" s="30">
        <v>7</v>
      </c>
      <c r="F362" s="31" t="s">
        <v>425</v>
      </c>
      <c r="G362" s="33" t="s">
        <v>426</v>
      </c>
      <c r="H362" s="32">
        <v>38245445</v>
      </c>
      <c r="I362" s="32">
        <v>38245445</v>
      </c>
      <c r="J362" s="33" t="s">
        <v>36</v>
      </c>
      <c r="K362" s="33" t="s">
        <v>37</v>
      </c>
      <c r="L362" s="41" t="s">
        <v>486</v>
      </c>
    </row>
    <row r="363" spans="2:12" ht="38.25">
      <c r="B363" s="14">
        <v>80161500</v>
      </c>
      <c r="C363" s="28" t="s">
        <v>384</v>
      </c>
      <c r="D363" s="29">
        <v>41663</v>
      </c>
      <c r="E363" s="30">
        <v>7</v>
      </c>
      <c r="F363" s="31" t="s">
        <v>425</v>
      </c>
      <c r="G363" s="33" t="s">
        <v>426</v>
      </c>
      <c r="H363" s="32">
        <v>36009942</v>
      </c>
      <c r="I363" s="32">
        <v>36009942</v>
      </c>
      <c r="J363" s="33" t="s">
        <v>36</v>
      </c>
      <c r="K363" s="33" t="s">
        <v>37</v>
      </c>
      <c r="L363" s="41" t="s">
        <v>362</v>
      </c>
    </row>
    <row r="364" spans="2:12" ht="51">
      <c r="B364" s="14">
        <v>80161500</v>
      </c>
      <c r="C364" s="28" t="s">
        <v>385</v>
      </c>
      <c r="D364" s="29">
        <v>41663</v>
      </c>
      <c r="E364" s="30">
        <v>7</v>
      </c>
      <c r="F364" s="31" t="s">
        <v>425</v>
      </c>
      <c r="G364" s="33" t="s">
        <v>426</v>
      </c>
      <c r="H364" s="32">
        <v>40000000</v>
      </c>
      <c r="I364" s="32">
        <v>40000000</v>
      </c>
      <c r="J364" s="33" t="s">
        <v>36</v>
      </c>
      <c r="K364" s="33" t="s">
        <v>37</v>
      </c>
      <c r="L364" s="41" t="s">
        <v>362</v>
      </c>
    </row>
    <row r="365" spans="2:12" ht="38.25">
      <c r="B365" s="14">
        <v>80161500</v>
      </c>
      <c r="C365" s="28" t="s">
        <v>402</v>
      </c>
      <c r="D365" s="29">
        <v>41663</v>
      </c>
      <c r="E365" s="30">
        <v>7</v>
      </c>
      <c r="F365" s="31" t="s">
        <v>425</v>
      </c>
      <c r="G365" s="33" t="s">
        <v>426</v>
      </c>
      <c r="H365" s="32">
        <v>25523400</v>
      </c>
      <c r="I365" s="32">
        <v>25523400</v>
      </c>
      <c r="J365" s="33" t="s">
        <v>36</v>
      </c>
      <c r="K365" s="33" t="s">
        <v>37</v>
      </c>
      <c r="L365" s="41" t="s">
        <v>399</v>
      </c>
    </row>
    <row r="366" spans="2:12" ht="38.25">
      <c r="B366" s="14">
        <v>80161500</v>
      </c>
      <c r="C366" s="28" t="s">
        <v>347</v>
      </c>
      <c r="D366" s="29">
        <v>41663</v>
      </c>
      <c r="E366" s="30">
        <v>7</v>
      </c>
      <c r="F366" s="31" t="s">
        <v>425</v>
      </c>
      <c r="G366" s="33" t="s">
        <v>426</v>
      </c>
      <c r="H366" s="32">
        <v>54000000</v>
      </c>
      <c r="I366" s="32">
        <v>54000000</v>
      </c>
      <c r="J366" s="33" t="s">
        <v>36</v>
      </c>
      <c r="K366" s="33" t="s">
        <v>37</v>
      </c>
      <c r="L366" s="41" t="s">
        <v>342</v>
      </c>
    </row>
    <row r="367" spans="2:12" ht="51">
      <c r="B367" s="14">
        <v>80161500</v>
      </c>
      <c r="C367" s="28" t="s">
        <v>400</v>
      </c>
      <c r="D367" s="29">
        <v>41663</v>
      </c>
      <c r="E367" s="30">
        <v>7</v>
      </c>
      <c r="F367" s="31" t="s">
        <v>425</v>
      </c>
      <c r="G367" s="33" t="s">
        <v>426</v>
      </c>
      <c r="H367" s="32">
        <v>9600000</v>
      </c>
      <c r="I367" s="32">
        <v>9600000</v>
      </c>
      <c r="J367" s="33" t="s">
        <v>36</v>
      </c>
      <c r="K367" s="33" t="s">
        <v>37</v>
      </c>
      <c r="L367" s="41" t="s">
        <v>399</v>
      </c>
    </row>
    <row r="368" spans="2:12" ht="38.25">
      <c r="B368" s="14">
        <v>80161500</v>
      </c>
      <c r="C368" s="28" t="s">
        <v>398</v>
      </c>
      <c r="D368" s="29">
        <v>41663</v>
      </c>
      <c r="E368" s="30">
        <v>7</v>
      </c>
      <c r="F368" s="31" t="s">
        <v>425</v>
      </c>
      <c r="G368" s="33" t="s">
        <v>426</v>
      </c>
      <c r="H368" s="32">
        <v>36000000</v>
      </c>
      <c r="I368" s="32">
        <v>36000000</v>
      </c>
      <c r="J368" s="33" t="s">
        <v>36</v>
      </c>
      <c r="K368" s="33" t="s">
        <v>37</v>
      </c>
      <c r="L368" s="41" t="s">
        <v>486</v>
      </c>
    </row>
    <row r="369" spans="2:12" ht="30">
      <c r="B369" s="14">
        <v>43231604</v>
      </c>
      <c r="C369" s="28" t="s">
        <v>340</v>
      </c>
      <c r="D369" s="29">
        <v>41663</v>
      </c>
      <c r="E369" s="30">
        <v>7</v>
      </c>
      <c r="F369" s="31" t="s">
        <v>425</v>
      </c>
      <c r="G369" s="33" t="s">
        <v>426</v>
      </c>
      <c r="H369" s="32">
        <v>17748000</v>
      </c>
      <c r="I369" s="32">
        <v>17748000</v>
      </c>
      <c r="J369" s="33" t="s">
        <v>36</v>
      </c>
      <c r="K369" s="33" t="s">
        <v>37</v>
      </c>
      <c r="L369" s="41" t="s">
        <v>337</v>
      </c>
    </row>
    <row r="370" spans="2:12" ht="38.25">
      <c r="B370" s="14">
        <v>80161500</v>
      </c>
      <c r="C370" s="28" t="s">
        <v>386</v>
      </c>
      <c r="D370" s="29">
        <v>41663</v>
      </c>
      <c r="E370" s="30">
        <v>7</v>
      </c>
      <c r="F370" s="31" t="s">
        <v>425</v>
      </c>
      <c r="G370" s="33" t="s">
        <v>426</v>
      </c>
      <c r="H370" s="32">
        <v>7612773</v>
      </c>
      <c r="I370" s="32">
        <v>7612773</v>
      </c>
      <c r="J370" s="33" t="s">
        <v>36</v>
      </c>
      <c r="K370" s="33" t="s">
        <v>37</v>
      </c>
      <c r="L370" s="41" t="s">
        <v>362</v>
      </c>
    </row>
    <row r="371" spans="2:12" ht="51">
      <c r="B371" s="14">
        <v>80161500</v>
      </c>
      <c r="C371" s="28" t="s">
        <v>387</v>
      </c>
      <c r="D371" s="29">
        <v>41663</v>
      </c>
      <c r="E371" s="30">
        <v>7</v>
      </c>
      <c r="F371" s="31" t="s">
        <v>425</v>
      </c>
      <c r="G371" s="33" t="s">
        <v>426</v>
      </c>
      <c r="H371" s="32">
        <v>50413914</v>
      </c>
      <c r="I371" s="32">
        <v>50413914</v>
      </c>
      <c r="J371" s="33" t="s">
        <v>36</v>
      </c>
      <c r="K371" s="33" t="s">
        <v>37</v>
      </c>
      <c r="L371" s="41" t="s">
        <v>362</v>
      </c>
    </row>
    <row r="372" spans="2:12" ht="38.25">
      <c r="B372" s="14">
        <v>43231500</v>
      </c>
      <c r="C372" s="28" t="s">
        <v>388</v>
      </c>
      <c r="D372" s="29">
        <v>41663</v>
      </c>
      <c r="E372" s="30">
        <v>7</v>
      </c>
      <c r="F372" s="31" t="s">
        <v>425</v>
      </c>
      <c r="G372" s="33" t="s">
        <v>426</v>
      </c>
      <c r="H372" s="32">
        <v>90000000</v>
      </c>
      <c r="I372" s="32">
        <v>90000000</v>
      </c>
      <c r="J372" s="33" t="s">
        <v>36</v>
      </c>
      <c r="K372" s="33" t="s">
        <v>37</v>
      </c>
      <c r="L372" s="41" t="s">
        <v>362</v>
      </c>
    </row>
    <row r="373" spans="2:12" ht="51">
      <c r="B373" s="14">
        <v>80161500</v>
      </c>
      <c r="C373" s="28" t="s">
        <v>643</v>
      </c>
      <c r="D373" s="29">
        <v>41683</v>
      </c>
      <c r="E373" s="30">
        <v>7</v>
      </c>
      <c r="F373" s="31" t="s">
        <v>425</v>
      </c>
      <c r="G373" s="33" t="s">
        <v>426</v>
      </c>
      <c r="H373" s="32">
        <v>16770000</v>
      </c>
      <c r="I373" s="32">
        <v>16770000</v>
      </c>
      <c r="J373" s="33" t="s">
        <v>36</v>
      </c>
      <c r="K373" s="33" t="s">
        <v>37</v>
      </c>
      <c r="L373" s="41" t="s">
        <v>486</v>
      </c>
    </row>
    <row r="374" spans="2:12" ht="30">
      <c r="B374" s="14">
        <v>80161500</v>
      </c>
      <c r="C374" s="28" t="s">
        <v>644</v>
      </c>
      <c r="D374" s="29">
        <v>41684</v>
      </c>
      <c r="E374" s="30">
        <v>7</v>
      </c>
      <c r="F374" s="31" t="s">
        <v>425</v>
      </c>
      <c r="G374" s="33" t="s">
        <v>426</v>
      </c>
      <c r="H374" s="32">
        <v>3000000</v>
      </c>
      <c r="I374" s="32">
        <v>3000000</v>
      </c>
      <c r="J374" s="33" t="s">
        <v>36</v>
      </c>
      <c r="K374" s="33" t="s">
        <v>37</v>
      </c>
      <c r="L374" s="41" t="s">
        <v>342</v>
      </c>
    </row>
    <row r="375" spans="2:12" ht="38.25">
      <c r="B375" s="14">
        <v>80161500</v>
      </c>
      <c r="C375" s="28" t="s">
        <v>645</v>
      </c>
      <c r="D375" s="29">
        <v>41729</v>
      </c>
      <c r="E375" s="30">
        <v>7</v>
      </c>
      <c r="F375" s="31" t="s">
        <v>425</v>
      </c>
      <c r="G375" s="33" t="s">
        <v>426</v>
      </c>
      <c r="H375" s="32">
        <v>22599518</v>
      </c>
      <c r="I375" s="32">
        <v>22599518</v>
      </c>
      <c r="J375" s="33" t="s">
        <v>36</v>
      </c>
      <c r="K375" s="33" t="s">
        <v>37</v>
      </c>
      <c r="L375" s="41" t="s">
        <v>399</v>
      </c>
    </row>
    <row r="376" spans="2:12" ht="38.25">
      <c r="B376" s="14">
        <v>80161500</v>
      </c>
      <c r="C376" s="28" t="s">
        <v>646</v>
      </c>
      <c r="D376" s="29">
        <v>41729</v>
      </c>
      <c r="E376" s="30">
        <v>7</v>
      </c>
      <c r="F376" s="31" t="s">
        <v>425</v>
      </c>
      <c r="G376" s="33" t="s">
        <v>426</v>
      </c>
      <c r="H376" s="32">
        <v>6000000</v>
      </c>
      <c r="I376" s="32">
        <v>6000000</v>
      </c>
      <c r="J376" s="33" t="s">
        <v>36</v>
      </c>
      <c r="K376" s="33" t="s">
        <v>37</v>
      </c>
      <c r="L376" s="41" t="s">
        <v>335</v>
      </c>
    </row>
    <row r="377" spans="2:12" ht="30">
      <c r="B377" s="14">
        <v>80141607</v>
      </c>
      <c r="C377" s="28" t="s">
        <v>647</v>
      </c>
      <c r="D377" s="29">
        <v>41731</v>
      </c>
      <c r="E377" s="30">
        <v>2</v>
      </c>
      <c r="F377" s="31" t="s">
        <v>648</v>
      </c>
      <c r="G377" s="33" t="s">
        <v>426</v>
      </c>
      <c r="H377" s="32">
        <v>54000000</v>
      </c>
      <c r="I377" s="32">
        <v>54000000</v>
      </c>
      <c r="J377" s="33" t="s">
        <v>36</v>
      </c>
      <c r="K377" s="33" t="s">
        <v>37</v>
      </c>
      <c r="L377" s="41" t="s">
        <v>486</v>
      </c>
    </row>
    <row r="378" spans="2:12" ht="30">
      <c r="B378" s="14">
        <v>80161500</v>
      </c>
      <c r="C378" s="28" t="s">
        <v>649</v>
      </c>
      <c r="D378" s="29">
        <v>41731</v>
      </c>
      <c r="E378" s="30">
        <v>7</v>
      </c>
      <c r="F378" s="31" t="s">
        <v>425</v>
      </c>
      <c r="G378" s="33" t="s">
        <v>426</v>
      </c>
      <c r="H378" s="32">
        <v>5000000</v>
      </c>
      <c r="I378" s="32">
        <v>5000000</v>
      </c>
      <c r="J378" s="33" t="s">
        <v>36</v>
      </c>
      <c r="K378" s="33" t="s">
        <v>37</v>
      </c>
      <c r="L378" s="41" t="s">
        <v>342</v>
      </c>
    </row>
    <row r="379" spans="2:12" ht="30">
      <c r="B379" s="14">
        <v>80161500</v>
      </c>
      <c r="C379" s="28" t="s">
        <v>650</v>
      </c>
      <c r="D379" s="29">
        <v>41754</v>
      </c>
      <c r="E379" s="30">
        <v>7</v>
      </c>
      <c r="F379" s="31" t="s">
        <v>425</v>
      </c>
      <c r="G379" s="33" t="s">
        <v>426</v>
      </c>
      <c r="H379" s="32">
        <v>7828500</v>
      </c>
      <c r="I379" s="32">
        <v>7828500</v>
      </c>
      <c r="J379" s="33" t="s">
        <v>36</v>
      </c>
      <c r="K379" s="33" t="s">
        <v>37</v>
      </c>
      <c r="L379" s="41" t="s">
        <v>362</v>
      </c>
    </row>
    <row r="380" spans="2:12" ht="38.25">
      <c r="B380" s="14">
        <v>80161500</v>
      </c>
      <c r="C380" s="28" t="s">
        <v>651</v>
      </c>
      <c r="D380" s="29">
        <v>41641</v>
      </c>
      <c r="E380" s="30">
        <v>7</v>
      </c>
      <c r="F380" s="31" t="s">
        <v>425</v>
      </c>
      <c r="G380" s="33" t="s">
        <v>426</v>
      </c>
      <c r="H380" s="32">
        <v>33899277</v>
      </c>
      <c r="I380" s="32">
        <v>33899277</v>
      </c>
      <c r="J380" s="33" t="s">
        <v>36</v>
      </c>
      <c r="K380" s="33" t="s">
        <v>37</v>
      </c>
      <c r="L380" s="41" t="s">
        <v>399</v>
      </c>
    </row>
    <row r="381" spans="2:12" ht="38.25">
      <c r="B381" s="14">
        <v>80161500</v>
      </c>
      <c r="C381" s="28" t="s">
        <v>652</v>
      </c>
      <c r="D381" s="29">
        <v>41641</v>
      </c>
      <c r="E381" s="30">
        <v>7</v>
      </c>
      <c r="F381" s="31" t="s">
        <v>425</v>
      </c>
      <c r="G381" s="33" t="s">
        <v>426</v>
      </c>
      <c r="H381" s="32">
        <v>36050000</v>
      </c>
      <c r="I381" s="32">
        <v>36050000</v>
      </c>
      <c r="J381" s="33" t="s">
        <v>36</v>
      </c>
      <c r="K381" s="33" t="s">
        <v>37</v>
      </c>
      <c r="L381" s="41" t="s">
        <v>486</v>
      </c>
    </row>
    <row r="382" spans="2:12" ht="30">
      <c r="B382" s="14">
        <v>80161500</v>
      </c>
      <c r="C382" s="28" t="s">
        <v>653</v>
      </c>
      <c r="D382" s="29">
        <v>41641</v>
      </c>
      <c r="E382" s="30">
        <v>7</v>
      </c>
      <c r="F382" s="31" t="s">
        <v>425</v>
      </c>
      <c r="G382" s="33" t="s">
        <v>426</v>
      </c>
      <c r="H382" s="32">
        <v>32445000</v>
      </c>
      <c r="I382" s="32">
        <v>32445000</v>
      </c>
      <c r="J382" s="33" t="s">
        <v>36</v>
      </c>
      <c r="K382" s="33" t="s">
        <v>37</v>
      </c>
      <c r="L382" s="41" t="s">
        <v>486</v>
      </c>
    </row>
    <row r="383" spans="2:12" ht="51">
      <c r="B383" s="14">
        <v>80161500</v>
      </c>
      <c r="C383" s="28" t="s">
        <v>654</v>
      </c>
      <c r="D383" s="29">
        <v>41641</v>
      </c>
      <c r="E383" s="30">
        <v>7</v>
      </c>
      <c r="F383" s="31" t="s">
        <v>425</v>
      </c>
      <c r="G383" s="33" t="s">
        <v>426</v>
      </c>
      <c r="H383" s="32">
        <v>11536000</v>
      </c>
      <c r="I383" s="32">
        <v>11536000</v>
      </c>
      <c r="J383" s="33" t="s">
        <v>36</v>
      </c>
      <c r="K383" s="33" t="s">
        <v>37</v>
      </c>
      <c r="L383" s="41" t="s">
        <v>399</v>
      </c>
    </row>
    <row r="384" spans="2:12" ht="51">
      <c r="B384" s="14">
        <v>80161500</v>
      </c>
      <c r="C384" s="28" t="s">
        <v>655</v>
      </c>
      <c r="D384" s="29">
        <v>41641</v>
      </c>
      <c r="E384" s="30">
        <v>7</v>
      </c>
      <c r="F384" s="31" t="s">
        <v>425</v>
      </c>
      <c r="G384" s="33" t="s">
        <v>426</v>
      </c>
      <c r="H384" s="32">
        <v>36050000</v>
      </c>
      <c r="I384" s="32">
        <v>36050000</v>
      </c>
      <c r="J384" s="33" t="s">
        <v>36</v>
      </c>
      <c r="K384" s="33" t="s">
        <v>37</v>
      </c>
      <c r="L384" s="41" t="s">
        <v>486</v>
      </c>
    </row>
    <row r="385" spans="2:12" ht="38.25">
      <c r="B385" s="14">
        <v>80161500</v>
      </c>
      <c r="C385" s="28" t="s">
        <v>656</v>
      </c>
      <c r="D385" s="29">
        <v>41641</v>
      </c>
      <c r="E385" s="30">
        <v>7</v>
      </c>
      <c r="F385" s="31" t="s">
        <v>425</v>
      </c>
      <c r="G385" s="33" t="s">
        <v>426</v>
      </c>
      <c r="H385" s="32">
        <v>15400000</v>
      </c>
      <c r="I385" s="32">
        <v>15400000</v>
      </c>
      <c r="J385" s="33" t="s">
        <v>36</v>
      </c>
      <c r="K385" s="33" t="s">
        <v>37</v>
      </c>
      <c r="L385" s="41" t="s">
        <v>486</v>
      </c>
    </row>
    <row r="386" spans="2:12" ht="51">
      <c r="B386" s="14">
        <v>80161500</v>
      </c>
      <c r="C386" s="28" t="s">
        <v>657</v>
      </c>
      <c r="D386" s="29">
        <v>41641</v>
      </c>
      <c r="E386" s="30">
        <v>7</v>
      </c>
      <c r="F386" s="31" t="s">
        <v>425</v>
      </c>
      <c r="G386" s="33" t="s">
        <v>426</v>
      </c>
      <c r="H386" s="32">
        <v>55720721</v>
      </c>
      <c r="I386" s="32">
        <v>55720721</v>
      </c>
      <c r="J386" s="33" t="s">
        <v>36</v>
      </c>
      <c r="K386" s="33" t="s">
        <v>37</v>
      </c>
      <c r="L386" s="41" t="s">
        <v>399</v>
      </c>
    </row>
    <row r="387" spans="2:12" ht="38.25">
      <c r="B387" s="14">
        <v>80161500</v>
      </c>
      <c r="C387" s="28" t="s">
        <v>658</v>
      </c>
      <c r="D387" s="29">
        <v>41641</v>
      </c>
      <c r="E387" s="30">
        <v>7</v>
      </c>
      <c r="F387" s="31" t="s">
        <v>425</v>
      </c>
      <c r="G387" s="33" t="s">
        <v>426</v>
      </c>
      <c r="H387" s="32">
        <v>16520000</v>
      </c>
      <c r="I387" s="32">
        <v>16520000</v>
      </c>
      <c r="J387" s="33" t="s">
        <v>36</v>
      </c>
      <c r="K387" s="33" t="s">
        <v>37</v>
      </c>
      <c r="L387" s="41" t="s">
        <v>486</v>
      </c>
    </row>
    <row r="388" spans="2:12" ht="51">
      <c r="B388" s="14">
        <v>80161500</v>
      </c>
      <c r="C388" s="28" t="s">
        <v>481</v>
      </c>
      <c r="D388" s="29">
        <v>41641</v>
      </c>
      <c r="E388" s="30">
        <v>7</v>
      </c>
      <c r="F388" s="31" t="s">
        <v>425</v>
      </c>
      <c r="G388" s="33" t="s">
        <v>426</v>
      </c>
      <c r="H388" s="32">
        <v>28000000</v>
      </c>
      <c r="I388" s="32">
        <v>28000000</v>
      </c>
      <c r="J388" s="33" t="s">
        <v>36</v>
      </c>
      <c r="K388" s="33" t="s">
        <v>37</v>
      </c>
      <c r="L388" s="41" t="s">
        <v>486</v>
      </c>
    </row>
    <row r="389" spans="2:12" ht="38.25">
      <c r="B389" s="14">
        <v>80161500</v>
      </c>
      <c r="C389" s="28" t="s">
        <v>659</v>
      </c>
      <c r="D389" s="29">
        <v>41641</v>
      </c>
      <c r="E389" s="30">
        <v>7</v>
      </c>
      <c r="F389" s="31" t="s">
        <v>425</v>
      </c>
      <c r="G389" s="33" t="s">
        <v>426</v>
      </c>
      <c r="H389" s="32">
        <v>54075000</v>
      </c>
      <c r="I389" s="32">
        <v>54075000</v>
      </c>
      <c r="J389" s="33" t="s">
        <v>36</v>
      </c>
      <c r="K389" s="33" t="s">
        <v>37</v>
      </c>
      <c r="L389" s="41" t="s">
        <v>486</v>
      </c>
    </row>
    <row r="390" spans="2:12" ht="38.25">
      <c r="B390" s="14">
        <v>80161500</v>
      </c>
      <c r="C390" s="28" t="s">
        <v>660</v>
      </c>
      <c r="D390" s="29">
        <v>41641</v>
      </c>
      <c r="E390" s="30">
        <v>7</v>
      </c>
      <c r="F390" s="31" t="s">
        <v>425</v>
      </c>
      <c r="G390" s="33" t="s">
        <v>426</v>
      </c>
      <c r="H390" s="32">
        <v>55685364</v>
      </c>
      <c r="I390" s="32">
        <v>55685364</v>
      </c>
      <c r="J390" s="33" t="s">
        <v>36</v>
      </c>
      <c r="K390" s="33" t="s">
        <v>37</v>
      </c>
      <c r="L390" s="41" t="s">
        <v>486</v>
      </c>
    </row>
    <row r="391" spans="2:12" ht="38.25">
      <c r="B391" s="14">
        <v>80161500</v>
      </c>
      <c r="C391" s="28" t="s">
        <v>661</v>
      </c>
      <c r="D391" s="29">
        <v>41641</v>
      </c>
      <c r="E391" s="30">
        <v>7</v>
      </c>
      <c r="F391" s="31" t="s">
        <v>425</v>
      </c>
      <c r="G391" s="33" t="s">
        <v>426</v>
      </c>
      <c r="H391" s="32">
        <v>31500000</v>
      </c>
      <c r="I391" s="32">
        <v>31500000</v>
      </c>
      <c r="J391" s="33" t="s">
        <v>36</v>
      </c>
      <c r="K391" s="33" t="s">
        <v>37</v>
      </c>
      <c r="L391" s="41" t="s">
        <v>486</v>
      </c>
    </row>
    <row r="392" spans="2:12" ht="38.25">
      <c r="B392" s="14">
        <v>80161500</v>
      </c>
      <c r="C392" s="28" t="s">
        <v>662</v>
      </c>
      <c r="D392" s="29">
        <v>41641</v>
      </c>
      <c r="E392" s="30">
        <v>7</v>
      </c>
      <c r="F392" s="31" t="s">
        <v>425</v>
      </c>
      <c r="G392" s="33" t="s">
        <v>426</v>
      </c>
      <c r="H392" s="32">
        <v>52500000</v>
      </c>
      <c r="I392" s="32">
        <v>52500000</v>
      </c>
      <c r="J392" s="33" t="s">
        <v>36</v>
      </c>
      <c r="K392" s="33" t="s">
        <v>37</v>
      </c>
      <c r="L392" s="41" t="s">
        <v>486</v>
      </c>
    </row>
    <row r="393" spans="2:12" ht="38.25">
      <c r="B393" s="14">
        <v>80161500</v>
      </c>
      <c r="C393" s="28" t="s">
        <v>663</v>
      </c>
      <c r="D393" s="29">
        <v>41641</v>
      </c>
      <c r="E393" s="30">
        <v>7</v>
      </c>
      <c r="F393" s="31" t="s">
        <v>425</v>
      </c>
      <c r="G393" s="33" t="s">
        <v>426</v>
      </c>
      <c r="H393" s="32">
        <v>14636300</v>
      </c>
      <c r="I393" s="32">
        <v>14636300</v>
      </c>
      <c r="J393" s="33" t="s">
        <v>36</v>
      </c>
      <c r="K393" s="33" t="s">
        <v>37</v>
      </c>
      <c r="L393" s="41" t="s">
        <v>486</v>
      </c>
    </row>
    <row r="394" spans="2:12" ht="38.25">
      <c r="B394" s="14">
        <v>80161500</v>
      </c>
      <c r="C394" s="28" t="s">
        <v>664</v>
      </c>
      <c r="D394" s="29">
        <v>41641</v>
      </c>
      <c r="E394" s="30">
        <v>7</v>
      </c>
      <c r="F394" s="31" t="s">
        <v>425</v>
      </c>
      <c r="G394" s="33" t="s">
        <v>426</v>
      </c>
      <c r="H394" s="32">
        <v>37131500</v>
      </c>
      <c r="I394" s="32">
        <v>37131500</v>
      </c>
      <c r="J394" s="33" t="s">
        <v>36</v>
      </c>
      <c r="K394" s="33" t="s">
        <v>37</v>
      </c>
      <c r="L394" s="41" t="s">
        <v>486</v>
      </c>
    </row>
    <row r="395" spans="2:12" ht="38.25">
      <c r="B395" s="14">
        <v>80161500</v>
      </c>
      <c r="C395" s="28" t="s">
        <v>665</v>
      </c>
      <c r="D395" s="29">
        <v>41641</v>
      </c>
      <c r="E395" s="30">
        <v>7</v>
      </c>
      <c r="F395" s="31" t="s">
        <v>425</v>
      </c>
      <c r="G395" s="33" t="s">
        <v>426</v>
      </c>
      <c r="H395" s="32">
        <v>28840000</v>
      </c>
      <c r="I395" s="32">
        <v>28840000</v>
      </c>
      <c r="J395" s="33" t="s">
        <v>36</v>
      </c>
      <c r="K395" s="33" t="s">
        <v>37</v>
      </c>
      <c r="L395" s="41" t="s">
        <v>486</v>
      </c>
    </row>
    <row r="396" spans="2:12" ht="38.25">
      <c r="B396" s="14">
        <v>80161500</v>
      </c>
      <c r="C396" s="28" t="s">
        <v>666</v>
      </c>
      <c r="D396" s="29">
        <v>41641</v>
      </c>
      <c r="E396" s="30">
        <v>7</v>
      </c>
      <c r="F396" s="31" t="s">
        <v>425</v>
      </c>
      <c r="G396" s="33" t="s">
        <v>426</v>
      </c>
      <c r="H396" s="32">
        <v>18565750</v>
      </c>
      <c r="I396" s="32">
        <v>18565750</v>
      </c>
      <c r="J396" s="33" t="s">
        <v>36</v>
      </c>
      <c r="K396" s="33" t="s">
        <v>37</v>
      </c>
      <c r="L396" s="41" t="s">
        <v>486</v>
      </c>
    </row>
    <row r="397" spans="2:12" ht="38.25">
      <c r="B397" s="14">
        <v>80161500</v>
      </c>
      <c r="C397" s="28" t="s">
        <v>667</v>
      </c>
      <c r="D397" s="29">
        <v>41641</v>
      </c>
      <c r="E397" s="30">
        <v>7</v>
      </c>
      <c r="F397" s="31" t="s">
        <v>425</v>
      </c>
      <c r="G397" s="33" t="s">
        <v>426</v>
      </c>
      <c r="H397" s="32">
        <v>13109866</v>
      </c>
      <c r="I397" s="32">
        <v>13109866</v>
      </c>
      <c r="J397" s="33" t="s">
        <v>36</v>
      </c>
      <c r="K397" s="33" t="s">
        <v>37</v>
      </c>
      <c r="L397" s="41" t="s">
        <v>486</v>
      </c>
    </row>
    <row r="398" spans="2:12" ht="30">
      <c r="B398" s="14">
        <v>80161500</v>
      </c>
      <c r="C398" s="28" t="s">
        <v>668</v>
      </c>
      <c r="D398" s="29">
        <v>41641</v>
      </c>
      <c r="E398" s="30">
        <v>7</v>
      </c>
      <c r="F398" s="31" t="s">
        <v>425</v>
      </c>
      <c r="G398" s="33" t="s">
        <v>426</v>
      </c>
      <c r="H398" s="32">
        <v>13283081</v>
      </c>
      <c r="I398" s="32">
        <v>13283081</v>
      </c>
      <c r="J398" s="33" t="s">
        <v>36</v>
      </c>
      <c r="K398" s="33" t="s">
        <v>37</v>
      </c>
      <c r="L398" s="41" t="s">
        <v>486</v>
      </c>
    </row>
    <row r="399" spans="2:12" ht="38.25">
      <c r="B399" s="14">
        <v>80161500</v>
      </c>
      <c r="C399" s="28" t="s">
        <v>669</v>
      </c>
      <c r="D399" s="29">
        <v>41641</v>
      </c>
      <c r="E399" s="30">
        <v>7</v>
      </c>
      <c r="F399" s="31" t="s">
        <v>425</v>
      </c>
      <c r="G399" s="33" t="s">
        <v>426</v>
      </c>
      <c r="H399" s="32">
        <v>28840000</v>
      </c>
      <c r="I399" s="32">
        <v>28840000</v>
      </c>
      <c r="J399" s="33" t="s">
        <v>36</v>
      </c>
      <c r="K399" s="33" t="s">
        <v>37</v>
      </c>
      <c r="L399" s="41" t="s">
        <v>486</v>
      </c>
    </row>
    <row r="400" spans="2:12" ht="51">
      <c r="B400" s="14">
        <v>80161500</v>
      </c>
      <c r="C400" s="28" t="s">
        <v>657</v>
      </c>
      <c r="D400" s="29">
        <v>41641</v>
      </c>
      <c r="E400" s="30">
        <v>7</v>
      </c>
      <c r="F400" s="31" t="s">
        <v>425</v>
      </c>
      <c r="G400" s="33" t="s">
        <v>426</v>
      </c>
      <c r="H400" s="32">
        <v>55720721</v>
      </c>
      <c r="I400" s="32">
        <v>55720721</v>
      </c>
      <c r="J400" s="33" t="s">
        <v>36</v>
      </c>
      <c r="K400" s="33" t="s">
        <v>37</v>
      </c>
      <c r="L400" s="41" t="s">
        <v>399</v>
      </c>
    </row>
    <row r="401" spans="2:12" ht="38.25">
      <c r="B401" s="14">
        <v>80161500</v>
      </c>
      <c r="C401" s="28" t="s">
        <v>670</v>
      </c>
      <c r="D401" s="29">
        <v>41641</v>
      </c>
      <c r="E401" s="30">
        <v>7</v>
      </c>
      <c r="F401" s="31" t="s">
        <v>425</v>
      </c>
      <c r="G401" s="33" t="s">
        <v>426</v>
      </c>
      <c r="H401" s="32">
        <v>28840000</v>
      </c>
      <c r="I401" s="32">
        <v>28840000</v>
      </c>
      <c r="J401" s="33" t="s">
        <v>36</v>
      </c>
      <c r="K401" s="33" t="s">
        <v>37</v>
      </c>
      <c r="L401" s="41" t="s">
        <v>486</v>
      </c>
    </row>
    <row r="402" spans="2:12" ht="30">
      <c r="B402" s="14">
        <v>80161500</v>
      </c>
      <c r="C402" s="28" t="s">
        <v>640</v>
      </c>
      <c r="D402" s="29">
        <v>41641</v>
      </c>
      <c r="E402" s="30">
        <v>7</v>
      </c>
      <c r="F402" s="31" t="s">
        <v>425</v>
      </c>
      <c r="G402" s="33" t="s">
        <v>426</v>
      </c>
      <c r="H402" s="32">
        <v>37131500</v>
      </c>
      <c r="I402" s="32">
        <v>37131500</v>
      </c>
      <c r="J402" s="33" t="s">
        <v>36</v>
      </c>
      <c r="K402" s="33" t="s">
        <v>37</v>
      </c>
      <c r="L402" s="41" t="s">
        <v>486</v>
      </c>
    </row>
    <row r="403" spans="2:12" ht="51">
      <c r="B403" s="14">
        <v>80161500</v>
      </c>
      <c r="C403" s="28" t="s">
        <v>671</v>
      </c>
      <c r="D403" s="29">
        <v>41641</v>
      </c>
      <c r="E403" s="30">
        <v>7</v>
      </c>
      <c r="F403" s="31" t="s">
        <v>425</v>
      </c>
      <c r="G403" s="33" t="s">
        <v>426</v>
      </c>
      <c r="H403" s="32">
        <v>18640125</v>
      </c>
      <c r="I403" s="32">
        <v>18640125</v>
      </c>
      <c r="J403" s="33" t="s">
        <v>36</v>
      </c>
      <c r="K403" s="33" t="s">
        <v>37</v>
      </c>
      <c r="L403" s="41" t="s">
        <v>399</v>
      </c>
    </row>
    <row r="404" spans="2:12" ht="38.25">
      <c r="B404" s="14">
        <v>80161500</v>
      </c>
      <c r="C404" s="28" t="s">
        <v>672</v>
      </c>
      <c r="D404" s="29">
        <v>41641</v>
      </c>
      <c r="E404" s="30">
        <v>7</v>
      </c>
      <c r="F404" s="31" t="s">
        <v>425</v>
      </c>
      <c r="G404" s="33" t="s">
        <v>426</v>
      </c>
      <c r="H404" s="32">
        <v>15757119</v>
      </c>
      <c r="I404" s="32">
        <v>15757119</v>
      </c>
      <c r="J404" s="33" t="s">
        <v>36</v>
      </c>
      <c r="K404" s="33" t="s">
        <v>37</v>
      </c>
      <c r="L404" s="41" t="s">
        <v>486</v>
      </c>
    </row>
    <row r="405" spans="2:12" ht="38.25">
      <c r="B405" s="14">
        <v>80161500</v>
      </c>
      <c r="C405" s="28" t="s">
        <v>673</v>
      </c>
      <c r="D405" s="29">
        <v>41641</v>
      </c>
      <c r="E405" s="30">
        <v>7</v>
      </c>
      <c r="F405" s="31" t="s">
        <v>425</v>
      </c>
      <c r="G405" s="33" t="s">
        <v>426</v>
      </c>
      <c r="H405" s="32">
        <v>12620916</v>
      </c>
      <c r="I405" s="32">
        <v>12620916</v>
      </c>
      <c r="J405" s="33" t="s">
        <v>36</v>
      </c>
      <c r="K405" s="33" t="s">
        <v>37</v>
      </c>
      <c r="L405" s="41" t="s">
        <v>399</v>
      </c>
    </row>
    <row r="406" spans="2:12" ht="38.25">
      <c r="B406" s="14">
        <v>80161500</v>
      </c>
      <c r="C406" s="28" t="s">
        <v>674</v>
      </c>
      <c r="D406" s="29">
        <v>41641</v>
      </c>
      <c r="E406" s="30">
        <v>7</v>
      </c>
      <c r="F406" s="31" t="s">
        <v>425</v>
      </c>
      <c r="G406" s="33" t="s">
        <v>426</v>
      </c>
      <c r="H406" s="32">
        <v>28092050</v>
      </c>
      <c r="I406" s="32">
        <v>28092050</v>
      </c>
      <c r="J406" s="33" t="s">
        <v>36</v>
      </c>
      <c r="K406" s="33" t="s">
        <v>37</v>
      </c>
      <c r="L406" s="41" t="s">
        <v>486</v>
      </c>
    </row>
    <row r="407" spans="2:12" ht="30">
      <c r="B407" s="14">
        <v>80161500</v>
      </c>
      <c r="C407" s="28" t="s">
        <v>675</v>
      </c>
      <c r="D407" s="29">
        <v>41641</v>
      </c>
      <c r="E407" s="30">
        <v>7</v>
      </c>
      <c r="F407" s="31" t="s">
        <v>425</v>
      </c>
      <c r="G407" s="33" t="s">
        <v>426</v>
      </c>
      <c r="H407" s="32">
        <v>11536000</v>
      </c>
      <c r="I407" s="32">
        <v>11536000</v>
      </c>
      <c r="J407" s="33" t="s">
        <v>36</v>
      </c>
      <c r="K407" s="33" t="s">
        <v>37</v>
      </c>
      <c r="L407" s="41" t="s">
        <v>486</v>
      </c>
    </row>
    <row r="408" spans="2:12" ht="51">
      <c r="B408" s="14">
        <v>80161500</v>
      </c>
      <c r="C408" s="28" t="s">
        <v>484</v>
      </c>
      <c r="D408" s="29">
        <v>41641</v>
      </c>
      <c r="E408" s="30">
        <v>7</v>
      </c>
      <c r="F408" s="31" t="s">
        <v>425</v>
      </c>
      <c r="G408" s="33" t="s">
        <v>426</v>
      </c>
      <c r="H408" s="32">
        <v>12620916</v>
      </c>
      <c r="I408" s="32">
        <v>12620916</v>
      </c>
      <c r="J408" s="33" t="s">
        <v>36</v>
      </c>
      <c r="K408" s="33" t="s">
        <v>37</v>
      </c>
      <c r="L408" s="41" t="s">
        <v>399</v>
      </c>
    </row>
    <row r="409" spans="2:12" ht="38.25">
      <c r="B409" s="14">
        <v>80161500</v>
      </c>
      <c r="C409" s="28" t="s">
        <v>641</v>
      </c>
      <c r="D409" s="29">
        <v>41641</v>
      </c>
      <c r="E409" s="30">
        <v>7</v>
      </c>
      <c r="F409" s="31" t="s">
        <v>425</v>
      </c>
      <c r="G409" s="33" t="s">
        <v>426</v>
      </c>
      <c r="H409" s="32">
        <v>33925549</v>
      </c>
      <c r="I409" s="32">
        <v>33925549</v>
      </c>
      <c r="J409" s="33" t="s">
        <v>36</v>
      </c>
      <c r="K409" s="33" t="s">
        <v>37</v>
      </c>
      <c r="L409" s="41" t="s">
        <v>399</v>
      </c>
    </row>
    <row r="410" spans="2:12" ht="30">
      <c r="B410" s="14">
        <v>80161500</v>
      </c>
      <c r="C410" s="28" t="s">
        <v>640</v>
      </c>
      <c r="D410" s="29">
        <v>41641</v>
      </c>
      <c r="E410" s="30">
        <v>7</v>
      </c>
      <c r="F410" s="31" t="s">
        <v>425</v>
      </c>
      <c r="G410" s="33" t="s">
        <v>426</v>
      </c>
      <c r="H410" s="32">
        <v>72100000</v>
      </c>
      <c r="I410" s="32">
        <v>72100000</v>
      </c>
      <c r="J410" s="33" t="s">
        <v>36</v>
      </c>
      <c r="K410" s="33" t="s">
        <v>37</v>
      </c>
      <c r="L410" s="41" t="s">
        <v>486</v>
      </c>
    </row>
    <row r="411" spans="2:12" ht="38.25">
      <c r="B411" s="14">
        <v>80161500</v>
      </c>
      <c r="C411" s="28" t="s">
        <v>663</v>
      </c>
      <c r="D411" s="29">
        <v>41641</v>
      </c>
      <c r="E411" s="30">
        <v>7</v>
      </c>
      <c r="F411" s="31" t="s">
        <v>425</v>
      </c>
      <c r="G411" s="33" t="s">
        <v>426</v>
      </c>
      <c r="H411" s="32">
        <v>34690460</v>
      </c>
      <c r="I411" s="32">
        <v>34690460</v>
      </c>
      <c r="J411" s="33" t="s">
        <v>36</v>
      </c>
      <c r="K411" s="33" t="s">
        <v>37</v>
      </c>
      <c r="L411" s="41" t="s">
        <v>486</v>
      </c>
    </row>
    <row r="412" spans="2:12" ht="51">
      <c r="B412" s="14">
        <v>80161500</v>
      </c>
      <c r="C412" s="28" t="s">
        <v>484</v>
      </c>
      <c r="D412" s="29">
        <v>41641</v>
      </c>
      <c r="E412" s="30">
        <v>7</v>
      </c>
      <c r="F412" s="31" t="s">
        <v>425</v>
      </c>
      <c r="G412" s="33" t="s">
        <v>426</v>
      </c>
      <c r="H412" s="32">
        <v>11932809</v>
      </c>
      <c r="I412" s="32">
        <v>11932809</v>
      </c>
      <c r="J412" s="33" t="s">
        <v>36</v>
      </c>
      <c r="K412" s="33" t="s">
        <v>37</v>
      </c>
      <c r="L412" s="41" t="s">
        <v>399</v>
      </c>
    </row>
    <row r="413" spans="2:12" ht="51">
      <c r="B413" s="14">
        <v>80161500</v>
      </c>
      <c r="C413" s="28" t="s">
        <v>676</v>
      </c>
      <c r="D413" s="29">
        <v>41641</v>
      </c>
      <c r="E413" s="30">
        <v>7</v>
      </c>
      <c r="F413" s="31" t="s">
        <v>425</v>
      </c>
      <c r="G413" s="33" t="s">
        <v>426</v>
      </c>
      <c r="H413" s="32">
        <v>29705200</v>
      </c>
      <c r="I413" s="32">
        <v>29705200</v>
      </c>
      <c r="J413" s="33" t="s">
        <v>36</v>
      </c>
      <c r="K413" s="33" t="s">
        <v>37</v>
      </c>
      <c r="L413" s="41" t="s">
        <v>486</v>
      </c>
    </row>
    <row r="414" spans="2:12" ht="38.25">
      <c r="B414" s="14">
        <v>80161500</v>
      </c>
      <c r="C414" s="28" t="s">
        <v>621</v>
      </c>
      <c r="D414" s="29">
        <v>41641</v>
      </c>
      <c r="E414" s="30">
        <v>7</v>
      </c>
      <c r="F414" s="31" t="s">
        <v>425</v>
      </c>
      <c r="G414" s="33" t="s">
        <v>426</v>
      </c>
      <c r="H414" s="32">
        <v>48387556</v>
      </c>
      <c r="I414" s="32">
        <v>48387556</v>
      </c>
      <c r="J414" s="33" t="s">
        <v>36</v>
      </c>
      <c r="K414" s="33" t="s">
        <v>37</v>
      </c>
      <c r="L414" s="41" t="s">
        <v>399</v>
      </c>
    </row>
    <row r="415" spans="2:12" ht="51">
      <c r="B415" s="14">
        <v>80161500</v>
      </c>
      <c r="C415" s="28" t="s">
        <v>677</v>
      </c>
      <c r="D415" s="29">
        <v>41641</v>
      </c>
      <c r="E415" s="30">
        <v>7</v>
      </c>
      <c r="F415" s="31" t="s">
        <v>425</v>
      </c>
      <c r="G415" s="33" t="s">
        <v>426</v>
      </c>
      <c r="H415" s="32">
        <v>60026281</v>
      </c>
      <c r="I415" s="32">
        <v>60026281</v>
      </c>
      <c r="J415" s="33" t="s">
        <v>36</v>
      </c>
      <c r="K415" s="33" t="s">
        <v>37</v>
      </c>
      <c r="L415" s="41" t="s">
        <v>399</v>
      </c>
    </row>
    <row r="416" spans="2:12" ht="38.25">
      <c r="B416" s="14">
        <v>80161500</v>
      </c>
      <c r="C416" s="28" t="s">
        <v>621</v>
      </c>
      <c r="D416" s="29">
        <v>41641</v>
      </c>
      <c r="E416" s="30">
        <v>7</v>
      </c>
      <c r="F416" s="31" t="s">
        <v>425</v>
      </c>
      <c r="G416" s="33" t="s">
        <v>426</v>
      </c>
      <c r="H416" s="32">
        <v>48387556</v>
      </c>
      <c r="I416" s="32">
        <v>48387556</v>
      </c>
      <c r="J416" s="33" t="s">
        <v>36</v>
      </c>
      <c r="K416" s="33" t="s">
        <v>37</v>
      </c>
      <c r="L416" s="41" t="s">
        <v>399</v>
      </c>
    </row>
    <row r="417" spans="2:12" ht="30">
      <c r="B417" s="14">
        <v>80161500</v>
      </c>
      <c r="C417" s="28" t="s">
        <v>678</v>
      </c>
      <c r="D417" s="29">
        <v>41641</v>
      </c>
      <c r="E417" s="30">
        <v>7</v>
      </c>
      <c r="F417" s="31" t="s">
        <v>425</v>
      </c>
      <c r="G417" s="33" t="s">
        <v>426</v>
      </c>
      <c r="H417" s="32">
        <v>18565750</v>
      </c>
      <c r="I417" s="32">
        <v>18565750</v>
      </c>
      <c r="J417" s="33" t="s">
        <v>36</v>
      </c>
      <c r="K417" s="33" t="s">
        <v>37</v>
      </c>
      <c r="L417" s="41" t="s">
        <v>486</v>
      </c>
    </row>
    <row r="418" spans="2:12" ht="38.25">
      <c r="B418" s="14">
        <v>80161500</v>
      </c>
      <c r="C418" s="28" t="s">
        <v>679</v>
      </c>
      <c r="D418" s="29">
        <v>41641</v>
      </c>
      <c r="E418" s="30">
        <v>7</v>
      </c>
      <c r="F418" s="31" t="s">
        <v>425</v>
      </c>
      <c r="G418" s="33" t="s">
        <v>426</v>
      </c>
      <c r="H418" s="32">
        <v>12526360</v>
      </c>
      <c r="I418" s="32">
        <v>12526360</v>
      </c>
      <c r="J418" s="33" t="s">
        <v>36</v>
      </c>
      <c r="K418" s="33" t="s">
        <v>37</v>
      </c>
      <c r="L418" s="41" t="s">
        <v>486</v>
      </c>
    </row>
    <row r="419" spans="2:12" ht="38.25">
      <c r="B419" s="14">
        <v>80161500</v>
      </c>
      <c r="C419" s="28" t="s">
        <v>680</v>
      </c>
      <c r="D419" s="29">
        <v>41641</v>
      </c>
      <c r="E419" s="30">
        <v>7</v>
      </c>
      <c r="F419" s="31" t="s">
        <v>425</v>
      </c>
      <c r="G419" s="33" t="s">
        <v>426</v>
      </c>
      <c r="H419" s="32">
        <v>12620916</v>
      </c>
      <c r="I419" s="32">
        <v>12620916</v>
      </c>
      <c r="J419" s="33" t="s">
        <v>36</v>
      </c>
      <c r="K419" s="33" t="s">
        <v>37</v>
      </c>
      <c r="L419" s="41" t="s">
        <v>399</v>
      </c>
    </row>
    <row r="420" spans="2:12" ht="38.25">
      <c r="B420" s="14">
        <v>80161500</v>
      </c>
      <c r="C420" s="28" t="s">
        <v>681</v>
      </c>
      <c r="D420" s="29">
        <v>41641</v>
      </c>
      <c r="E420" s="30">
        <v>7</v>
      </c>
      <c r="F420" s="31" t="s">
        <v>425</v>
      </c>
      <c r="G420" s="33" t="s">
        <v>426</v>
      </c>
      <c r="H420" s="32">
        <v>27398000</v>
      </c>
      <c r="I420" s="32">
        <v>27398000</v>
      </c>
      <c r="J420" s="33" t="s">
        <v>36</v>
      </c>
      <c r="K420" s="33" t="s">
        <v>37</v>
      </c>
      <c r="L420" s="41" t="s">
        <v>486</v>
      </c>
    </row>
    <row r="421" spans="2:12" ht="38.25">
      <c r="B421" s="14">
        <v>80161500</v>
      </c>
      <c r="C421" s="28" t="s">
        <v>682</v>
      </c>
      <c r="D421" s="29">
        <v>41641</v>
      </c>
      <c r="E421" s="30">
        <v>7</v>
      </c>
      <c r="F421" s="31" t="s">
        <v>425</v>
      </c>
      <c r="G421" s="33" t="s">
        <v>426</v>
      </c>
      <c r="H421" s="32">
        <v>35000000</v>
      </c>
      <c r="I421" s="32">
        <v>35000000</v>
      </c>
      <c r="J421" s="33" t="s">
        <v>36</v>
      </c>
      <c r="K421" s="33" t="s">
        <v>37</v>
      </c>
      <c r="L421" s="41" t="s">
        <v>399</v>
      </c>
    </row>
    <row r="422" spans="2:12" ht="38.25">
      <c r="B422" s="14">
        <v>80161500</v>
      </c>
      <c r="C422" s="28" t="s">
        <v>656</v>
      </c>
      <c r="D422" s="29">
        <v>41641</v>
      </c>
      <c r="E422" s="30">
        <v>7</v>
      </c>
      <c r="F422" s="31" t="s">
        <v>425</v>
      </c>
      <c r="G422" s="33" t="s">
        <v>426</v>
      </c>
      <c r="H422" s="32">
        <v>17599610</v>
      </c>
      <c r="I422" s="32">
        <v>17599610</v>
      </c>
      <c r="J422" s="33" t="s">
        <v>36</v>
      </c>
      <c r="K422" s="33" t="s">
        <v>37</v>
      </c>
      <c r="L422" s="41" t="s">
        <v>486</v>
      </c>
    </row>
    <row r="423" spans="2:12" ht="38.25">
      <c r="B423" s="14">
        <v>80161500</v>
      </c>
      <c r="C423" s="28" t="s">
        <v>477</v>
      </c>
      <c r="D423" s="29">
        <v>41641</v>
      </c>
      <c r="E423" s="30">
        <v>7</v>
      </c>
      <c r="F423" s="31" t="s">
        <v>425</v>
      </c>
      <c r="G423" s="33" t="s">
        <v>426</v>
      </c>
      <c r="H423" s="32">
        <v>33925549</v>
      </c>
      <c r="I423" s="32">
        <v>33925549</v>
      </c>
      <c r="J423" s="33" t="s">
        <v>36</v>
      </c>
      <c r="K423" s="33" t="s">
        <v>37</v>
      </c>
      <c r="L423" s="41" t="s">
        <v>399</v>
      </c>
    </row>
    <row r="424" spans="2:12" ht="30">
      <c r="B424" s="14">
        <v>80161500</v>
      </c>
      <c r="C424" s="28" t="s">
        <v>683</v>
      </c>
      <c r="D424" s="29">
        <v>41641</v>
      </c>
      <c r="E424" s="30">
        <v>7</v>
      </c>
      <c r="F424" s="31" t="s">
        <v>425</v>
      </c>
      <c r="G424" s="33" t="s">
        <v>426</v>
      </c>
      <c r="H424" s="32">
        <v>12978000</v>
      </c>
      <c r="I424" s="32">
        <v>12978000</v>
      </c>
      <c r="J424" s="33" t="s">
        <v>36</v>
      </c>
      <c r="K424" s="33" t="s">
        <v>37</v>
      </c>
      <c r="L424" s="41" t="s">
        <v>486</v>
      </c>
    </row>
    <row r="425" spans="2:12" ht="30">
      <c r="B425" s="14">
        <v>80161500</v>
      </c>
      <c r="C425" s="28" t="s">
        <v>684</v>
      </c>
      <c r="D425" s="29">
        <v>41641</v>
      </c>
      <c r="E425" s="30">
        <v>7</v>
      </c>
      <c r="F425" s="31" t="s">
        <v>425</v>
      </c>
      <c r="G425" s="33" t="s">
        <v>426</v>
      </c>
      <c r="H425" s="32">
        <v>35000000</v>
      </c>
      <c r="I425" s="32">
        <v>35000000</v>
      </c>
      <c r="J425" s="33" t="s">
        <v>36</v>
      </c>
      <c r="K425" s="33" t="s">
        <v>37</v>
      </c>
      <c r="L425" s="41" t="s">
        <v>486</v>
      </c>
    </row>
    <row r="426" spans="2:12" ht="30">
      <c r="B426" s="14">
        <v>80161500</v>
      </c>
      <c r="C426" s="28" t="s">
        <v>685</v>
      </c>
      <c r="D426" s="29">
        <v>41641</v>
      </c>
      <c r="E426" s="30">
        <v>7</v>
      </c>
      <c r="F426" s="31" t="s">
        <v>425</v>
      </c>
      <c r="G426" s="33" t="s">
        <v>426</v>
      </c>
      <c r="H426" s="32">
        <v>63000000</v>
      </c>
      <c r="I426" s="32">
        <v>63000000</v>
      </c>
      <c r="J426" s="33" t="s">
        <v>36</v>
      </c>
      <c r="K426" s="33" t="s">
        <v>37</v>
      </c>
      <c r="L426" s="41" t="s">
        <v>399</v>
      </c>
    </row>
    <row r="427" spans="2:12" ht="51">
      <c r="B427" s="14">
        <v>80161500</v>
      </c>
      <c r="C427" s="28" t="s">
        <v>686</v>
      </c>
      <c r="D427" s="29">
        <v>41641</v>
      </c>
      <c r="E427" s="30">
        <v>7</v>
      </c>
      <c r="F427" s="31" t="s">
        <v>425</v>
      </c>
      <c r="G427" s="33" t="s">
        <v>426</v>
      </c>
      <c r="H427" s="32">
        <v>18218186</v>
      </c>
      <c r="I427" s="32">
        <v>18218186</v>
      </c>
      <c r="J427" s="33" t="s">
        <v>36</v>
      </c>
      <c r="K427" s="33" t="s">
        <v>37</v>
      </c>
      <c r="L427" s="41" t="s">
        <v>486</v>
      </c>
    </row>
    <row r="428" spans="2:12" ht="38.25">
      <c r="B428" s="14">
        <v>80161500</v>
      </c>
      <c r="C428" s="28" t="s">
        <v>687</v>
      </c>
      <c r="D428" s="29">
        <v>41641</v>
      </c>
      <c r="E428" s="30">
        <v>7</v>
      </c>
      <c r="F428" s="31" t="s">
        <v>425</v>
      </c>
      <c r="G428" s="33" t="s">
        <v>426</v>
      </c>
      <c r="H428" s="32">
        <v>35000000</v>
      </c>
      <c r="I428" s="32">
        <v>35000000</v>
      </c>
      <c r="J428" s="33" t="s">
        <v>36</v>
      </c>
      <c r="K428" s="33" t="s">
        <v>37</v>
      </c>
      <c r="L428" s="41" t="s">
        <v>399</v>
      </c>
    </row>
    <row r="429" spans="2:12" ht="38.25">
      <c r="B429" s="14">
        <v>80161500</v>
      </c>
      <c r="C429" s="28" t="s">
        <v>688</v>
      </c>
      <c r="D429" s="29">
        <v>41641</v>
      </c>
      <c r="E429" s="30">
        <v>7</v>
      </c>
      <c r="F429" s="31" t="s">
        <v>425</v>
      </c>
      <c r="G429" s="33" t="s">
        <v>426</v>
      </c>
      <c r="H429" s="32">
        <v>20396789</v>
      </c>
      <c r="I429" s="32">
        <v>20396789</v>
      </c>
      <c r="J429" s="33" t="s">
        <v>36</v>
      </c>
      <c r="K429" s="33" t="s">
        <v>37</v>
      </c>
      <c r="L429" s="41" t="s">
        <v>486</v>
      </c>
    </row>
    <row r="430" spans="2:12" ht="38.25">
      <c r="B430" s="14">
        <v>80161500</v>
      </c>
      <c r="C430" s="28" t="s">
        <v>689</v>
      </c>
      <c r="D430" s="29">
        <v>41641</v>
      </c>
      <c r="E430" s="30">
        <v>7</v>
      </c>
      <c r="F430" s="31" t="s">
        <v>425</v>
      </c>
      <c r="G430" s="33" t="s">
        <v>426</v>
      </c>
      <c r="H430" s="32">
        <v>12600000</v>
      </c>
      <c r="I430" s="32">
        <v>12600000</v>
      </c>
      <c r="J430" s="33" t="s">
        <v>36</v>
      </c>
      <c r="K430" s="33" t="s">
        <v>37</v>
      </c>
      <c r="L430" s="41" t="s">
        <v>486</v>
      </c>
    </row>
    <row r="431" spans="2:12" ht="38.25">
      <c r="B431" s="14">
        <v>80161500</v>
      </c>
      <c r="C431" s="28" t="s">
        <v>690</v>
      </c>
      <c r="D431" s="29">
        <v>41641</v>
      </c>
      <c r="E431" s="30">
        <v>7</v>
      </c>
      <c r="F431" s="31" t="s">
        <v>425</v>
      </c>
      <c r="G431" s="33" t="s">
        <v>426</v>
      </c>
      <c r="H431" s="32">
        <v>26771808</v>
      </c>
      <c r="I431" s="32">
        <v>26771808</v>
      </c>
      <c r="J431" s="33" t="s">
        <v>36</v>
      </c>
      <c r="K431" s="33" t="s">
        <v>37</v>
      </c>
      <c r="L431" s="41" t="s">
        <v>486</v>
      </c>
    </row>
    <row r="432" spans="2:12" ht="51">
      <c r="B432" s="14">
        <v>80161500</v>
      </c>
      <c r="C432" s="28" t="s">
        <v>691</v>
      </c>
      <c r="D432" s="29">
        <v>41641</v>
      </c>
      <c r="E432" s="30">
        <v>7</v>
      </c>
      <c r="F432" s="31" t="s">
        <v>425</v>
      </c>
      <c r="G432" s="33" t="s">
        <v>426</v>
      </c>
      <c r="H432" s="32">
        <v>21000000</v>
      </c>
      <c r="I432" s="32">
        <v>21000000</v>
      </c>
      <c r="J432" s="33" t="s">
        <v>36</v>
      </c>
      <c r="K432" s="33" t="s">
        <v>37</v>
      </c>
      <c r="L432" s="41" t="s">
        <v>399</v>
      </c>
    </row>
    <row r="433" spans="2:12" ht="38.25">
      <c r="B433" s="14">
        <v>80161500</v>
      </c>
      <c r="C433" s="28" t="s">
        <v>656</v>
      </c>
      <c r="D433" s="29">
        <v>41641</v>
      </c>
      <c r="E433" s="30">
        <v>7</v>
      </c>
      <c r="F433" s="31" t="s">
        <v>425</v>
      </c>
      <c r="G433" s="33" t="s">
        <v>426</v>
      </c>
      <c r="H433" s="32">
        <v>37131500</v>
      </c>
      <c r="I433" s="32">
        <v>37131500</v>
      </c>
      <c r="J433" s="33" t="s">
        <v>36</v>
      </c>
      <c r="K433" s="33" t="s">
        <v>37</v>
      </c>
      <c r="L433" s="41" t="s">
        <v>486</v>
      </c>
    </row>
    <row r="434" spans="2:12" ht="38.25">
      <c r="B434" s="14">
        <v>80161500</v>
      </c>
      <c r="C434" s="28" t="s">
        <v>692</v>
      </c>
      <c r="D434" s="29">
        <v>41641</v>
      </c>
      <c r="E434" s="30">
        <v>7</v>
      </c>
      <c r="F434" s="31" t="s">
        <v>425</v>
      </c>
      <c r="G434" s="33" t="s">
        <v>426</v>
      </c>
      <c r="H434" s="32">
        <v>10708719</v>
      </c>
      <c r="I434" s="32">
        <v>10708719</v>
      </c>
      <c r="J434" s="33" t="s">
        <v>36</v>
      </c>
      <c r="K434" s="33" t="s">
        <v>37</v>
      </c>
      <c r="L434" s="41" t="s">
        <v>486</v>
      </c>
    </row>
    <row r="435" spans="2:12" ht="38.25">
      <c r="B435" s="14">
        <v>80161500</v>
      </c>
      <c r="C435" s="28" t="s">
        <v>693</v>
      </c>
      <c r="D435" s="29">
        <v>41641</v>
      </c>
      <c r="E435" s="30">
        <v>7</v>
      </c>
      <c r="F435" s="31" t="s">
        <v>425</v>
      </c>
      <c r="G435" s="33" t="s">
        <v>426</v>
      </c>
      <c r="H435" s="32">
        <v>36050000</v>
      </c>
      <c r="I435" s="32">
        <v>36050000</v>
      </c>
      <c r="J435" s="33" t="s">
        <v>36</v>
      </c>
      <c r="K435" s="33" t="s">
        <v>37</v>
      </c>
      <c r="L435" s="41" t="s">
        <v>399</v>
      </c>
    </row>
    <row r="436" spans="2:12" ht="30">
      <c r="B436" s="14">
        <v>80161500</v>
      </c>
      <c r="C436" s="28" t="s">
        <v>694</v>
      </c>
      <c r="D436" s="29">
        <v>41641</v>
      </c>
      <c r="E436" s="30">
        <v>7</v>
      </c>
      <c r="F436" s="31" t="s">
        <v>425</v>
      </c>
      <c r="G436" s="33" t="s">
        <v>426</v>
      </c>
      <c r="H436" s="32">
        <v>12978000</v>
      </c>
      <c r="I436" s="32">
        <v>12978000</v>
      </c>
      <c r="J436" s="33" t="s">
        <v>36</v>
      </c>
      <c r="K436" s="33" t="s">
        <v>37</v>
      </c>
      <c r="L436" s="41" t="s">
        <v>486</v>
      </c>
    </row>
    <row r="437" spans="2:12" ht="51">
      <c r="B437" s="14">
        <v>80161500</v>
      </c>
      <c r="C437" s="28" t="s">
        <v>695</v>
      </c>
      <c r="D437" s="29">
        <v>41641</v>
      </c>
      <c r="E437" s="30">
        <v>7</v>
      </c>
      <c r="F437" s="31" t="s">
        <v>425</v>
      </c>
      <c r="G437" s="33" t="s">
        <v>426</v>
      </c>
      <c r="H437" s="32">
        <v>34420897</v>
      </c>
      <c r="I437" s="32">
        <v>34420897</v>
      </c>
      <c r="J437" s="33" t="s">
        <v>36</v>
      </c>
      <c r="K437" s="33" t="s">
        <v>37</v>
      </c>
      <c r="L437" s="41" t="s">
        <v>486</v>
      </c>
    </row>
    <row r="438" spans="2:12" ht="38.25">
      <c r="B438" s="14">
        <v>80161500</v>
      </c>
      <c r="C438" s="28" t="s">
        <v>696</v>
      </c>
      <c r="D438" s="29">
        <v>41641</v>
      </c>
      <c r="E438" s="30">
        <v>7</v>
      </c>
      <c r="F438" s="31" t="s">
        <v>425</v>
      </c>
      <c r="G438" s="33" t="s">
        <v>426</v>
      </c>
      <c r="H438" s="32">
        <v>29777300</v>
      </c>
      <c r="I438" s="32">
        <v>29777300</v>
      </c>
      <c r="J438" s="33" t="s">
        <v>36</v>
      </c>
      <c r="K438" s="33" t="s">
        <v>37</v>
      </c>
      <c r="L438" s="41" t="s">
        <v>399</v>
      </c>
    </row>
    <row r="439" spans="2:12" ht="51">
      <c r="B439" s="14">
        <v>80161500</v>
      </c>
      <c r="C439" s="28" t="s">
        <v>695</v>
      </c>
      <c r="D439" s="29">
        <v>41641</v>
      </c>
      <c r="E439" s="30">
        <v>7</v>
      </c>
      <c r="F439" s="31" t="s">
        <v>425</v>
      </c>
      <c r="G439" s="33" t="s">
        <v>426</v>
      </c>
      <c r="H439" s="32">
        <v>2795000</v>
      </c>
      <c r="I439" s="32">
        <v>2795000</v>
      </c>
      <c r="J439" s="33" t="s">
        <v>36</v>
      </c>
      <c r="K439" s="33" t="s">
        <v>37</v>
      </c>
      <c r="L439" s="41" t="s">
        <v>486</v>
      </c>
    </row>
    <row r="440" spans="2:12" ht="38.25">
      <c r="B440" s="14">
        <v>80161500</v>
      </c>
      <c r="C440" s="28" t="s">
        <v>697</v>
      </c>
      <c r="D440" s="29">
        <v>41641</v>
      </c>
      <c r="E440" s="30">
        <v>7</v>
      </c>
      <c r="F440" s="31" t="s">
        <v>425</v>
      </c>
      <c r="G440" s="33" t="s">
        <v>426</v>
      </c>
      <c r="H440" s="32">
        <v>55720721</v>
      </c>
      <c r="I440" s="32">
        <v>55720721</v>
      </c>
      <c r="J440" s="33" t="s">
        <v>36</v>
      </c>
      <c r="K440" s="33" t="s">
        <v>37</v>
      </c>
      <c r="L440" s="41" t="s">
        <v>399</v>
      </c>
    </row>
    <row r="441" spans="2:12" ht="38.25">
      <c r="B441" s="14">
        <v>80161500</v>
      </c>
      <c r="C441" s="28" t="s">
        <v>698</v>
      </c>
      <c r="D441" s="29">
        <v>41641</v>
      </c>
      <c r="E441" s="30">
        <v>7</v>
      </c>
      <c r="F441" s="31" t="s">
        <v>425</v>
      </c>
      <c r="G441" s="33" t="s">
        <v>426</v>
      </c>
      <c r="H441" s="32">
        <v>13300000</v>
      </c>
      <c r="I441" s="32">
        <v>13300000</v>
      </c>
      <c r="J441" s="33" t="s">
        <v>36</v>
      </c>
      <c r="K441" s="33" t="s">
        <v>37</v>
      </c>
      <c r="L441" s="41" t="s">
        <v>399</v>
      </c>
    </row>
    <row r="442" spans="2:12" ht="38.25">
      <c r="B442" s="14">
        <v>80161500</v>
      </c>
      <c r="C442" s="28" t="s">
        <v>699</v>
      </c>
      <c r="D442" s="29">
        <v>41641</v>
      </c>
      <c r="E442" s="30">
        <v>7</v>
      </c>
      <c r="F442" s="31" t="s">
        <v>425</v>
      </c>
      <c r="G442" s="33" t="s">
        <v>426</v>
      </c>
      <c r="H442" s="32">
        <v>29777300</v>
      </c>
      <c r="I442" s="32">
        <v>29777300</v>
      </c>
      <c r="J442" s="33" t="s">
        <v>36</v>
      </c>
      <c r="K442" s="33" t="s">
        <v>37</v>
      </c>
      <c r="L442" s="41" t="s">
        <v>399</v>
      </c>
    </row>
    <row r="443" spans="2:12" ht="38.25">
      <c r="B443" s="14">
        <v>80161500</v>
      </c>
      <c r="C443" s="28" t="s">
        <v>700</v>
      </c>
      <c r="D443" s="29">
        <v>41641</v>
      </c>
      <c r="E443" s="30">
        <v>7</v>
      </c>
      <c r="F443" s="31" t="s">
        <v>425</v>
      </c>
      <c r="G443" s="33" t="s">
        <v>426</v>
      </c>
      <c r="H443" s="32">
        <v>60026281</v>
      </c>
      <c r="I443" s="32">
        <v>60026281</v>
      </c>
      <c r="J443" s="33" t="s">
        <v>36</v>
      </c>
      <c r="K443" s="33" t="s">
        <v>37</v>
      </c>
      <c r="L443" s="41" t="s">
        <v>399</v>
      </c>
    </row>
    <row r="444" spans="2:12" ht="30">
      <c r="B444" s="14">
        <v>56101714</v>
      </c>
      <c r="C444" s="28" t="s">
        <v>701</v>
      </c>
      <c r="D444" s="29">
        <v>41691</v>
      </c>
      <c r="E444" s="30">
        <v>2</v>
      </c>
      <c r="F444" s="31" t="s">
        <v>648</v>
      </c>
      <c r="G444" s="33" t="s">
        <v>426</v>
      </c>
      <c r="H444" s="32">
        <v>47416717</v>
      </c>
      <c r="I444" s="32">
        <v>47416717</v>
      </c>
      <c r="J444" s="33" t="s">
        <v>36</v>
      </c>
      <c r="K444" s="33" t="s">
        <v>37</v>
      </c>
      <c r="L444" s="41" t="s">
        <v>399</v>
      </c>
    </row>
    <row r="445" spans="2:12" ht="30">
      <c r="B445" s="14">
        <v>80161500</v>
      </c>
      <c r="C445" s="28" t="s">
        <v>702</v>
      </c>
      <c r="D445" s="29">
        <v>41752</v>
      </c>
      <c r="E445" s="30">
        <v>7</v>
      </c>
      <c r="F445" s="31" t="s">
        <v>425</v>
      </c>
      <c r="G445" s="33" t="s">
        <v>426</v>
      </c>
      <c r="H445" s="32">
        <v>2443534</v>
      </c>
      <c r="I445" s="32">
        <v>2443534</v>
      </c>
      <c r="J445" s="33" t="s">
        <v>36</v>
      </c>
      <c r="K445" s="33" t="s">
        <v>37</v>
      </c>
      <c r="L445" s="41" t="s">
        <v>362</v>
      </c>
    </row>
    <row r="446" spans="2:12" ht="30">
      <c r="B446" s="14">
        <v>80161500</v>
      </c>
      <c r="C446" s="28" t="s">
        <v>703</v>
      </c>
      <c r="D446" s="29">
        <v>41754</v>
      </c>
      <c r="E446" s="30">
        <v>7</v>
      </c>
      <c r="F446" s="31" t="s">
        <v>425</v>
      </c>
      <c r="G446" s="33" t="s">
        <v>426</v>
      </c>
      <c r="H446" s="32">
        <v>7500000</v>
      </c>
      <c r="I446" s="32">
        <v>7500000</v>
      </c>
      <c r="J446" s="33" t="s">
        <v>36</v>
      </c>
      <c r="K446" s="33" t="s">
        <v>37</v>
      </c>
      <c r="L446" s="41" t="s">
        <v>362</v>
      </c>
    </row>
    <row r="447" spans="2:12" ht="38.25">
      <c r="B447" s="14">
        <v>80161500</v>
      </c>
      <c r="C447" s="28" t="s">
        <v>350</v>
      </c>
      <c r="D447" s="29">
        <v>41649</v>
      </c>
      <c r="E447" s="30">
        <v>7</v>
      </c>
      <c r="F447" s="31" t="s">
        <v>425</v>
      </c>
      <c r="G447" s="33" t="s">
        <v>426</v>
      </c>
      <c r="H447" s="32">
        <v>8400000</v>
      </c>
      <c r="I447" s="32">
        <v>8400000</v>
      </c>
      <c r="J447" s="33" t="s">
        <v>36</v>
      </c>
      <c r="K447" s="33" t="s">
        <v>37</v>
      </c>
      <c r="L447" s="41" t="s">
        <v>335</v>
      </c>
    </row>
    <row r="448" spans="2:12" ht="38.25">
      <c r="B448" s="14">
        <v>80161500</v>
      </c>
      <c r="C448" s="28" t="s">
        <v>367</v>
      </c>
      <c r="D448" s="29">
        <v>41649</v>
      </c>
      <c r="E448" s="30">
        <v>7</v>
      </c>
      <c r="F448" s="31" t="s">
        <v>425</v>
      </c>
      <c r="G448" s="33" t="s">
        <v>426</v>
      </c>
      <c r="H448" s="32">
        <v>33000000</v>
      </c>
      <c r="I448" s="32">
        <v>33000000</v>
      </c>
      <c r="J448" s="33" t="s">
        <v>36</v>
      </c>
      <c r="K448" s="33" t="s">
        <v>37</v>
      </c>
      <c r="L448" s="41" t="s">
        <v>362</v>
      </c>
    </row>
    <row r="449" spans="2:12" ht="30">
      <c r="B449" s="14">
        <v>80161500</v>
      </c>
      <c r="C449" s="28" t="s">
        <v>359</v>
      </c>
      <c r="D449" s="29">
        <v>41649</v>
      </c>
      <c r="E449" s="30">
        <v>7</v>
      </c>
      <c r="F449" s="31" t="s">
        <v>425</v>
      </c>
      <c r="G449" s="33" t="s">
        <v>426</v>
      </c>
      <c r="H449" s="32">
        <v>7200000</v>
      </c>
      <c r="I449" s="32">
        <v>7200000</v>
      </c>
      <c r="J449" s="33" t="s">
        <v>36</v>
      </c>
      <c r="K449" s="33" t="s">
        <v>37</v>
      </c>
      <c r="L449" s="41" t="s">
        <v>335</v>
      </c>
    </row>
    <row r="450" spans="2:12" ht="30">
      <c r="B450" s="14">
        <v>80161500</v>
      </c>
      <c r="C450" s="28" t="s">
        <v>336</v>
      </c>
      <c r="D450" s="29">
        <v>41649</v>
      </c>
      <c r="E450" s="30">
        <v>7</v>
      </c>
      <c r="F450" s="31" t="s">
        <v>425</v>
      </c>
      <c r="G450" s="33" t="s">
        <v>426</v>
      </c>
      <c r="H450" s="32">
        <v>407000000</v>
      </c>
      <c r="I450" s="32">
        <v>407000000</v>
      </c>
      <c r="J450" s="33" t="s">
        <v>36</v>
      </c>
      <c r="K450" s="33" t="s">
        <v>37</v>
      </c>
      <c r="L450" s="41" t="s">
        <v>337</v>
      </c>
    </row>
    <row r="451" spans="2:12" ht="30">
      <c r="B451" s="14">
        <v>83111800</v>
      </c>
      <c r="C451" s="28" t="s">
        <v>351</v>
      </c>
      <c r="D451" s="29">
        <v>41649</v>
      </c>
      <c r="E451" s="30">
        <v>7</v>
      </c>
      <c r="F451" s="31" t="s">
        <v>425</v>
      </c>
      <c r="G451" s="33" t="s">
        <v>426</v>
      </c>
      <c r="H451" s="32">
        <v>942238620</v>
      </c>
      <c r="I451" s="32">
        <v>942238620</v>
      </c>
      <c r="J451" s="33" t="s">
        <v>36</v>
      </c>
      <c r="K451" s="33" t="s">
        <v>37</v>
      </c>
      <c r="L451" s="41" t="s">
        <v>349</v>
      </c>
    </row>
    <row r="452" spans="2:12" ht="51">
      <c r="B452" s="14">
        <v>80161500</v>
      </c>
      <c r="C452" s="28" t="s">
        <v>704</v>
      </c>
      <c r="D452" s="29">
        <v>41652</v>
      </c>
      <c r="E452" s="30">
        <v>7</v>
      </c>
      <c r="F452" s="31" t="s">
        <v>425</v>
      </c>
      <c r="G452" s="33" t="s">
        <v>426</v>
      </c>
      <c r="H452" s="32">
        <v>9398468827</v>
      </c>
      <c r="I452" s="32">
        <v>9398468827</v>
      </c>
      <c r="J452" s="33" t="s">
        <v>36</v>
      </c>
      <c r="K452" s="33" t="s">
        <v>37</v>
      </c>
      <c r="L452" s="41" t="s">
        <v>362</v>
      </c>
    </row>
    <row r="453" spans="2:12" ht="51">
      <c r="B453" s="14">
        <v>80161500</v>
      </c>
      <c r="C453" s="28" t="s">
        <v>705</v>
      </c>
      <c r="D453" s="29">
        <v>41652</v>
      </c>
      <c r="E453" s="30">
        <v>7</v>
      </c>
      <c r="F453" s="31" t="s">
        <v>425</v>
      </c>
      <c r="G453" s="33" t="s">
        <v>426</v>
      </c>
      <c r="H453" s="32">
        <v>3901154755</v>
      </c>
      <c r="I453" s="32">
        <v>3901154755</v>
      </c>
      <c r="J453" s="33" t="s">
        <v>36</v>
      </c>
      <c r="K453" s="33" t="s">
        <v>37</v>
      </c>
      <c r="L453" s="41" t="s">
        <v>362</v>
      </c>
    </row>
    <row r="454" spans="2:12" ht="51">
      <c r="B454" s="14">
        <v>80161500</v>
      </c>
      <c r="C454" s="28" t="s">
        <v>706</v>
      </c>
      <c r="D454" s="29">
        <v>41652</v>
      </c>
      <c r="E454" s="30">
        <v>7</v>
      </c>
      <c r="F454" s="31" t="s">
        <v>425</v>
      </c>
      <c r="G454" s="33" t="s">
        <v>426</v>
      </c>
      <c r="H454" s="32">
        <v>3988272924</v>
      </c>
      <c r="I454" s="32">
        <v>3988272924</v>
      </c>
      <c r="J454" s="33" t="s">
        <v>36</v>
      </c>
      <c r="K454" s="33" t="s">
        <v>37</v>
      </c>
      <c r="L454" s="41" t="s">
        <v>362</v>
      </c>
    </row>
    <row r="455" spans="2:12" ht="38.25">
      <c r="B455" s="14">
        <v>80161500</v>
      </c>
      <c r="C455" s="28" t="s">
        <v>707</v>
      </c>
      <c r="D455" s="29">
        <v>41652</v>
      </c>
      <c r="E455" s="30">
        <v>7</v>
      </c>
      <c r="F455" s="31" t="s">
        <v>425</v>
      </c>
      <c r="G455" s="33" t="s">
        <v>426</v>
      </c>
      <c r="H455" s="32">
        <v>2774716541</v>
      </c>
      <c r="I455" s="32">
        <v>2774716541</v>
      </c>
      <c r="J455" s="33" t="s">
        <v>36</v>
      </c>
      <c r="K455" s="33" t="s">
        <v>37</v>
      </c>
      <c r="L455" s="41" t="s">
        <v>362</v>
      </c>
    </row>
    <row r="456" spans="2:12" ht="38.25">
      <c r="B456" s="14">
        <v>80161500</v>
      </c>
      <c r="C456" s="28" t="s">
        <v>708</v>
      </c>
      <c r="D456" s="29">
        <v>41652</v>
      </c>
      <c r="E456" s="30">
        <v>7</v>
      </c>
      <c r="F456" s="31" t="s">
        <v>425</v>
      </c>
      <c r="G456" s="33" t="s">
        <v>426</v>
      </c>
      <c r="H456" s="32">
        <v>7534580625</v>
      </c>
      <c r="I456" s="32">
        <v>7534580625</v>
      </c>
      <c r="J456" s="33" t="s">
        <v>36</v>
      </c>
      <c r="K456" s="33" t="s">
        <v>37</v>
      </c>
      <c r="L456" s="41" t="s">
        <v>362</v>
      </c>
    </row>
    <row r="457" spans="2:12" ht="38.25">
      <c r="B457" s="14">
        <v>80161500</v>
      </c>
      <c r="C457" s="28" t="s">
        <v>709</v>
      </c>
      <c r="D457" s="29">
        <v>41652</v>
      </c>
      <c r="E457" s="30">
        <v>7</v>
      </c>
      <c r="F457" s="31" t="s">
        <v>425</v>
      </c>
      <c r="G457" s="33" t="s">
        <v>426</v>
      </c>
      <c r="H457" s="32">
        <v>20000000000</v>
      </c>
      <c r="I457" s="32">
        <v>20000000000</v>
      </c>
      <c r="J457" s="33" t="s">
        <v>36</v>
      </c>
      <c r="K457" s="33" t="s">
        <v>37</v>
      </c>
      <c r="L457" s="41" t="s">
        <v>362</v>
      </c>
    </row>
    <row r="458" spans="2:12" ht="51">
      <c r="B458" s="14">
        <v>80161500</v>
      </c>
      <c r="C458" s="28" t="s">
        <v>710</v>
      </c>
      <c r="D458" s="29">
        <v>41652</v>
      </c>
      <c r="E458" s="30">
        <v>7</v>
      </c>
      <c r="F458" s="31" t="s">
        <v>425</v>
      </c>
      <c r="G458" s="33" t="s">
        <v>426</v>
      </c>
      <c r="H458" s="32">
        <v>7045000000</v>
      </c>
      <c r="I458" s="32">
        <v>7045000000</v>
      </c>
      <c r="J458" s="33" t="s">
        <v>36</v>
      </c>
      <c r="K458" s="33" t="s">
        <v>37</v>
      </c>
      <c r="L458" s="41" t="s">
        <v>362</v>
      </c>
    </row>
    <row r="459" spans="2:12" ht="38.25">
      <c r="B459" s="14">
        <v>80161500</v>
      </c>
      <c r="C459" s="28" t="s">
        <v>711</v>
      </c>
      <c r="D459" s="29">
        <v>41652</v>
      </c>
      <c r="E459" s="30">
        <v>7</v>
      </c>
      <c r="F459" s="31" t="s">
        <v>425</v>
      </c>
      <c r="G459" s="33" t="s">
        <v>426</v>
      </c>
      <c r="H459" s="32">
        <v>69790376694</v>
      </c>
      <c r="I459" s="32">
        <v>69790376694</v>
      </c>
      <c r="J459" s="33" t="s">
        <v>36</v>
      </c>
      <c r="K459" s="33" t="s">
        <v>37</v>
      </c>
      <c r="L459" s="41" t="s">
        <v>362</v>
      </c>
    </row>
    <row r="460" spans="2:12" ht="30">
      <c r="B460" s="14">
        <v>80101604</v>
      </c>
      <c r="C460" s="28" t="s">
        <v>712</v>
      </c>
      <c r="D460" s="29">
        <v>41652</v>
      </c>
      <c r="E460" s="30">
        <v>7</v>
      </c>
      <c r="F460" s="31" t="s">
        <v>425</v>
      </c>
      <c r="G460" s="33" t="s">
        <v>426</v>
      </c>
      <c r="H460" s="32">
        <v>5678291895</v>
      </c>
      <c r="I460" s="32">
        <v>5678291895</v>
      </c>
      <c r="J460" s="33" t="s">
        <v>36</v>
      </c>
      <c r="K460" s="33" t="s">
        <v>37</v>
      </c>
      <c r="L460" s="41" t="s">
        <v>362</v>
      </c>
    </row>
    <row r="461" spans="2:12" ht="38.25">
      <c r="B461" s="14">
        <v>80161500</v>
      </c>
      <c r="C461" s="28" t="s">
        <v>713</v>
      </c>
      <c r="D461" s="29">
        <v>41652</v>
      </c>
      <c r="E461" s="30">
        <v>7</v>
      </c>
      <c r="F461" s="31" t="s">
        <v>425</v>
      </c>
      <c r="G461" s="33" t="s">
        <v>426</v>
      </c>
      <c r="H461" s="32">
        <v>3051723388</v>
      </c>
      <c r="I461" s="32">
        <v>3051723388</v>
      </c>
      <c r="J461" s="33" t="s">
        <v>36</v>
      </c>
      <c r="K461" s="33" t="s">
        <v>37</v>
      </c>
      <c r="L461" s="41" t="s">
        <v>362</v>
      </c>
    </row>
    <row r="462" spans="2:12" ht="30">
      <c r="B462" s="14">
        <v>80101604</v>
      </c>
      <c r="C462" s="28" t="s">
        <v>416</v>
      </c>
      <c r="D462" s="29">
        <v>41652</v>
      </c>
      <c r="E462" s="30">
        <v>5</v>
      </c>
      <c r="F462" s="31" t="s">
        <v>425</v>
      </c>
      <c r="G462" s="33" t="s">
        <v>426</v>
      </c>
      <c r="H462" s="32">
        <v>5000000000</v>
      </c>
      <c r="I462" s="32">
        <v>5000000000</v>
      </c>
      <c r="J462" s="33" t="s">
        <v>36</v>
      </c>
      <c r="K462" s="33" t="s">
        <v>37</v>
      </c>
      <c r="L462" s="41" t="s">
        <v>362</v>
      </c>
    </row>
    <row r="463" spans="2:12" ht="51">
      <c r="B463" s="14">
        <v>80161500</v>
      </c>
      <c r="C463" s="28" t="s">
        <v>408</v>
      </c>
      <c r="D463" s="29">
        <v>41652</v>
      </c>
      <c r="E463" s="30">
        <v>7</v>
      </c>
      <c r="F463" s="31" t="s">
        <v>425</v>
      </c>
      <c r="G463" s="33" t="s">
        <v>426</v>
      </c>
      <c r="H463" s="32">
        <v>9002976</v>
      </c>
      <c r="I463" s="32">
        <v>9002976</v>
      </c>
      <c r="J463" s="33" t="s">
        <v>36</v>
      </c>
      <c r="K463" s="33" t="s">
        <v>37</v>
      </c>
      <c r="L463" s="41" t="s">
        <v>458</v>
      </c>
    </row>
    <row r="464" spans="2:12" ht="51">
      <c r="B464" s="14">
        <v>80161500</v>
      </c>
      <c r="C464" s="28" t="s">
        <v>409</v>
      </c>
      <c r="D464" s="29">
        <v>41652</v>
      </c>
      <c r="E464" s="30">
        <v>7</v>
      </c>
      <c r="F464" s="31" t="s">
        <v>425</v>
      </c>
      <c r="G464" s="33" t="s">
        <v>426</v>
      </c>
      <c r="H464" s="32">
        <v>35380800</v>
      </c>
      <c r="I464" s="32">
        <v>35380800</v>
      </c>
      <c r="J464" s="33" t="s">
        <v>36</v>
      </c>
      <c r="K464" s="33" t="s">
        <v>37</v>
      </c>
      <c r="L464" s="41" t="s">
        <v>458</v>
      </c>
    </row>
    <row r="465" spans="2:12" ht="51">
      <c r="B465" s="14">
        <v>80161500</v>
      </c>
      <c r="C465" s="28" t="s">
        <v>410</v>
      </c>
      <c r="D465" s="29">
        <v>41652</v>
      </c>
      <c r="E465" s="30">
        <v>7</v>
      </c>
      <c r="F465" s="31" t="s">
        <v>425</v>
      </c>
      <c r="G465" s="33" t="s">
        <v>426</v>
      </c>
      <c r="H465" s="32">
        <v>32962842</v>
      </c>
      <c r="I465" s="32">
        <v>32962842</v>
      </c>
      <c r="J465" s="33" t="s">
        <v>36</v>
      </c>
      <c r="K465" s="33" t="s">
        <v>37</v>
      </c>
      <c r="L465" s="41" t="s">
        <v>458</v>
      </c>
    </row>
    <row r="466" spans="2:12" ht="51">
      <c r="B466" s="14">
        <v>80161500</v>
      </c>
      <c r="C466" s="28" t="s">
        <v>714</v>
      </c>
      <c r="D466" s="29">
        <v>41703</v>
      </c>
      <c r="E466" s="30">
        <v>7</v>
      </c>
      <c r="F466" s="31" t="s">
        <v>425</v>
      </c>
      <c r="G466" s="33" t="s">
        <v>426</v>
      </c>
      <c r="H466" s="32">
        <v>27810000</v>
      </c>
      <c r="I466" s="32">
        <v>27810000</v>
      </c>
      <c r="J466" s="33" t="s">
        <v>36</v>
      </c>
      <c r="K466" s="33" t="s">
        <v>37</v>
      </c>
      <c r="L466" s="41" t="s">
        <v>337</v>
      </c>
    </row>
    <row r="467" spans="2:12" ht="38.25">
      <c r="B467" s="14">
        <v>80161500</v>
      </c>
      <c r="C467" s="28" t="s">
        <v>715</v>
      </c>
      <c r="D467" s="29">
        <v>41709</v>
      </c>
      <c r="E467" s="30">
        <v>7</v>
      </c>
      <c r="F467" s="31" t="s">
        <v>716</v>
      </c>
      <c r="G467" s="33" t="s">
        <v>426</v>
      </c>
      <c r="H467" s="32">
        <v>205946210</v>
      </c>
      <c r="I467" s="32">
        <v>205946210</v>
      </c>
      <c r="J467" s="33" t="s">
        <v>36</v>
      </c>
      <c r="K467" s="33" t="s">
        <v>37</v>
      </c>
      <c r="L467" s="41" t="s">
        <v>342</v>
      </c>
    </row>
    <row r="468" spans="2:12" ht="30">
      <c r="B468" s="14">
        <v>80141607</v>
      </c>
      <c r="C468" s="28" t="s">
        <v>717</v>
      </c>
      <c r="D468" s="29">
        <v>41737</v>
      </c>
      <c r="E468" s="30">
        <v>2</v>
      </c>
      <c r="F468" s="31" t="s">
        <v>648</v>
      </c>
      <c r="G468" s="33" t="s">
        <v>426</v>
      </c>
      <c r="H468" s="32">
        <v>36098284</v>
      </c>
      <c r="I468" s="32">
        <v>36098284</v>
      </c>
      <c r="J468" s="33" t="s">
        <v>36</v>
      </c>
      <c r="K468" s="33" t="s">
        <v>37</v>
      </c>
      <c r="L468" s="41" t="s">
        <v>486</v>
      </c>
    </row>
    <row r="469" spans="2:12" ht="30">
      <c r="B469" s="14">
        <v>80161500</v>
      </c>
      <c r="C469" s="28" t="s">
        <v>718</v>
      </c>
      <c r="D469" s="29">
        <v>41754</v>
      </c>
      <c r="E469" s="30">
        <v>7</v>
      </c>
      <c r="F469" s="31" t="s">
        <v>425</v>
      </c>
      <c r="G469" s="33" t="s">
        <v>426</v>
      </c>
      <c r="H469" s="32">
        <v>2704482</v>
      </c>
      <c r="I469" s="32">
        <v>2704482</v>
      </c>
      <c r="J469" s="33" t="s">
        <v>36</v>
      </c>
      <c r="K469" s="33" t="s">
        <v>37</v>
      </c>
      <c r="L469" s="41" t="s">
        <v>362</v>
      </c>
    </row>
    <row r="470" spans="2:12" ht="30">
      <c r="B470" s="14">
        <v>80161500</v>
      </c>
      <c r="C470" s="28" t="s">
        <v>719</v>
      </c>
      <c r="D470" s="29">
        <v>41754</v>
      </c>
      <c r="E470" s="30">
        <v>7</v>
      </c>
      <c r="F470" s="31" t="s">
        <v>425</v>
      </c>
      <c r="G470" s="33" t="s">
        <v>426</v>
      </c>
      <c r="H470" s="32">
        <v>8421475</v>
      </c>
      <c r="I470" s="32">
        <v>8421475</v>
      </c>
      <c r="J470" s="33" t="s">
        <v>36</v>
      </c>
      <c r="K470" s="33" t="s">
        <v>37</v>
      </c>
      <c r="L470" s="41" t="s">
        <v>362</v>
      </c>
    </row>
    <row r="471" spans="2:12" ht="30">
      <c r="B471" s="14">
        <v>80161500</v>
      </c>
      <c r="C471" s="28" t="s">
        <v>720</v>
      </c>
      <c r="D471" s="29">
        <v>41754</v>
      </c>
      <c r="E471" s="30">
        <v>7</v>
      </c>
      <c r="F471" s="31" t="s">
        <v>425</v>
      </c>
      <c r="G471" s="33" t="s">
        <v>426</v>
      </c>
      <c r="H471" s="32">
        <v>3150000</v>
      </c>
      <c r="I471" s="32">
        <v>3150000</v>
      </c>
      <c r="J471" s="33" t="s">
        <v>36</v>
      </c>
      <c r="K471" s="33" t="s">
        <v>37</v>
      </c>
      <c r="L471" s="41" t="s">
        <v>362</v>
      </c>
    </row>
    <row r="472" spans="2:12" ht="30">
      <c r="B472" s="14">
        <v>80161500</v>
      </c>
      <c r="C472" s="28" t="s">
        <v>721</v>
      </c>
      <c r="D472" s="29">
        <v>41780</v>
      </c>
      <c r="E472" s="30">
        <v>3</v>
      </c>
      <c r="F472" s="31" t="s">
        <v>425</v>
      </c>
      <c r="G472" s="33" t="s">
        <v>426</v>
      </c>
      <c r="H472" s="32">
        <v>3561000</v>
      </c>
      <c r="I472" s="32">
        <v>3561000</v>
      </c>
      <c r="J472" s="33" t="s">
        <v>36</v>
      </c>
      <c r="K472" s="33" t="s">
        <v>37</v>
      </c>
      <c r="L472" s="41" t="s">
        <v>342</v>
      </c>
    </row>
    <row r="473" spans="2:12" ht="30">
      <c r="B473" s="14">
        <v>80161500</v>
      </c>
      <c r="C473" s="28" t="s">
        <v>722</v>
      </c>
      <c r="D473" s="29">
        <v>41780</v>
      </c>
      <c r="E473" s="30">
        <v>3</v>
      </c>
      <c r="F473" s="31" t="s">
        <v>425</v>
      </c>
      <c r="G473" s="33" t="s">
        <v>426</v>
      </c>
      <c r="H473" s="32">
        <v>6000000</v>
      </c>
      <c r="I473" s="32">
        <v>6000000</v>
      </c>
      <c r="J473" s="33" t="s">
        <v>36</v>
      </c>
      <c r="K473" s="33" t="s">
        <v>37</v>
      </c>
      <c r="L473" s="41" t="s">
        <v>342</v>
      </c>
    </row>
    <row r="474" spans="2:12" ht="51">
      <c r="B474" s="14">
        <v>80161500</v>
      </c>
      <c r="C474" s="28" t="s">
        <v>411</v>
      </c>
      <c r="D474" s="29">
        <v>41653</v>
      </c>
      <c r="E474" s="30">
        <v>7</v>
      </c>
      <c r="F474" s="31" t="s">
        <v>425</v>
      </c>
      <c r="G474" s="33" t="s">
        <v>426</v>
      </c>
      <c r="H474" s="32">
        <v>17187502</v>
      </c>
      <c r="I474" s="32">
        <v>17187502</v>
      </c>
      <c r="J474" s="33" t="s">
        <v>36</v>
      </c>
      <c r="K474" s="33" t="s">
        <v>37</v>
      </c>
      <c r="L474" s="41" t="s">
        <v>458</v>
      </c>
    </row>
    <row r="475" spans="2:12" ht="51">
      <c r="B475" s="14">
        <v>80161500</v>
      </c>
      <c r="C475" s="28" t="s">
        <v>412</v>
      </c>
      <c r="D475" s="29">
        <v>41653</v>
      </c>
      <c r="E475" s="30">
        <v>7</v>
      </c>
      <c r="F475" s="31" t="s">
        <v>425</v>
      </c>
      <c r="G475" s="33" t="s">
        <v>426</v>
      </c>
      <c r="H475" s="32">
        <v>28566359</v>
      </c>
      <c r="I475" s="32">
        <v>28566359</v>
      </c>
      <c r="J475" s="33" t="s">
        <v>36</v>
      </c>
      <c r="K475" s="33" t="s">
        <v>37</v>
      </c>
      <c r="L475" s="41" t="s">
        <v>458</v>
      </c>
    </row>
    <row r="476" spans="2:12" ht="51">
      <c r="B476" s="14">
        <v>80161500</v>
      </c>
      <c r="C476" s="28" t="s">
        <v>413</v>
      </c>
      <c r="D476" s="29">
        <v>41653</v>
      </c>
      <c r="E476" s="30">
        <v>7</v>
      </c>
      <c r="F476" s="31" t="s">
        <v>425</v>
      </c>
      <c r="G476" s="33" t="s">
        <v>426</v>
      </c>
      <c r="H476" s="32">
        <v>14086685</v>
      </c>
      <c r="I476" s="32">
        <v>14086685</v>
      </c>
      <c r="J476" s="33" t="s">
        <v>36</v>
      </c>
      <c r="K476" s="33" t="s">
        <v>37</v>
      </c>
      <c r="L476" s="41" t="s">
        <v>458</v>
      </c>
    </row>
    <row r="477" spans="2:12" ht="51">
      <c r="B477" s="14">
        <v>80161500</v>
      </c>
      <c r="C477" s="28" t="s">
        <v>414</v>
      </c>
      <c r="D477" s="29">
        <v>41653</v>
      </c>
      <c r="E477" s="30">
        <v>7</v>
      </c>
      <c r="F477" s="31" t="s">
        <v>425</v>
      </c>
      <c r="G477" s="33" t="s">
        <v>426</v>
      </c>
      <c r="H477" s="32">
        <v>14086685</v>
      </c>
      <c r="I477" s="32">
        <v>14086685</v>
      </c>
      <c r="J477" s="33" t="s">
        <v>36</v>
      </c>
      <c r="K477" s="33" t="s">
        <v>37</v>
      </c>
      <c r="L477" s="41" t="s">
        <v>458</v>
      </c>
    </row>
    <row r="478" spans="2:12" ht="30">
      <c r="B478" s="14">
        <v>95121700</v>
      </c>
      <c r="C478" s="28" t="s">
        <v>333</v>
      </c>
      <c r="D478" s="29">
        <v>41653</v>
      </c>
      <c r="E478" s="30">
        <v>5</v>
      </c>
      <c r="F478" s="31" t="s">
        <v>425</v>
      </c>
      <c r="G478" s="33" t="s">
        <v>426</v>
      </c>
      <c r="H478" s="32">
        <v>800000000</v>
      </c>
      <c r="I478" s="32">
        <v>800000000</v>
      </c>
      <c r="J478" s="33" t="s">
        <v>36</v>
      </c>
      <c r="K478" s="33" t="s">
        <v>37</v>
      </c>
      <c r="L478" s="41" t="s">
        <v>335</v>
      </c>
    </row>
    <row r="479" spans="2:12" ht="38.25">
      <c r="B479" s="14">
        <v>80161500</v>
      </c>
      <c r="C479" s="28" t="s">
        <v>723</v>
      </c>
      <c r="D479" s="29">
        <v>41655</v>
      </c>
      <c r="E479" s="30">
        <v>7</v>
      </c>
      <c r="F479" s="31" t="s">
        <v>425</v>
      </c>
      <c r="G479" s="33" t="s">
        <v>426</v>
      </c>
      <c r="H479" s="32">
        <v>90326880</v>
      </c>
      <c r="I479" s="32">
        <v>90326880</v>
      </c>
      <c r="J479" s="33" t="s">
        <v>36</v>
      </c>
      <c r="K479" s="33" t="s">
        <v>37</v>
      </c>
      <c r="L479" s="41" t="s">
        <v>362</v>
      </c>
    </row>
    <row r="480" spans="2:12" ht="38.25">
      <c r="B480" s="14">
        <v>80161500</v>
      </c>
      <c r="C480" s="28" t="s">
        <v>724</v>
      </c>
      <c r="D480" s="29">
        <v>41705</v>
      </c>
      <c r="E480" s="30">
        <v>7</v>
      </c>
      <c r="F480" s="31" t="s">
        <v>648</v>
      </c>
      <c r="G480" s="33" t="s">
        <v>426</v>
      </c>
      <c r="H480" s="32">
        <v>46260000</v>
      </c>
      <c r="I480" s="32">
        <v>46260000</v>
      </c>
      <c r="J480" s="33" t="s">
        <v>36</v>
      </c>
      <c r="K480" s="33" t="s">
        <v>37</v>
      </c>
      <c r="L480" s="41" t="s">
        <v>725</v>
      </c>
    </row>
    <row r="481" spans="2:12" ht="51">
      <c r="B481" s="14">
        <v>80161500</v>
      </c>
      <c r="C481" s="28" t="s">
        <v>726</v>
      </c>
      <c r="D481" s="29">
        <v>41716</v>
      </c>
      <c r="E481" s="30">
        <v>7</v>
      </c>
      <c r="F481" s="31" t="s">
        <v>425</v>
      </c>
      <c r="G481" s="33" t="s">
        <v>426</v>
      </c>
      <c r="H481" s="32">
        <v>25750000</v>
      </c>
      <c r="I481" s="32">
        <v>25750000</v>
      </c>
      <c r="J481" s="33" t="s">
        <v>36</v>
      </c>
      <c r="K481" s="33" t="s">
        <v>37</v>
      </c>
      <c r="L481" s="41" t="s">
        <v>399</v>
      </c>
    </row>
    <row r="482" spans="2:12" ht="30">
      <c r="B482" s="14">
        <v>80161500</v>
      </c>
      <c r="C482" s="28" t="s">
        <v>727</v>
      </c>
      <c r="D482" s="29">
        <v>41754</v>
      </c>
      <c r="E482" s="30">
        <v>7</v>
      </c>
      <c r="F482" s="31" t="s">
        <v>425</v>
      </c>
      <c r="G482" s="33" t="s">
        <v>426</v>
      </c>
      <c r="H482" s="32">
        <v>4713639</v>
      </c>
      <c r="I482" s="32">
        <v>4713639</v>
      </c>
      <c r="J482" s="33" t="s">
        <v>36</v>
      </c>
      <c r="K482" s="33" t="s">
        <v>37</v>
      </c>
      <c r="L482" s="41" t="s">
        <v>362</v>
      </c>
    </row>
    <row r="483" spans="2:12" ht="38.25">
      <c r="B483" s="14">
        <v>80161500</v>
      </c>
      <c r="C483" s="28" t="s">
        <v>368</v>
      </c>
      <c r="D483" s="29">
        <v>41655</v>
      </c>
      <c r="E483" s="30">
        <v>7</v>
      </c>
      <c r="F483" s="31" t="s">
        <v>425</v>
      </c>
      <c r="G483" s="33" t="s">
        <v>426</v>
      </c>
      <c r="H483" s="32">
        <v>60320000</v>
      </c>
      <c r="I483" s="32">
        <v>60320000</v>
      </c>
      <c r="J483" s="33" t="s">
        <v>36</v>
      </c>
      <c r="K483" s="33" t="s">
        <v>37</v>
      </c>
      <c r="L483" s="41" t="s">
        <v>362</v>
      </c>
    </row>
    <row r="484" spans="2:12" ht="38.25">
      <c r="B484" s="14">
        <v>80161500</v>
      </c>
      <c r="C484" s="28" t="s">
        <v>369</v>
      </c>
      <c r="D484" s="29">
        <v>41655</v>
      </c>
      <c r="E484" s="30">
        <v>7</v>
      </c>
      <c r="F484" s="31" t="s">
        <v>425</v>
      </c>
      <c r="G484" s="33" t="s">
        <v>426</v>
      </c>
      <c r="H484" s="32">
        <v>28694250</v>
      </c>
      <c r="I484" s="32">
        <v>28694250</v>
      </c>
      <c r="J484" s="33" t="s">
        <v>36</v>
      </c>
      <c r="K484" s="33" t="s">
        <v>37</v>
      </c>
      <c r="L484" s="41" t="s">
        <v>362</v>
      </c>
    </row>
    <row r="485" spans="2:12" ht="51">
      <c r="B485" s="14">
        <v>80161500</v>
      </c>
      <c r="C485" s="28" t="s">
        <v>370</v>
      </c>
      <c r="D485" s="29">
        <v>41656</v>
      </c>
      <c r="E485" s="30">
        <v>7</v>
      </c>
      <c r="F485" s="31" t="s">
        <v>425</v>
      </c>
      <c r="G485" s="33" t="s">
        <v>426</v>
      </c>
      <c r="H485" s="32">
        <v>14310094</v>
      </c>
      <c r="I485" s="32">
        <v>14310094</v>
      </c>
      <c r="J485" s="33" t="s">
        <v>36</v>
      </c>
      <c r="K485" s="33" t="s">
        <v>37</v>
      </c>
      <c r="L485" s="41" t="s">
        <v>362</v>
      </c>
    </row>
    <row r="486" spans="2:12" ht="51">
      <c r="B486" s="14">
        <v>80161500</v>
      </c>
      <c r="C486" s="28" t="s">
        <v>361</v>
      </c>
      <c r="D486" s="29">
        <v>41656</v>
      </c>
      <c r="E486" s="30">
        <v>7</v>
      </c>
      <c r="F486" s="31" t="s">
        <v>425</v>
      </c>
      <c r="G486" s="33" t="s">
        <v>426</v>
      </c>
      <c r="H486" s="32">
        <v>30848727</v>
      </c>
      <c r="I486" s="32">
        <v>30848727</v>
      </c>
      <c r="J486" s="33" t="s">
        <v>36</v>
      </c>
      <c r="K486" s="33" t="s">
        <v>37</v>
      </c>
      <c r="L486" s="41" t="s">
        <v>362</v>
      </c>
    </row>
    <row r="487" spans="2:12" ht="30">
      <c r="B487" s="14">
        <v>80161500</v>
      </c>
      <c r="C487" s="28" t="s">
        <v>363</v>
      </c>
      <c r="D487" s="29">
        <v>41656</v>
      </c>
      <c r="E487" s="30">
        <v>7</v>
      </c>
      <c r="F487" s="31" t="s">
        <v>425</v>
      </c>
      <c r="G487" s="33" t="s">
        <v>426</v>
      </c>
      <c r="H487" s="32">
        <v>64976457</v>
      </c>
      <c r="I487" s="32">
        <v>64976457</v>
      </c>
      <c r="J487" s="33" t="s">
        <v>36</v>
      </c>
      <c r="K487" s="33" t="s">
        <v>37</v>
      </c>
      <c r="L487" s="41" t="s">
        <v>362</v>
      </c>
    </row>
    <row r="488" spans="2:12" ht="51">
      <c r="B488" s="14">
        <v>80161500</v>
      </c>
      <c r="C488" s="28" t="s">
        <v>364</v>
      </c>
      <c r="D488" s="29">
        <v>41656</v>
      </c>
      <c r="E488" s="30">
        <v>7</v>
      </c>
      <c r="F488" s="31" t="s">
        <v>425</v>
      </c>
      <c r="G488" s="33" t="s">
        <v>426</v>
      </c>
      <c r="H488" s="32">
        <v>43126278</v>
      </c>
      <c r="I488" s="32">
        <v>43126278</v>
      </c>
      <c r="J488" s="33" t="s">
        <v>36</v>
      </c>
      <c r="K488" s="33" t="s">
        <v>37</v>
      </c>
      <c r="L488" s="41" t="s">
        <v>362</v>
      </c>
    </row>
    <row r="489" spans="2:12" ht="38.25">
      <c r="B489" s="14">
        <v>80161500</v>
      </c>
      <c r="C489" s="28" t="s">
        <v>728</v>
      </c>
      <c r="D489" s="29">
        <v>41799</v>
      </c>
      <c r="E489" s="30">
        <v>5</v>
      </c>
      <c r="F489" s="31" t="s">
        <v>648</v>
      </c>
      <c r="G489" s="33" t="s">
        <v>426</v>
      </c>
      <c r="H489" s="32">
        <v>2326604</v>
      </c>
      <c r="I489" s="32">
        <v>2326604</v>
      </c>
      <c r="J489" s="33" t="s">
        <v>36</v>
      </c>
      <c r="K489" s="33" t="s">
        <v>37</v>
      </c>
      <c r="L489" s="41" t="s">
        <v>725</v>
      </c>
    </row>
    <row r="490" spans="2:12" ht="51">
      <c r="B490" s="14">
        <v>80161500</v>
      </c>
      <c r="C490" s="28" t="s">
        <v>729</v>
      </c>
      <c r="D490" s="29">
        <v>41752</v>
      </c>
      <c r="E490" s="30">
        <v>7</v>
      </c>
      <c r="F490" s="31" t="s">
        <v>425</v>
      </c>
      <c r="G490" s="33" t="s">
        <v>426</v>
      </c>
      <c r="H490" s="32">
        <v>12500000</v>
      </c>
      <c r="I490" s="32">
        <v>12500000</v>
      </c>
      <c r="J490" s="33" t="s">
        <v>36</v>
      </c>
      <c r="K490" s="33" t="s">
        <v>37</v>
      </c>
      <c r="L490" s="41" t="s">
        <v>335</v>
      </c>
    </row>
    <row r="491" spans="2:12" ht="30">
      <c r="B491" s="14">
        <v>80161500</v>
      </c>
      <c r="C491" s="28" t="s">
        <v>730</v>
      </c>
      <c r="D491" s="29">
        <v>41754</v>
      </c>
      <c r="E491" s="30">
        <v>7</v>
      </c>
      <c r="F491" s="31" t="s">
        <v>425</v>
      </c>
      <c r="G491" s="33" t="s">
        <v>426</v>
      </c>
      <c r="H491" s="32">
        <v>6409500</v>
      </c>
      <c r="I491" s="32">
        <v>6409500</v>
      </c>
      <c r="J491" s="33" t="s">
        <v>36</v>
      </c>
      <c r="K491" s="33" t="s">
        <v>37</v>
      </c>
      <c r="L491" s="41" t="s">
        <v>362</v>
      </c>
    </row>
    <row r="492" spans="2:12" ht="30">
      <c r="B492" s="14">
        <v>80161500</v>
      </c>
      <c r="C492" s="28" t="s">
        <v>731</v>
      </c>
      <c r="D492" s="29">
        <v>41788</v>
      </c>
      <c r="E492" s="30">
        <v>5</v>
      </c>
      <c r="F492" s="31" t="s">
        <v>425</v>
      </c>
      <c r="G492" s="33" t="s">
        <v>426</v>
      </c>
      <c r="H492" s="32">
        <v>1000000000</v>
      </c>
      <c r="I492" s="32">
        <v>1000000000</v>
      </c>
      <c r="J492" s="33" t="s">
        <v>36</v>
      </c>
      <c r="K492" s="33" t="s">
        <v>37</v>
      </c>
      <c r="L492" s="41" t="s">
        <v>362</v>
      </c>
    </row>
    <row r="493" spans="2:12" ht="30">
      <c r="B493" s="14">
        <v>80161500</v>
      </c>
      <c r="C493" s="28" t="s">
        <v>732</v>
      </c>
      <c r="D493" s="29">
        <v>41788</v>
      </c>
      <c r="E493" s="30">
        <v>3</v>
      </c>
      <c r="F493" s="31" t="s">
        <v>425</v>
      </c>
      <c r="G493" s="33" t="s">
        <v>426</v>
      </c>
      <c r="H493" s="32">
        <v>20000000</v>
      </c>
      <c r="I493" s="32">
        <v>20000000</v>
      </c>
      <c r="J493" s="33" t="s">
        <v>36</v>
      </c>
      <c r="K493" s="33" t="s">
        <v>37</v>
      </c>
      <c r="L493" s="41" t="s">
        <v>362</v>
      </c>
    </row>
    <row r="494" spans="2:12" ht="30">
      <c r="B494" s="14">
        <v>80161500</v>
      </c>
      <c r="C494" s="28" t="s">
        <v>733</v>
      </c>
      <c r="D494" s="29">
        <v>41794</v>
      </c>
      <c r="E494" s="30">
        <v>5</v>
      </c>
      <c r="F494" s="31" t="s">
        <v>734</v>
      </c>
      <c r="G494" s="33" t="s">
        <v>426</v>
      </c>
      <c r="H494" s="32">
        <v>183474385</v>
      </c>
      <c r="I494" s="32">
        <v>183474385</v>
      </c>
      <c r="J494" s="33" t="s">
        <v>36</v>
      </c>
      <c r="K494" s="33" t="s">
        <v>37</v>
      </c>
      <c r="L494" s="41" t="s">
        <v>399</v>
      </c>
    </row>
    <row r="495" spans="2:12" ht="30">
      <c r="B495" s="14">
        <v>80161500</v>
      </c>
      <c r="C495" s="28" t="s">
        <v>735</v>
      </c>
      <c r="D495" s="29">
        <v>41794</v>
      </c>
      <c r="E495" s="30">
        <v>5</v>
      </c>
      <c r="F495" s="31" t="s">
        <v>734</v>
      </c>
      <c r="G495" s="33" t="s">
        <v>426</v>
      </c>
      <c r="H495" s="32">
        <v>30000000</v>
      </c>
      <c r="I495" s="32">
        <v>30000000</v>
      </c>
      <c r="J495" s="33" t="s">
        <v>36</v>
      </c>
      <c r="K495" s="33" t="s">
        <v>37</v>
      </c>
      <c r="L495" s="41" t="s">
        <v>440</v>
      </c>
    </row>
    <row r="496" spans="2:12" ht="30">
      <c r="B496" s="14">
        <v>80161500</v>
      </c>
      <c r="C496" s="28" t="s">
        <v>736</v>
      </c>
      <c r="D496" s="29">
        <v>41794</v>
      </c>
      <c r="E496" s="30">
        <v>5</v>
      </c>
      <c r="F496" s="31" t="s">
        <v>734</v>
      </c>
      <c r="G496" s="33" t="s">
        <v>426</v>
      </c>
      <c r="H496" s="32">
        <v>60000000</v>
      </c>
      <c r="I496" s="32">
        <v>60000000</v>
      </c>
      <c r="J496" s="33" t="s">
        <v>36</v>
      </c>
      <c r="K496" s="33" t="s">
        <v>37</v>
      </c>
      <c r="L496" s="41" t="s">
        <v>362</v>
      </c>
    </row>
    <row r="497" spans="2:12" ht="38.25">
      <c r="B497" s="14">
        <v>80161500</v>
      </c>
      <c r="C497" s="28" t="s">
        <v>737</v>
      </c>
      <c r="D497" s="29">
        <v>41794</v>
      </c>
      <c r="E497" s="30">
        <v>5</v>
      </c>
      <c r="F497" s="31" t="s">
        <v>734</v>
      </c>
      <c r="G497" s="33" t="s">
        <v>426</v>
      </c>
      <c r="H497" s="32">
        <v>141807481</v>
      </c>
      <c r="I497" s="32">
        <v>141807481</v>
      </c>
      <c r="J497" s="33" t="s">
        <v>36</v>
      </c>
      <c r="K497" s="33" t="s">
        <v>37</v>
      </c>
      <c r="L497" s="41" t="s">
        <v>337</v>
      </c>
    </row>
    <row r="498" spans="2:12" ht="30">
      <c r="B498" s="14">
        <v>80161500</v>
      </c>
      <c r="C498" s="28" t="s">
        <v>738</v>
      </c>
      <c r="D498" s="29">
        <v>41794</v>
      </c>
      <c r="E498" s="30">
        <v>5</v>
      </c>
      <c r="F498" s="31" t="s">
        <v>734</v>
      </c>
      <c r="G498" s="33" t="s">
        <v>426</v>
      </c>
      <c r="H498" s="32">
        <v>200000000</v>
      </c>
      <c r="I498" s="32">
        <v>200000000</v>
      </c>
      <c r="J498" s="33" t="s">
        <v>36</v>
      </c>
      <c r="K498" s="33" t="s">
        <v>37</v>
      </c>
      <c r="L498" s="41" t="s">
        <v>362</v>
      </c>
    </row>
    <row r="499" spans="2:12" ht="30">
      <c r="B499" s="14">
        <v>80161500</v>
      </c>
      <c r="C499" s="28" t="s">
        <v>733</v>
      </c>
      <c r="D499" s="29">
        <v>41794</v>
      </c>
      <c r="E499" s="30">
        <v>5</v>
      </c>
      <c r="F499" s="31" t="s">
        <v>734</v>
      </c>
      <c r="G499" s="33" t="s">
        <v>426</v>
      </c>
      <c r="H499" s="32">
        <v>28787210</v>
      </c>
      <c r="I499" s="32">
        <v>28787210</v>
      </c>
      <c r="J499" s="33" t="s">
        <v>36</v>
      </c>
      <c r="K499" s="33" t="s">
        <v>37</v>
      </c>
      <c r="L499" s="41" t="s">
        <v>399</v>
      </c>
    </row>
    <row r="500" spans="2:12" ht="30">
      <c r="B500" s="14">
        <v>80161500</v>
      </c>
      <c r="C500" s="28" t="s">
        <v>733</v>
      </c>
      <c r="D500" s="29">
        <v>41794</v>
      </c>
      <c r="E500" s="30">
        <v>5</v>
      </c>
      <c r="F500" s="31" t="s">
        <v>734</v>
      </c>
      <c r="G500" s="33" t="s">
        <v>426</v>
      </c>
      <c r="H500" s="32">
        <v>28787210</v>
      </c>
      <c r="I500" s="32">
        <v>28787210</v>
      </c>
      <c r="J500" s="33" t="s">
        <v>36</v>
      </c>
      <c r="K500" s="33" t="s">
        <v>37</v>
      </c>
      <c r="L500" s="41" t="s">
        <v>399</v>
      </c>
    </row>
    <row r="501" spans="2:12" ht="30">
      <c r="B501" s="14">
        <v>80161500</v>
      </c>
      <c r="C501" s="28" t="s">
        <v>733</v>
      </c>
      <c r="D501" s="29">
        <v>41794</v>
      </c>
      <c r="E501" s="30">
        <v>5</v>
      </c>
      <c r="F501" s="31" t="s">
        <v>734</v>
      </c>
      <c r="G501" s="33" t="s">
        <v>426</v>
      </c>
      <c r="H501" s="32">
        <v>58951195</v>
      </c>
      <c r="I501" s="32">
        <v>58951195</v>
      </c>
      <c r="J501" s="33" t="s">
        <v>36</v>
      </c>
      <c r="K501" s="33" t="s">
        <v>37</v>
      </c>
      <c r="L501" s="41" t="s">
        <v>399</v>
      </c>
    </row>
    <row r="502" spans="2:12" ht="38.25">
      <c r="B502" s="14">
        <v>80161500</v>
      </c>
      <c r="C502" s="28" t="s">
        <v>105</v>
      </c>
      <c r="D502" s="29">
        <v>41852</v>
      </c>
      <c r="E502" s="30">
        <v>5</v>
      </c>
      <c r="F502" s="31" t="s">
        <v>425</v>
      </c>
      <c r="G502" s="33" t="s">
        <v>35</v>
      </c>
      <c r="H502" s="32">
        <v>12000000</v>
      </c>
      <c r="I502" s="32">
        <v>12000000</v>
      </c>
      <c r="J502" s="33" t="s">
        <v>36</v>
      </c>
      <c r="K502" s="33" t="s">
        <v>37</v>
      </c>
      <c r="L502" s="41" t="s">
        <v>739</v>
      </c>
    </row>
    <row r="503" spans="2:12" ht="51">
      <c r="B503" s="14">
        <v>80161500</v>
      </c>
      <c r="C503" s="28" t="s">
        <v>106</v>
      </c>
      <c r="D503" s="29">
        <v>41852</v>
      </c>
      <c r="E503" s="30">
        <v>5</v>
      </c>
      <c r="F503" s="31" t="s">
        <v>425</v>
      </c>
      <c r="G503" s="33" t="s">
        <v>35</v>
      </c>
      <c r="H503" s="32">
        <v>8595000</v>
      </c>
      <c r="I503" s="32">
        <v>8595000</v>
      </c>
      <c r="J503" s="33" t="s">
        <v>36</v>
      </c>
      <c r="K503" s="33" t="s">
        <v>37</v>
      </c>
      <c r="L503" s="41" t="s">
        <v>739</v>
      </c>
    </row>
    <row r="504" spans="2:12" ht="45">
      <c r="B504" s="14">
        <v>80161500</v>
      </c>
      <c r="C504" s="28" t="s">
        <v>107</v>
      </c>
      <c r="D504" s="29">
        <v>41852</v>
      </c>
      <c r="E504" s="30">
        <v>5</v>
      </c>
      <c r="F504" s="31" t="s">
        <v>425</v>
      </c>
      <c r="G504" s="33" t="s">
        <v>35</v>
      </c>
      <c r="H504" s="32">
        <v>14486200</v>
      </c>
      <c r="I504" s="32">
        <v>14486200</v>
      </c>
      <c r="J504" s="33" t="s">
        <v>36</v>
      </c>
      <c r="K504" s="33" t="s">
        <v>37</v>
      </c>
      <c r="L504" s="41" t="s">
        <v>740</v>
      </c>
    </row>
    <row r="505" spans="2:12" ht="51">
      <c r="B505" s="14">
        <v>80161500</v>
      </c>
      <c r="C505" s="28" t="s">
        <v>108</v>
      </c>
      <c r="D505" s="29">
        <v>41852</v>
      </c>
      <c r="E505" s="30">
        <v>5</v>
      </c>
      <c r="F505" s="31" t="s">
        <v>425</v>
      </c>
      <c r="G505" s="33" t="s">
        <v>35</v>
      </c>
      <c r="H505" s="32">
        <v>10118100</v>
      </c>
      <c r="I505" s="32">
        <v>10118100</v>
      </c>
      <c r="J505" s="33" t="s">
        <v>36</v>
      </c>
      <c r="K505" s="33" t="s">
        <v>37</v>
      </c>
      <c r="L505" s="41" t="s">
        <v>739</v>
      </c>
    </row>
    <row r="506" spans="2:12" ht="38.25">
      <c r="B506" s="14">
        <v>80161500</v>
      </c>
      <c r="C506" s="28" t="s">
        <v>105</v>
      </c>
      <c r="D506" s="29">
        <v>41852</v>
      </c>
      <c r="E506" s="30">
        <v>5</v>
      </c>
      <c r="F506" s="31" t="s">
        <v>425</v>
      </c>
      <c r="G506" s="33" t="s">
        <v>35</v>
      </c>
      <c r="H506" s="32">
        <v>10500000</v>
      </c>
      <c r="I506" s="32">
        <v>10500000</v>
      </c>
      <c r="J506" s="33" t="s">
        <v>36</v>
      </c>
      <c r="K506" s="33" t="s">
        <v>37</v>
      </c>
      <c r="L506" s="41" t="s">
        <v>739</v>
      </c>
    </row>
    <row r="507" spans="2:12" ht="38.25">
      <c r="B507" s="14">
        <v>80161500</v>
      </c>
      <c r="C507" s="28" t="s">
        <v>109</v>
      </c>
      <c r="D507" s="29">
        <v>41852</v>
      </c>
      <c r="E507" s="30">
        <v>5</v>
      </c>
      <c r="F507" s="31" t="s">
        <v>425</v>
      </c>
      <c r="G507" s="33" t="s">
        <v>35</v>
      </c>
      <c r="H507" s="32">
        <v>8947395</v>
      </c>
      <c r="I507" s="32">
        <v>8947395</v>
      </c>
      <c r="J507" s="33" t="s">
        <v>36</v>
      </c>
      <c r="K507" s="33" t="s">
        <v>37</v>
      </c>
      <c r="L507" s="41" t="s">
        <v>739</v>
      </c>
    </row>
    <row r="508" spans="2:12" ht="51">
      <c r="B508" s="14">
        <v>80161500</v>
      </c>
      <c r="C508" s="28" t="s">
        <v>110</v>
      </c>
      <c r="D508" s="29">
        <v>41852</v>
      </c>
      <c r="E508" s="30">
        <v>5</v>
      </c>
      <c r="F508" s="31" t="s">
        <v>425</v>
      </c>
      <c r="G508" s="33" t="s">
        <v>35</v>
      </c>
      <c r="H508" s="32">
        <v>8976590</v>
      </c>
      <c r="I508" s="32">
        <v>8976590</v>
      </c>
      <c r="J508" s="33" t="s">
        <v>36</v>
      </c>
      <c r="K508" s="33" t="s">
        <v>37</v>
      </c>
      <c r="L508" s="41" t="s">
        <v>739</v>
      </c>
    </row>
    <row r="509" spans="2:12" ht="38.25">
      <c r="B509" s="14">
        <v>80161500</v>
      </c>
      <c r="C509" s="28" t="s">
        <v>111</v>
      </c>
      <c r="D509" s="29">
        <v>41852</v>
      </c>
      <c r="E509" s="30">
        <v>5</v>
      </c>
      <c r="F509" s="31" t="s">
        <v>425</v>
      </c>
      <c r="G509" s="33" t="s">
        <v>35</v>
      </c>
      <c r="H509" s="32">
        <v>15006210</v>
      </c>
      <c r="I509" s="32">
        <v>15006210</v>
      </c>
      <c r="J509" s="33" t="s">
        <v>36</v>
      </c>
      <c r="K509" s="33" t="s">
        <v>37</v>
      </c>
      <c r="L509" s="41" t="s">
        <v>741</v>
      </c>
    </row>
    <row r="510" spans="2:12" ht="30">
      <c r="B510" s="14">
        <v>80161500</v>
      </c>
      <c r="C510" s="28" t="s">
        <v>112</v>
      </c>
      <c r="D510" s="29">
        <v>41852</v>
      </c>
      <c r="E510" s="30">
        <v>5</v>
      </c>
      <c r="F510" s="31" t="s">
        <v>425</v>
      </c>
      <c r="G510" s="33" t="s">
        <v>35</v>
      </c>
      <c r="H510" s="32">
        <v>9245885</v>
      </c>
      <c r="I510" s="32">
        <v>9245885</v>
      </c>
      <c r="J510" s="33" t="s">
        <v>36</v>
      </c>
      <c r="K510" s="33" t="s">
        <v>37</v>
      </c>
      <c r="L510" s="41" t="s">
        <v>741</v>
      </c>
    </row>
    <row r="511" spans="2:12" ht="30">
      <c r="B511" s="14">
        <v>80161500</v>
      </c>
      <c r="C511" s="28" t="s">
        <v>113</v>
      </c>
      <c r="D511" s="29">
        <v>41852</v>
      </c>
      <c r="E511" s="30">
        <v>5</v>
      </c>
      <c r="F511" s="31" t="s">
        <v>425</v>
      </c>
      <c r="G511" s="33" t="s">
        <v>35</v>
      </c>
      <c r="H511" s="32">
        <v>14631610</v>
      </c>
      <c r="I511" s="32">
        <v>14631610</v>
      </c>
      <c r="J511" s="33" t="s">
        <v>36</v>
      </c>
      <c r="K511" s="33" t="s">
        <v>37</v>
      </c>
      <c r="L511" s="41" t="s">
        <v>742</v>
      </c>
    </row>
    <row r="512" spans="2:12" ht="38.25">
      <c r="B512" s="14">
        <v>80161500</v>
      </c>
      <c r="C512" s="28" t="s">
        <v>114</v>
      </c>
      <c r="D512" s="29">
        <v>41852</v>
      </c>
      <c r="E512" s="30">
        <v>5</v>
      </c>
      <c r="F512" s="31" t="s">
        <v>425</v>
      </c>
      <c r="G512" s="33" t="s">
        <v>35</v>
      </c>
      <c r="H512" s="32">
        <v>13116360</v>
      </c>
      <c r="I512" s="32">
        <v>13116360</v>
      </c>
      <c r="J512" s="33" t="s">
        <v>36</v>
      </c>
      <c r="K512" s="33" t="s">
        <v>37</v>
      </c>
      <c r="L512" s="41" t="s">
        <v>458</v>
      </c>
    </row>
    <row r="513" spans="2:12" ht="38.25">
      <c r="B513" s="14">
        <v>80161500</v>
      </c>
      <c r="C513" s="28" t="s">
        <v>115</v>
      </c>
      <c r="D513" s="29">
        <v>41852</v>
      </c>
      <c r="E513" s="30">
        <v>5</v>
      </c>
      <c r="F513" s="31" t="s">
        <v>425</v>
      </c>
      <c r="G513" s="33" t="s">
        <v>35</v>
      </c>
      <c r="H513" s="32">
        <v>9633740</v>
      </c>
      <c r="I513" s="32">
        <v>9633740</v>
      </c>
      <c r="J513" s="33" t="s">
        <v>36</v>
      </c>
      <c r="K513" s="33" t="s">
        <v>37</v>
      </c>
      <c r="L513" s="41" t="s">
        <v>742</v>
      </c>
    </row>
    <row r="514" spans="2:12" ht="38.25">
      <c r="B514" s="14">
        <v>80161500</v>
      </c>
      <c r="C514" s="28" t="s">
        <v>116</v>
      </c>
      <c r="D514" s="29">
        <v>41852</v>
      </c>
      <c r="E514" s="30">
        <v>5</v>
      </c>
      <c r="F514" s="31" t="s">
        <v>425</v>
      </c>
      <c r="G514" s="33" t="s">
        <v>35</v>
      </c>
      <c r="H514" s="32">
        <v>9270000</v>
      </c>
      <c r="I514" s="32">
        <v>9270000</v>
      </c>
      <c r="J514" s="33" t="s">
        <v>36</v>
      </c>
      <c r="K514" s="33" t="s">
        <v>37</v>
      </c>
      <c r="L514" s="41" t="s">
        <v>742</v>
      </c>
    </row>
    <row r="515" spans="2:12" ht="38.25">
      <c r="B515" s="14">
        <v>80161500</v>
      </c>
      <c r="C515" s="28" t="s">
        <v>117</v>
      </c>
      <c r="D515" s="29">
        <v>41852</v>
      </c>
      <c r="E515" s="30">
        <v>5</v>
      </c>
      <c r="F515" s="31" t="s">
        <v>425</v>
      </c>
      <c r="G515" s="33" t="s">
        <v>35</v>
      </c>
      <c r="H515" s="32">
        <v>21368840</v>
      </c>
      <c r="I515" s="32">
        <v>21368840</v>
      </c>
      <c r="J515" s="33" t="s">
        <v>36</v>
      </c>
      <c r="K515" s="33" t="s">
        <v>37</v>
      </c>
      <c r="L515" s="41" t="s">
        <v>743</v>
      </c>
    </row>
    <row r="516" spans="2:12" ht="51">
      <c r="B516" s="14">
        <v>80161500</v>
      </c>
      <c r="C516" s="28" t="s">
        <v>118</v>
      </c>
      <c r="D516" s="29">
        <v>41852</v>
      </c>
      <c r="E516" s="30">
        <v>5</v>
      </c>
      <c r="F516" s="31" t="s">
        <v>425</v>
      </c>
      <c r="G516" s="33" t="s">
        <v>35</v>
      </c>
      <c r="H516" s="32">
        <v>26097230</v>
      </c>
      <c r="I516" s="32">
        <v>26097230</v>
      </c>
      <c r="J516" s="33" t="s">
        <v>36</v>
      </c>
      <c r="K516" s="33" t="s">
        <v>37</v>
      </c>
      <c r="L516" s="41" t="s">
        <v>743</v>
      </c>
    </row>
    <row r="517" spans="2:12" ht="38.25">
      <c r="B517" s="14">
        <v>80161500</v>
      </c>
      <c r="C517" s="28" t="s">
        <v>119</v>
      </c>
      <c r="D517" s="29">
        <v>41852</v>
      </c>
      <c r="E517" s="30">
        <v>5</v>
      </c>
      <c r="F517" s="31" t="s">
        <v>425</v>
      </c>
      <c r="G517" s="33" t="s">
        <v>35</v>
      </c>
      <c r="H517" s="32">
        <v>32207825</v>
      </c>
      <c r="I517" s="32">
        <v>32207825</v>
      </c>
      <c r="J517" s="33" t="s">
        <v>36</v>
      </c>
      <c r="K517" s="33" t="s">
        <v>37</v>
      </c>
      <c r="L517" s="41" t="s">
        <v>743</v>
      </c>
    </row>
    <row r="518" spans="2:12" ht="38.25">
      <c r="B518" s="14">
        <v>80161500</v>
      </c>
      <c r="C518" s="28" t="s">
        <v>120</v>
      </c>
      <c r="D518" s="29">
        <v>41852</v>
      </c>
      <c r="E518" s="30">
        <v>5</v>
      </c>
      <c r="F518" s="31" t="s">
        <v>425</v>
      </c>
      <c r="G518" s="33" t="s">
        <v>35</v>
      </c>
      <c r="H518" s="32">
        <v>15500000</v>
      </c>
      <c r="I518" s="32">
        <v>15500000</v>
      </c>
      <c r="J518" s="33" t="s">
        <v>36</v>
      </c>
      <c r="K518" s="33" t="s">
        <v>37</v>
      </c>
      <c r="L518" s="41" t="s">
        <v>744</v>
      </c>
    </row>
    <row r="519" spans="2:12" ht="51">
      <c r="B519" s="14">
        <v>80161500</v>
      </c>
      <c r="C519" s="28" t="s">
        <v>106</v>
      </c>
      <c r="D519" s="29">
        <v>41852</v>
      </c>
      <c r="E519" s="30">
        <v>5</v>
      </c>
      <c r="F519" s="31" t="s">
        <v>425</v>
      </c>
      <c r="G519" s="33" t="s">
        <v>35</v>
      </c>
      <c r="H519" s="32">
        <v>8976590</v>
      </c>
      <c r="I519" s="32">
        <v>8976590</v>
      </c>
      <c r="J519" s="33" t="s">
        <v>36</v>
      </c>
      <c r="K519" s="33" t="s">
        <v>37</v>
      </c>
      <c r="L519" s="41" t="s">
        <v>739</v>
      </c>
    </row>
    <row r="520" spans="2:12" ht="30">
      <c r="B520" s="14">
        <v>80161500</v>
      </c>
      <c r="C520" s="28" t="s">
        <v>121</v>
      </c>
      <c r="D520" s="29">
        <v>41852</v>
      </c>
      <c r="E520" s="30">
        <v>5</v>
      </c>
      <c r="F520" s="31" t="s">
        <v>425</v>
      </c>
      <c r="G520" s="33" t="s">
        <v>35</v>
      </c>
      <c r="H520" s="32">
        <v>9270000</v>
      </c>
      <c r="I520" s="32">
        <v>9270000</v>
      </c>
      <c r="J520" s="33" t="s">
        <v>36</v>
      </c>
      <c r="K520" s="33" t="s">
        <v>37</v>
      </c>
      <c r="L520" s="41" t="s">
        <v>742</v>
      </c>
    </row>
    <row r="521" spans="2:12" ht="51">
      <c r="B521" s="14">
        <v>80161500</v>
      </c>
      <c r="C521" s="28" t="s">
        <v>122</v>
      </c>
      <c r="D521" s="29">
        <v>41852</v>
      </c>
      <c r="E521" s="30">
        <v>5</v>
      </c>
      <c r="F521" s="31" t="s">
        <v>425</v>
      </c>
      <c r="G521" s="33" t="s">
        <v>35</v>
      </c>
      <c r="H521" s="32">
        <v>12875000</v>
      </c>
      <c r="I521" s="32">
        <v>12875000</v>
      </c>
      <c r="J521" s="33" t="s">
        <v>36</v>
      </c>
      <c r="K521" s="33" t="s">
        <v>37</v>
      </c>
      <c r="L521" s="41" t="s">
        <v>742</v>
      </c>
    </row>
    <row r="522" spans="2:12" ht="30">
      <c r="B522" s="14">
        <v>80161500</v>
      </c>
      <c r="C522" s="28" t="s">
        <v>121</v>
      </c>
      <c r="D522" s="29">
        <v>41852</v>
      </c>
      <c r="E522" s="30">
        <v>5</v>
      </c>
      <c r="F522" s="31" t="s">
        <v>425</v>
      </c>
      <c r="G522" s="33" t="s">
        <v>35</v>
      </c>
      <c r="H522" s="32">
        <v>9785000</v>
      </c>
      <c r="I522" s="32">
        <v>9785000</v>
      </c>
      <c r="J522" s="33" t="s">
        <v>36</v>
      </c>
      <c r="K522" s="33" t="s">
        <v>37</v>
      </c>
      <c r="L522" s="41" t="s">
        <v>742</v>
      </c>
    </row>
    <row r="523" spans="2:12" ht="51">
      <c r="B523" s="14">
        <v>80161500</v>
      </c>
      <c r="C523" s="28" t="s">
        <v>123</v>
      </c>
      <c r="D523" s="29">
        <v>41852</v>
      </c>
      <c r="E523" s="30">
        <v>5</v>
      </c>
      <c r="F523" s="31" t="s">
        <v>425</v>
      </c>
      <c r="G523" s="33" t="s">
        <v>35</v>
      </c>
      <c r="H523" s="32">
        <v>12875000</v>
      </c>
      <c r="I523" s="32">
        <v>12875000</v>
      </c>
      <c r="J523" s="33" t="s">
        <v>36</v>
      </c>
      <c r="K523" s="33" t="s">
        <v>37</v>
      </c>
      <c r="L523" s="41" t="s">
        <v>742</v>
      </c>
    </row>
    <row r="524" spans="2:12" ht="30">
      <c r="B524" s="14">
        <v>80161500</v>
      </c>
      <c r="C524" s="28" t="s">
        <v>124</v>
      </c>
      <c r="D524" s="29">
        <v>41852</v>
      </c>
      <c r="E524" s="30">
        <v>5</v>
      </c>
      <c r="F524" s="31" t="s">
        <v>425</v>
      </c>
      <c r="G524" s="33" t="s">
        <v>35</v>
      </c>
      <c r="H524" s="32">
        <v>11500000</v>
      </c>
      <c r="I524" s="32">
        <v>11500000</v>
      </c>
      <c r="J524" s="33" t="s">
        <v>36</v>
      </c>
      <c r="K524" s="33" t="s">
        <v>37</v>
      </c>
      <c r="L524" s="41" t="s">
        <v>744</v>
      </c>
    </row>
    <row r="525" spans="2:12" ht="38.25">
      <c r="B525" s="14">
        <v>80161500</v>
      </c>
      <c r="C525" s="28" t="s">
        <v>125</v>
      </c>
      <c r="D525" s="29">
        <v>41852</v>
      </c>
      <c r="E525" s="30">
        <v>5</v>
      </c>
      <c r="F525" s="31" t="s">
        <v>425</v>
      </c>
      <c r="G525" s="33" t="s">
        <v>35</v>
      </c>
      <c r="H525" s="32">
        <v>11500000</v>
      </c>
      <c r="I525" s="32">
        <v>11500000</v>
      </c>
      <c r="J525" s="33" t="s">
        <v>36</v>
      </c>
      <c r="K525" s="33" t="s">
        <v>37</v>
      </c>
      <c r="L525" s="41" t="s">
        <v>744</v>
      </c>
    </row>
    <row r="526" spans="2:12" ht="45">
      <c r="B526" s="14">
        <v>80161500</v>
      </c>
      <c r="C526" s="28" t="s">
        <v>126</v>
      </c>
      <c r="D526" s="29">
        <v>41852</v>
      </c>
      <c r="E526" s="30">
        <v>5</v>
      </c>
      <c r="F526" s="31" t="s">
        <v>425</v>
      </c>
      <c r="G526" s="33" t="s">
        <v>35</v>
      </c>
      <c r="H526" s="32">
        <v>38625000</v>
      </c>
      <c r="I526" s="32">
        <v>38625000</v>
      </c>
      <c r="J526" s="33" t="s">
        <v>36</v>
      </c>
      <c r="K526" s="33" t="s">
        <v>37</v>
      </c>
      <c r="L526" s="41" t="s">
        <v>740</v>
      </c>
    </row>
    <row r="527" spans="2:12" ht="45">
      <c r="B527" s="14">
        <v>80161500</v>
      </c>
      <c r="C527" s="28" t="s">
        <v>127</v>
      </c>
      <c r="D527" s="29">
        <v>41852</v>
      </c>
      <c r="E527" s="30">
        <v>5</v>
      </c>
      <c r="F527" s="31" t="s">
        <v>425</v>
      </c>
      <c r="G527" s="33" t="s">
        <v>35</v>
      </c>
      <c r="H527" s="32">
        <v>15645290</v>
      </c>
      <c r="I527" s="32">
        <v>15645290</v>
      </c>
      <c r="J527" s="33" t="s">
        <v>36</v>
      </c>
      <c r="K527" s="33" t="s">
        <v>37</v>
      </c>
      <c r="L527" s="41" t="s">
        <v>740</v>
      </c>
    </row>
    <row r="528" spans="2:12" ht="38.25">
      <c r="B528" s="14">
        <v>80161500</v>
      </c>
      <c r="C528" s="28" t="s">
        <v>128</v>
      </c>
      <c r="D528" s="29">
        <v>41852</v>
      </c>
      <c r="E528" s="30">
        <v>5</v>
      </c>
      <c r="F528" s="31" t="s">
        <v>425</v>
      </c>
      <c r="G528" s="33" t="s">
        <v>35</v>
      </c>
      <c r="H528" s="32">
        <v>26000000</v>
      </c>
      <c r="I528" s="32">
        <v>26000000</v>
      </c>
      <c r="J528" s="33" t="s">
        <v>36</v>
      </c>
      <c r="K528" s="33" t="s">
        <v>37</v>
      </c>
      <c r="L528" s="41" t="s">
        <v>745</v>
      </c>
    </row>
    <row r="529" spans="2:12" ht="51">
      <c r="B529" s="14">
        <v>80161500</v>
      </c>
      <c r="C529" s="28" t="s">
        <v>129</v>
      </c>
      <c r="D529" s="29">
        <v>41852</v>
      </c>
      <c r="E529" s="30">
        <v>5</v>
      </c>
      <c r="F529" s="31" t="s">
        <v>425</v>
      </c>
      <c r="G529" s="33" t="s">
        <v>35</v>
      </c>
      <c r="H529" s="32">
        <v>23038635</v>
      </c>
      <c r="I529" s="32">
        <v>23038635</v>
      </c>
      <c r="J529" s="33" t="s">
        <v>36</v>
      </c>
      <c r="K529" s="33" t="s">
        <v>37</v>
      </c>
      <c r="L529" s="41" t="s">
        <v>487</v>
      </c>
    </row>
    <row r="530" spans="2:12" ht="51">
      <c r="B530" s="14">
        <v>80161500</v>
      </c>
      <c r="C530" s="28" t="s">
        <v>130</v>
      </c>
      <c r="D530" s="29">
        <v>41852</v>
      </c>
      <c r="E530" s="30">
        <v>5</v>
      </c>
      <c r="F530" s="31" t="s">
        <v>425</v>
      </c>
      <c r="G530" s="33" t="s">
        <v>35</v>
      </c>
      <c r="H530" s="32">
        <v>23038635</v>
      </c>
      <c r="I530" s="32">
        <v>23038635</v>
      </c>
      <c r="J530" s="33" t="s">
        <v>36</v>
      </c>
      <c r="K530" s="33" t="s">
        <v>37</v>
      </c>
      <c r="L530" s="41" t="s">
        <v>487</v>
      </c>
    </row>
    <row r="531" spans="2:12" ht="38.25">
      <c r="B531" s="14">
        <v>80161500</v>
      </c>
      <c r="C531" s="28" t="s">
        <v>131</v>
      </c>
      <c r="D531" s="29">
        <v>41852</v>
      </c>
      <c r="E531" s="30">
        <v>5</v>
      </c>
      <c r="F531" s="31" t="s">
        <v>425</v>
      </c>
      <c r="G531" s="33" t="s">
        <v>35</v>
      </c>
      <c r="H531" s="32">
        <v>23038635</v>
      </c>
      <c r="I531" s="32">
        <v>23038635</v>
      </c>
      <c r="J531" s="33" t="s">
        <v>36</v>
      </c>
      <c r="K531" s="33" t="s">
        <v>37</v>
      </c>
      <c r="L531" s="41" t="s">
        <v>487</v>
      </c>
    </row>
    <row r="532" spans="2:12" ht="30">
      <c r="B532" s="14">
        <v>80161500</v>
      </c>
      <c r="C532" s="28" t="s">
        <v>132</v>
      </c>
      <c r="D532" s="29">
        <v>41852</v>
      </c>
      <c r="E532" s="30">
        <v>5</v>
      </c>
      <c r="F532" s="31" t="s">
        <v>425</v>
      </c>
      <c r="G532" s="33" t="s">
        <v>35</v>
      </c>
      <c r="H532" s="32">
        <v>23038635</v>
      </c>
      <c r="I532" s="32">
        <v>23038635</v>
      </c>
      <c r="J532" s="33" t="s">
        <v>36</v>
      </c>
      <c r="K532" s="33" t="s">
        <v>37</v>
      </c>
      <c r="L532" s="41" t="s">
        <v>487</v>
      </c>
    </row>
    <row r="533" spans="2:12" ht="38.25">
      <c r="B533" s="14">
        <v>80161500</v>
      </c>
      <c r="C533" s="28" t="s">
        <v>133</v>
      </c>
      <c r="D533" s="29">
        <v>41852</v>
      </c>
      <c r="E533" s="30">
        <v>5</v>
      </c>
      <c r="F533" s="31" t="s">
        <v>425</v>
      </c>
      <c r="G533" s="33" t="s">
        <v>35</v>
      </c>
      <c r="H533" s="32">
        <v>23029550</v>
      </c>
      <c r="I533" s="32">
        <v>23029550</v>
      </c>
      <c r="J533" s="33" t="s">
        <v>36</v>
      </c>
      <c r="K533" s="33" t="s">
        <v>37</v>
      </c>
      <c r="L533" s="41" t="s">
        <v>487</v>
      </c>
    </row>
    <row r="534" spans="2:12" ht="38.25">
      <c r="B534" s="14">
        <v>80161500</v>
      </c>
      <c r="C534" s="28" t="s">
        <v>134</v>
      </c>
      <c r="D534" s="29">
        <v>41852</v>
      </c>
      <c r="E534" s="30">
        <v>5</v>
      </c>
      <c r="F534" s="31" t="s">
        <v>425</v>
      </c>
      <c r="G534" s="33" t="s">
        <v>35</v>
      </c>
      <c r="H534" s="32">
        <v>12875000</v>
      </c>
      <c r="I534" s="32">
        <v>12875000</v>
      </c>
      <c r="J534" s="33" t="s">
        <v>36</v>
      </c>
      <c r="K534" s="33" t="s">
        <v>37</v>
      </c>
      <c r="L534" s="41" t="s">
        <v>742</v>
      </c>
    </row>
    <row r="535" spans="2:12" ht="38.25">
      <c r="B535" s="14">
        <v>80161500</v>
      </c>
      <c r="C535" s="28" t="s">
        <v>135</v>
      </c>
      <c r="D535" s="29">
        <v>41852</v>
      </c>
      <c r="E535" s="30">
        <v>5</v>
      </c>
      <c r="F535" s="31" t="s">
        <v>425</v>
      </c>
      <c r="G535" s="33" t="s">
        <v>35</v>
      </c>
      <c r="H535" s="32">
        <v>13000000</v>
      </c>
      <c r="I535" s="32">
        <v>13000000</v>
      </c>
      <c r="J535" s="33" t="s">
        <v>36</v>
      </c>
      <c r="K535" s="33" t="s">
        <v>37</v>
      </c>
      <c r="L535" s="41" t="s">
        <v>335</v>
      </c>
    </row>
    <row r="536" spans="2:12" ht="38.25">
      <c r="B536" s="14">
        <v>80161500</v>
      </c>
      <c r="C536" s="28" t="s">
        <v>136</v>
      </c>
      <c r="D536" s="29">
        <v>41852</v>
      </c>
      <c r="E536" s="30">
        <v>5</v>
      </c>
      <c r="F536" s="31" t="s">
        <v>425</v>
      </c>
      <c r="G536" s="33" t="s">
        <v>35</v>
      </c>
      <c r="H536" s="32">
        <v>9270000</v>
      </c>
      <c r="I536" s="32">
        <v>9270000</v>
      </c>
      <c r="J536" s="33" t="s">
        <v>36</v>
      </c>
      <c r="K536" s="33" t="s">
        <v>37</v>
      </c>
      <c r="L536" s="41" t="s">
        <v>742</v>
      </c>
    </row>
    <row r="537" spans="2:12" ht="38.25">
      <c r="B537" s="14">
        <v>80161500</v>
      </c>
      <c r="C537" s="28" t="s">
        <v>137</v>
      </c>
      <c r="D537" s="29">
        <v>41852</v>
      </c>
      <c r="E537" s="30">
        <v>5</v>
      </c>
      <c r="F537" s="31" t="s">
        <v>425</v>
      </c>
      <c r="G537" s="33" t="s">
        <v>35</v>
      </c>
      <c r="H537" s="32">
        <v>10500000</v>
      </c>
      <c r="I537" s="32">
        <v>10500000</v>
      </c>
      <c r="J537" s="33" t="s">
        <v>36</v>
      </c>
      <c r="K537" s="33" t="s">
        <v>37</v>
      </c>
      <c r="L537" s="41" t="s">
        <v>739</v>
      </c>
    </row>
    <row r="538" spans="2:12" ht="38.25">
      <c r="B538" s="14">
        <v>80161500</v>
      </c>
      <c r="C538" s="28" t="s">
        <v>138</v>
      </c>
      <c r="D538" s="29">
        <v>41852</v>
      </c>
      <c r="E538" s="30">
        <v>5</v>
      </c>
      <c r="F538" s="31" t="s">
        <v>425</v>
      </c>
      <c r="G538" s="33" t="s">
        <v>35</v>
      </c>
      <c r="H538" s="32">
        <v>8571428.57142857</v>
      </c>
      <c r="I538" s="32">
        <v>8571428.57142857</v>
      </c>
      <c r="J538" s="33" t="s">
        <v>36</v>
      </c>
      <c r="K538" s="33" t="s">
        <v>37</v>
      </c>
      <c r="L538" s="41" t="s">
        <v>742</v>
      </c>
    </row>
    <row r="539" spans="2:12" ht="51">
      <c r="B539" s="14">
        <v>80161500</v>
      </c>
      <c r="C539" s="28" t="s">
        <v>139</v>
      </c>
      <c r="D539" s="29">
        <v>41852</v>
      </c>
      <c r="E539" s="30">
        <v>5</v>
      </c>
      <c r="F539" s="31" t="s">
        <v>425</v>
      </c>
      <c r="G539" s="33" t="s">
        <v>35</v>
      </c>
      <c r="H539" s="32">
        <v>23175000</v>
      </c>
      <c r="I539" s="32">
        <v>23175000</v>
      </c>
      <c r="J539" s="33" t="s">
        <v>36</v>
      </c>
      <c r="K539" s="33" t="s">
        <v>37</v>
      </c>
      <c r="L539" s="41" t="s">
        <v>337</v>
      </c>
    </row>
    <row r="540" spans="2:12" ht="51">
      <c r="B540" s="14">
        <v>80161500</v>
      </c>
      <c r="C540" s="28" t="s">
        <v>140</v>
      </c>
      <c r="D540" s="29">
        <v>41852</v>
      </c>
      <c r="E540" s="30">
        <v>5</v>
      </c>
      <c r="F540" s="31" t="s">
        <v>425</v>
      </c>
      <c r="G540" s="33" t="s">
        <v>35</v>
      </c>
      <c r="H540" s="32">
        <v>22500000</v>
      </c>
      <c r="I540" s="32">
        <v>22500000</v>
      </c>
      <c r="J540" s="33" t="s">
        <v>36</v>
      </c>
      <c r="K540" s="33" t="s">
        <v>37</v>
      </c>
      <c r="L540" s="41" t="s">
        <v>337</v>
      </c>
    </row>
    <row r="541" spans="2:12" ht="38.25">
      <c r="B541" s="14">
        <v>80161500</v>
      </c>
      <c r="C541" s="28" t="s">
        <v>141</v>
      </c>
      <c r="D541" s="29">
        <v>41852</v>
      </c>
      <c r="E541" s="30">
        <v>5</v>
      </c>
      <c r="F541" s="31" t="s">
        <v>425</v>
      </c>
      <c r="G541" s="33" t="s">
        <v>35</v>
      </c>
      <c r="H541" s="32">
        <v>14500000</v>
      </c>
      <c r="I541" s="32">
        <v>14500000</v>
      </c>
      <c r="J541" s="33" t="s">
        <v>36</v>
      </c>
      <c r="K541" s="33" t="s">
        <v>37</v>
      </c>
      <c r="L541" s="41" t="s">
        <v>337</v>
      </c>
    </row>
    <row r="542" spans="2:12" ht="51">
      <c r="B542" s="14">
        <v>80161500</v>
      </c>
      <c r="C542" s="28" t="s">
        <v>142</v>
      </c>
      <c r="D542" s="29">
        <v>41852</v>
      </c>
      <c r="E542" s="30">
        <v>5</v>
      </c>
      <c r="F542" s="31" t="s">
        <v>425</v>
      </c>
      <c r="G542" s="33" t="s">
        <v>35</v>
      </c>
      <c r="H542" s="32">
        <v>20600000</v>
      </c>
      <c r="I542" s="32">
        <v>20600000</v>
      </c>
      <c r="J542" s="33" t="s">
        <v>36</v>
      </c>
      <c r="K542" s="33" t="s">
        <v>37</v>
      </c>
      <c r="L542" s="41" t="s">
        <v>337</v>
      </c>
    </row>
    <row r="543" spans="2:12" ht="38.25">
      <c r="B543" s="14">
        <v>80161500</v>
      </c>
      <c r="C543" s="28" t="s">
        <v>143</v>
      </c>
      <c r="D543" s="29">
        <v>41852</v>
      </c>
      <c r="E543" s="30">
        <v>5</v>
      </c>
      <c r="F543" s="31" t="s">
        <v>425</v>
      </c>
      <c r="G543" s="33" t="s">
        <v>35</v>
      </c>
      <c r="H543" s="32">
        <v>14500000</v>
      </c>
      <c r="I543" s="32">
        <v>14500000</v>
      </c>
      <c r="J543" s="33" t="s">
        <v>36</v>
      </c>
      <c r="K543" s="33" t="s">
        <v>37</v>
      </c>
      <c r="L543" s="41" t="s">
        <v>337</v>
      </c>
    </row>
    <row r="544" spans="2:12" ht="51">
      <c r="B544" s="14">
        <v>80161500</v>
      </c>
      <c r="C544" s="28" t="s">
        <v>144</v>
      </c>
      <c r="D544" s="29">
        <v>41852</v>
      </c>
      <c r="E544" s="30">
        <v>5</v>
      </c>
      <c r="F544" s="31" t="s">
        <v>425</v>
      </c>
      <c r="G544" s="33" t="s">
        <v>35</v>
      </c>
      <c r="H544" s="32">
        <v>14500000</v>
      </c>
      <c r="I544" s="32">
        <v>14500000</v>
      </c>
      <c r="J544" s="33" t="s">
        <v>36</v>
      </c>
      <c r="K544" s="33" t="s">
        <v>37</v>
      </c>
      <c r="L544" s="41" t="s">
        <v>337</v>
      </c>
    </row>
    <row r="545" spans="2:12" ht="38.25">
      <c r="B545" s="14">
        <v>80161500</v>
      </c>
      <c r="C545" s="28" t="s">
        <v>145</v>
      </c>
      <c r="D545" s="29">
        <v>41852</v>
      </c>
      <c r="E545" s="30">
        <v>5</v>
      </c>
      <c r="F545" s="31" t="s">
        <v>425</v>
      </c>
      <c r="G545" s="33" t="s">
        <v>35</v>
      </c>
      <c r="H545" s="32">
        <v>14500000</v>
      </c>
      <c r="I545" s="32">
        <v>14500000</v>
      </c>
      <c r="J545" s="33" t="s">
        <v>36</v>
      </c>
      <c r="K545" s="33" t="s">
        <v>37</v>
      </c>
      <c r="L545" s="41" t="s">
        <v>337</v>
      </c>
    </row>
    <row r="546" spans="2:12" ht="30">
      <c r="B546" s="14">
        <v>80161500</v>
      </c>
      <c r="C546" s="28" t="s">
        <v>146</v>
      </c>
      <c r="D546" s="29">
        <v>41852</v>
      </c>
      <c r="E546" s="30">
        <v>5</v>
      </c>
      <c r="F546" s="31" t="s">
        <v>425</v>
      </c>
      <c r="G546" s="33" t="s">
        <v>35</v>
      </c>
      <c r="H546" s="32">
        <v>23000000</v>
      </c>
      <c r="I546" s="32">
        <v>23000000</v>
      </c>
      <c r="J546" s="33" t="s">
        <v>36</v>
      </c>
      <c r="K546" s="33" t="s">
        <v>37</v>
      </c>
      <c r="L546" s="41" t="s">
        <v>337</v>
      </c>
    </row>
    <row r="547" spans="2:12" ht="38.25">
      <c r="B547" s="14">
        <v>80161500</v>
      </c>
      <c r="C547" s="28" t="s">
        <v>147</v>
      </c>
      <c r="D547" s="29">
        <v>41852</v>
      </c>
      <c r="E547" s="30">
        <v>5</v>
      </c>
      <c r="F547" s="31" t="s">
        <v>425</v>
      </c>
      <c r="G547" s="33" t="s">
        <v>35</v>
      </c>
      <c r="H547" s="32">
        <v>14486200</v>
      </c>
      <c r="I547" s="32">
        <v>14486200</v>
      </c>
      <c r="J547" s="33" t="s">
        <v>36</v>
      </c>
      <c r="K547" s="33" t="s">
        <v>37</v>
      </c>
      <c r="L547" s="41" t="s">
        <v>337</v>
      </c>
    </row>
    <row r="548" spans="2:12" ht="30">
      <c r="B548" s="14">
        <v>80161500</v>
      </c>
      <c r="C548" s="28" t="s">
        <v>148</v>
      </c>
      <c r="D548" s="29">
        <v>41852</v>
      </c>
      <c r="E548" s="30">
        <v>5</v>
      </c>
      <c r="F548" s="31" t="s">
        <v>425</v>
      </c>
      <c r="G548" s="33" t="s">
        <v>35</v>
      </c>
      <c r="H548" s="32">
        <v>18500000</v>
      </c>
      <c r="I548" s="32">
        <v>18500000</v>
      </c>
      <c r="J548" s="33" t="s">
        <v>36</v>
      </c>
      <c r="K548" s="33" t="s">
        <v>37</v>
      </c>
      <c r="L548" s="41" t="s">
        <v>337</v>
      </c>
    </row>
    <row r="549" spans="2:12" ht="30">
      <c r="B549" s="14">
        <v>95121700</v>
      </c>
      <c r="C549" s="28" t="s">
        <v>149</v>
      </c>
      <c r="D549" s="29">
        <v>41673</v>
      </c>
      <c r="E549" s="30">
        <v>11</v>
      </c>
      <c r="F549" s="31" t="s">
        <v>425</v>
      </c>
      <c r="G549" s="33" t="s">
        <v>35</v>
      </c>
      <c r="H549" s="32">
        <v>800000000</v>
      </c>
      <c r="I549" s="32">
        <v>800000000</v>
      </c>
      <c r="J549" s="33" t="s">
        <v>36</v>
      </c>
      <c r="K549" s="33" t="s">
        <v>37</v>
      </c>
      <c r="L549" s="41" t="s">
        <v>742</v>
      </c>
    </row>
    <row r="550" spans="2:12" ht="38.25">
      <c r="B550" s="14">
        <v>80161500</v>
      </c>
      <c r="C550" s="28" t="s">
        <v>150</v>
      </c>
      <c r="D550" s="29">
        <v>41852</v>
      </c>
      <c r="E550" s="30">
        <v>5</v>
      </c>
      <c r="F550" s="31" t="s">
        <v>425</v>
      </c>
      <c r="G550" s="33" t="s">
        <v>35</v>
      </c>
      <c r="H550" s="32">
        <v>8599220</v>
      </c>
      <c r="I550" s="32">
        <v>8599220</v>
      </c>
      <c r="J550" s="33" t="s">
        <v>36</v>
      </c>
      <c r="K550" s="33" t="s">
        <v>37</v>
      </c>
      <c r="L550" s="41" t="s">
        <v>739</v>
      </c>
    </row>
    <row r="551" spans="2:12" ht="30">
      <c r="B551" s="14">
        <v>80161500</v>
      </c>
      <c r="C551" s="28" t="s">
        <v>151</v>
      </c>
      <c r="D551" s="29">
        <v>41852</v>
      </c>
      <c r="E551" s="30">
        <v>5</v>
      </c>
      <c r="F551" s="31" t="s">
        <v>425</v>
      </c>
      <c r="G551" s="33" t="s">
        <v>35</v>
      </c>
      <c r="H551" s="32">
        <v>8857195</v>
      </c>
      <c r="I551" s="32">
        <v>8857195</v>
      </c>
      <c r="J551" s="33" t="s">
        <v>36</v>
      </c>
      <c r="K551" s="33" t="s">
        <v>37</v>
      </c>
      <c r="L551" s="41" t="s">
        <v>739</v>
      </c>
    </row>
    <row r="552" spans="2:12" ht="30">
      <c r="B552" s="14">
        <v>80161500</v>
      </c>
      <c r="C552" s="28" t="s">
        <v>152</v>
      </c>
      <c r="D552" s="29">
        <v>41852</v>
      </c>
      <c r="E552" s="30">
        <v>5</v>
      </c>
      <c r="F552" s="31" t="s">
        <v>425</v>
      </c>
      <c r="G552" s="33" t="s">
        <v>35</v>
      </c>
      <c r="H552" s="32">
        <v>8857195</v>
      </c>
      <c r="I552" s="32">
        <v>8857195</v>
      </c>
      <c r="J552" s="33" t="s">
        <v>36</v>
      </c>
      <c r="K552" s="33" t="s">
        <v>37</v>
      </c>
      <c r="L552" s="41" t="s">
        <v>739</v>
      </c>
    </row>
    <row r="553" spans="2:12" ht="38.25">
      <c r="B553" s="14">
        <v>80161500</v>
      </c>
      <c r="C553" s="28" t="s">
        <v>153</v>
      </c>
      <c r="D553" s="29">
        <v>41852</v>
      </c>
      <c r="E553" s="30">
        <v>5</v>
      </c>
      <c r="F553" s="31" t="s">
        <v>425</v>
      </c>
      <c r="G553" s="33" t="s">
        <v>35</v>
      </c>
      <c r="H553" s="32">
        <v>9362700</v>
      </c>
      <c r="I553" s="32">
        <v>9362700</v>
      </c>
      <c r="J553" s="33" t="s">
        <v>36</v>
      </c>
      <c r="K553" s="33" t="s">
        <v>37</v>
      </c>
      <c r="L553" s="41" t="s">
        <v>739</v>
      </c>
    </row>
    <row r="554" spans="2:12" ht="38.25">
      <c r="B554" s="14">
        <v>80161500</v>
      </c>
      <c r="C554" s="28" t="s">
        <v>150</v>
      </c>
      <c r="D554" s="29">
        <v>41852</v>
      </c>
      <c r="E554" s="30">
        <v>5</v>
      </c>
      <c r="F554" s="31" t="s">
        <v>425</v>
      </c>
      <c r="G554" s="33" t="s">
        <v>35</v>
      </c>
      <c r="H554" s="32">
        <v>8857195</v>
      </c>
      <c r="I554" s="32">
        <v>8857195</v>
      </c>
      <c r="J554" s="33" t="s">
        <v>36</v>
      </c>
      <c r="K554" s="33" t="s">
        <v>37</v>
      </c>
      <c r="L554" s="41" t="s">
        <v>739</v>
      </c>
    </row>
    <row r="555" spans="2:12" ht="38.25">
      <c r="B555" s="14">
        <v>80161500</v>
      </c>
      <c r="C555" s="28" t="s">
        <v>150</v>
      </c>
      <c r="D555" s="29">
        <v>41852</v>
      </c>
      <c r="E555" s="30">
        <v>5</v>
      </c>
      <c r="F555" s="31" t="s">
        <v>425</v>
      </c>
      <c r="G555" s="33" t="s">
        <v>35</v>
      </c>
      <c r="H555" s="32">
        <v>5061254.285714285</v>
      </c>
      <c r="I555" s="32">
        <v>5061254.285714285</v>
      </c>
      <c r="J555" s="33" t="s">
        <v>36</v>
      </c>
      <c r="K555" s="33" t="s">
        <v>37</v>
      </c>
      <c r="L555" s="41" t="s">
        <v>739</v>
      </c>
    </row>
    <row r="556" spans="2:12" ht="38.25">
      <c r="B556" s="14">
        <v>80161500</v>
      </c>
      <c r="C556" s="28" t="s">
        <v>153</v>
      </c>
      <c r="D556" s="29">
        <v>41852</v>
      </c>
      <c r="E556" s="30">
        <v>5</v>
      </c>
      <c r="F556" s="31" t="s">
        <v>425</v>
      </c>
      <c r="G556" s="33" t="s">
        <v>35</v>
      </c>
      <c r="H556" s="32">
        <v>8595000</v>
      </c>
      <c r="I556" s="32">
        <v>8595000</v>
      </c>
      <c r="J556" s="33" t="s">
        <v>36</v>
      </c>
      <c r="K556" s="33" t="s">
        <v>37</v>
      </c>
      <c r="L556" s="41" t="s">
        <v>739</v>
      </c>
    </row>
    <row r="557" spans="2:12" ht="30">
      <c r="B557" s="14">
        <v>80161500</v>
      </c>
      <c r="C557" s="28" t="s">
        <v>154</v>
      </c>
      <c r="D557" s="29">
        <v>41852</v>
      </c>
      <c r="E557" s="30">
        <v>5</v>
      </c>
      <c r="F557" s="31" t="s">
        <v>425</v>
      </c>
      <c r="G557" s="33" t="s">
        <v>35</v>
      </c>
      <c r="H557" s="32">
        <v>8595000</v>
      </c>
      <c r="I557" s="32">
        <v>8595000</v>
      </c>
      <c r="J557" s="33" t="s">
        <v>36</v>
      </c>
      <c r="K557" s="33" t="s">
        <v>37</v>
      </c>
      <c r="L557" s="41" t="s">
        <v>739</v>
      </c>
    </row>
    <row r="558" spans="2:12" ht="38.25">
      <c r="B558" s="14">
        <v>80161500</v>
      </c>
      <c r="C558" s="28" t="s">
        <v>153</v>
      </c>
      <c r="D558" s="29">
        <v>41852</v>
      </c>
      <c r="E558" s="30">
        <v>5</v>
      </c>
      <c r="F558" s="31" t="s">
        <v>425</v>
      </c>
      <c r="G558" s="33" t="s">
        <v>35</v>
      </c>
      <c r="H558" s="32">
        <v>8976590</v>
      </c>
      <c r="I558" s="32">
        <v>8976590</v>
      </c>
      <c r="J558" s="33" t="s">
        <v>36</v>
      </c>
      <c r="K558" s="33" t="s">
        <v>37</v>
      </c>
      <c r="L558" s="41" t="s">
        <v>739</v>
      </c>
    </row>
    <row r="559" spans="2:12" ht="38.25">
      <c r="B559" s="14">
        <v>80161500</v>
      </c>
      <c r="C559" s="28" t="s">
        <v>153</v>
      </c>
      <c r="D559" s="29">
        <v>41852</v>
      </c>
      <c r="E559" s="30">
        <v>5</v>
      </c>
      <c r="F559" s="31" t="s">
        <v>425</v>
      </c>
      <c r="G559" s="33" t="s">
        <v>35</v>
      </c>
      <c r="H559" s="32">
        <v>8976590</v>
      </c>
      <c r="I559" s="32">
        <v>8976590</v>
      </c>
      <c r="J559" s="33" t="s">
        <v>36</v>
      </c>
      <c r="K559" s="33" t="s">
        <v>37</v>
      </c>
      <c r="L559" s="41" t="s">
        <v>739</v>
      </c>
    </row>
    <row r="560" spans="2:12" ht="38.25">
      <c r="B560" s="14">
        <v>80161500</v>
      </c>
      <c r="C560" s="28" t="s">
        <v>153</v>
      </c>
      <c r="D560" s="29">
        <v>41852</v>
      </c>
      <c r="E560" s="30">
        <v>5</v>
      </c>
      <c r="F560" s="31" t="s">
        <v>425</v>
      </c>
      <c r="G560" s="33" t="s">
        <v>35</v>
      </c>
      <c r="H560" s="32">
        <v>8976590</v>
      </c>
      <c r="I560" s="32">
        <v>8976590</v>
      </c>
      <c r="J560" s="33" t="s">
        <v>36</v>
      </c>
      <c r="K560" s="33" t="s">
        <v>37</v>
      </c>
      <c r="L560" s="41" t="s">
        <v>739</v>
      </c>
    </row>
    <row r="561" spans="2:12" ht="38.25">
      <c r="B561" s="14">
        <v>80161500</v>
      </c>
      <c r="C561" s="28" t="s">
        <v>150</v>
      </c>
      <c r="D561" s="29">
        <v>41852</v>
      </c>
      <c r="E561" s="30">
        <v>5</v>
      </c>
      <c r="F561" s="31" t="s">
        <v>425</v>
      </c>
      <c r="G561" s="33" t="s">
        <v>35</v>
      </c>
      <c r="H561" s="32">
        <v>8857195</v>
      </c>
      <c r="I561" s="32">
        <v>8857195</v>
      </c>
      <c r="J561" s="33" t="s">
        <v>36</v>
      </c>
      <c r="K561" s="33" t="s">
        <v>37</v>
      </c>
      <c r="L561" s="41" t="s">
        <v>739</v>
      </c>
    </row>
    <row r="562" spans="2:12" ht="38.25">
      <c r="B562" s="14">
        <v>80161500</v>
      </c>
      <c r="C562" s="28" t="s">
        <v>150</v>
      </c>
      <c r="D562" s="29">
        <v>41852</v>
      </c>
      <c r="E562" s="30">
        <v>5</v>
      </c>
      <c r="F562" s="31" t="s">
        <v>425</v>
      </c>
      <c r="G562" s="33" t="s">
        <v>35</v>
      </c>
      <c r="H562" s="32">
        <v>8715140</v>
      </c>
      <c r="I562" s="32">
        <v>8715140</v>
      </c>
      <c r="J562" s="33" t="s">
        <v>36</v>
      </c>
      <c r="K562" s="33" t="s">
        <v>37</v>
      </c>
      <c r="L562" s="41" t="s">
        <v>739</v>
      </c>
    </row>
    <row r="563" spans="2:12" ht="38.25">
      <c r="B563" s="14">
        <v>80161500</v>
      </c>
      <c r="C563" s="28" t="s">
        <v>150</v>
      </c>
      <c r="D563" s="29">
        <v>41852</v>
      </c>
      <c r="E563" s="30">
        <v>5</v>
      </c>
      <c r="F563" s="31" t="s">
        <v>425</v>
      </c>
      <c r="G563" s="33" t="s">
        <v>35</v>
      </c>
      <c r="H563" s="32">
        <v>8110455</v>
      </c>
      <c r="I563" s="32">
        <v>8110455</v>
      </c>
      <c r="J563" s="33" t="s">
        <v>36</v>
      </c>
      <c r="K563" s="33" t="s">
        <v>37</v>
      </c>
      <c r="L563" s="41" t="s">
        <v>739</v>
      </c>
    </row>
    <row r="564" spans="2:12" ht="38.25">
      <c r="B564" s="14">
        <v>80161500</v>
      </c>
      <c r="C564" s="28" t="s">
        <v>150</v>
      </c>
      <c r="D564" s="29">
        <v>41852</v>
      </c>
      <c r="E564" s="30">
        <v>5</v>
      </c>
      <c r="F564" s="31" t="s">
        <v>425</v>
      </c>
      <c r="G564" s="33" t="s">
        <v>35</v>
      </c>
      <c r="H564" s="32">
        <v>8595000</v>
      </c>
      <c r="I564" s="32">
        <v>8595000</v>
      </c>
      <c r="J564" s="33" t="s">
        <v>36</v>
      </c>
      <c r="K564" s="33" t="s">
        <v>37</v>
      </c>
      <c r="L564" s="41" t="s">
        <v>739</v>
      </c>
    </row>
    <row r="565" spans="2:12" ht="30">
      <c r="B565" s="14">
        <v>80161500</v>
      </c>
      <c r="C565" s="28" t="s">
        <v>155</v>
      </c>
      <c r="D565" s="29">
        <v>41852</v>
      </c>
      <c r="E565" s="30">
        <v>5</v>
      </c>
      <c r="F565" s="31" t="s">
        <v>425</v>
      </c>
      <c r="G565" s="33" t="s">
        <v>35</v>
      </c>
      <c r="H565" s="32">
        <v>8976590</v>
      </c>
      <c r="I565" s="32">
        <v>8976590</v>
      </c>
      <c r="J565" s="33" t="s">
        <v>36</v>
      </c>
      <c r="K565" s="33" t="s">
        <v>37</v>
      </c>
      <c r="L565" s="41" t="s">
        <v>739</v>
      </c>
    </row>
    <row r="566" spans="2:12" ht="30">
      <c r="B566" s="14">
        <v>80161500</v>
      </c>
      <c r="C566" s="28" t="s">
        <v>155</v>
      </c>
      <c r="D566" s="29">
        <v>41852</v>
      </c>
      <c r="E566" s="30">
        <v>5</v>
      </c>
      <c r="F566" s="31" t="s">
        <v>425</v>
      </c>
      <c r="G566" s="33" t="s">
        <v>35</v>
      </c>
      <c r="H566" s="32">
        <v>8316732.142857144</v>
      </c>
      <c r="I566" s="32">
        <v>8316732.142857144</v>
      </c>
      <c r="J566" s="33" t="s">
        <v>36</v>
      </c>
      <c r="K566" s="33" t="s">
        <v>37</v>
      </c>
      <c r="L566" s="41" t="s">
        <v>739</v>
      </c>
    </row>
    <row r="567" spans="2:12" ht="30">
      <c r="B567" s="14">
        <v>80161500</v>
      </c>
      <c r="C567" s="28" t="s">
        <v>155</v>
      </c>
      <c r="D567" s="29">
        <v>41852</v>
      </c>
      <c r="E567" s="30">
        <v>5</v>
      </c>
      <c r="F567" s="31" t="s">
        <v>425</v>
      </c>
      <c r="G567" s="33" t="s">
        <v>35</v>
      </c>
      <c r="H567" s="32">
        <v>12000000</v>
      </c>
      <c r="I567" s="32">
        <v>12000000</v>
      </c>
      <c r="J567" s="33" t="s">
        <v>36</v>
      </c>
      <c r="K567" s="33" t="s">
        <v>37</v>
      </c>
      <c r="L567" s="41" t="s">
        <v>739</v>
      </c>
    </row>
    <row r="568" spans="2:12" ht="30">
      <c r="B568" s="14">
        <v>80161500</v>
      </c>
      <c r="C568" s="28" t="s">
        <v>155</v>
      </c>
      <c r="D568" s="29">
        <v>41852</v>
      </c>
      <c r="E568" s="30">
        <v>5</v>
      </c>
      <c r="F568" s="31" t="s">
        <v>425</v>
      </c>
      <c r="G568" s="33" t="s">
        <v>35</v>
      </c>
      <c r="H568" s="32">
        <v>8857195</v>
      </c>
      <c r="I568" s="32">
        <v>8857195</v>
      </c>
      <c r="J568" s="33" t="s">
        <v>36</v>
      </c>
      <c r="K568" s="33" t="s">
        <v>37</v>
      </c>
      <c r="L568" s="41" t="s">
        <v>739</v>
      </c>
    </row>
    <row r="569" spans="2:12" ht="38.25">
      <c r="B569" s="14">
        <v>80161500</v>
      </c>
      <c r="C569" s="28" t="s">
        <v>153</v>
      </c>
      <c r="D569" s="29">
        <v>41852</v>
      </c>
      <c r="E569" s="30">
        <v>5</v>
      </c>
      <c r="F569" s="31" t="s">
        <v>425</v>
      </c>
      <c r="G569" s="33" t="s">
        <v>35</v>
      </c>
      <c r="H569" s="32">
        <v>8857195</v>
      </c>
      <c r="I569" s="32">
        <v>8857195</v>
      </c>
      <c r="J569" s="33" t="s">
        <v>36</v>
      </c>
      <c r="K569" s="33" t="s">
        <v>37</v>
      </c>
      <c r="L569" s="41" t="s">
        <v>739</v>
      </c>
    </row>
    <row r="570" spans="2:12" ht="38.25">
      <c r="B570" s="14">
        <v>80161500</v>
      </c>
      <c r="C570" s="28" t="s">
        <v>153</v>
      </c>
      <c r="D570" s="29">
        <v>41852</v>
      </c>
      <c r="E570" s="30">
        <v>5</v>
      </c>
      <c r="F570" s="31" t="s">
        <v>425</v>
      </c>
      <c r="G570" s="33" t="s">
        <v>35</v>
      </c>
      <c r="H570" s="32">
        <v>8976590</v>
      </c>
      <c r="I570" s="32">
        <v>8976590</v>
      </c>
      <c r="J570" s="33" t="s">
        <v>36</v>
      </c>
      <c r="K570" s="33" t="s">
        <v>37</v>
      </c>
      <c r="L570" s="41" t="s">
        <v>739</v>
      </c>
    </row>
    <row r="571" spans="2:12" ht="38.25">
      <c r="B571" s="14">
        <v>80161500</v>
      </c>
      <c r="C571" s="28" t="s">
        <v>153</v>
      </c>
      <c r="D571" s="29">
        <v>41852</v>
      </c>
      <c r="E571" s="30">
        <v>5</v>
      </c>
      <c r="F571" s="31" t="s">
        <v>425</v>
      </c>
      <c r="G571" s="33" t="s">
        <v>35</v>
      </c>
      <c r="H571" s="32">
        <v>8976590</v>
      </c>
      <c r="I571" s="32">
        <v>8976590</v>
      </c>
      <c r="J571" s="33" t="s">
        <v>36</v>
      </c>
      <c r="K571" s="33" t="s">
        <v>37</v>
      </c>
      <c r="L571" s="41" t="s">
        <v>739</v>
      </c>
    </row>
    <row r="572" spans="2:12" ht="30">
      <c r="B572" s="14">
        <v>80161500</v>
      </c>
      <c r="C572" s="28" t="s">
        <v>156</v>
      </c>
      <c r="D572" s="29">
        <v>41852</v>
      </c>
      <c r="E572" s="30">
        <v>5</v>
      </c>
      <c r="F572" s="31" t="s">
        <v>425</v>
      </c>
      <c r="G572" s="33" t="s">
        <v>35</v>
      </c>
      <c r="H572" s="32">
        <v>8857195</v>
      </c>
      <c r="I572" s="32">
        <v>8857195</v>
      </c>
      <c r="J572" s="33" t="s">
        <v>36</v>
      </c>
      <c r="K572" s="33" t="s">
        <v>37</v>
      </c>
      <c r="L572" s="41" t="s">
        <v>739</v>
      </c>
    </row>
    <row r="573" spans="2:12" ht="38.25">
      <c r="B573" s="14">
        <v>80161500</v>
      </c>
      <c r="C573" s="28" t="s">
        <v>157</v>
      </c>
      <c r="D573" s="29">
        <v>41852</v>
      </c>
      <c r="E573" s="30">
        <v>5</v>
      </c>
      <c r="F573" s="31" t="s">
        <v>425</v>
      </c>
      <c r="G573" s="33" t="s">
        <v>35</v>
      </c>
      <c r="H573" s="32">
        <v>14285714.285714287</v>
      </c>
      <c r="I573" s="32">
        <v>14285714.285714287</v>
      </c>
      <c r="J573" s="33" t="s">
        <v>36</v>
      </c>
      <c r="K573" s="33" t="s">
        <v>37</v>
      </c>
      <c r="L573" s="41" t="s">
        <v>739</v>
      </c>
    </row>
    <row r="574" spans="2:12" ht="30">
      <c r="B574" s="14">
        <v>80161500</v>
      </c>
      <c r="C574" s="28" t="s">
        <v>155</v>
      </c>
      <c r="D574" s="29">
        <v>41852</v>
      </c>
      <c r="E574" s="30">
        <v>5</v>
      </c>
      <c r="F574" s="31" t="s">
        <v>425</v>
      </c>
      <c r="G574" s="33" t="s">
        <v>35</v>
      </c>
      <c r="H574" s="32">
        <v>10000000</v>
      </c>
      <c r="I574" s="32">
        <v>10000000</v>
      </c>
      <c r="J574" s="33" t="s">
        <v>36</v>
      </c>
      <c r="K574" s="33" t="s">
        <v>37</v>
      </c>
      <c r="L574" s="41" t="s">
        <v>739</v>
      </c>
    </row>
    <row r="575" spans="2:12" ht="38.25">
      <c r="B575" s="14">
        <v>80161500</v>
      </c>
      <c r="C575" s="28" t="s">
        <v>158</v>
      </c>
      <c r="D575" s="29">
        <v>41852</v>
      </c>
      <c r="E575" s="30">
        <v>5</v>
      </c>
      <c r="F575" s="31" t="s">
        <v>425</v>
      </c>
      <c r="G575" s="33" t="s">
        <v>35</v>
      </c>
      <c r="H575" s="32">
        <v>53168600</v>
      </c>
      <c r="I575" s="32">
        <v>53168600</v>
      </c>
      <c r="J575" s="33" t="s">
        <v>36</v>
      </c>
      <c r="K575" s="33" t="s">
        <v>37</v>
      </c>
      <c r="L575" s="41" t="s">
        <v>362</v>
      </c>
    </row>
    <row r="576" spans="2:12" ht="38.25">
      <c r="B576" s="14">
        <v>80161500</v>
      </c>
      <c r="C576" s="28" t="s">
        <v>159</v>
      </c>
      <c r="D576" s="29">
        <v>41852</v>
      </c>
      <c r="E576" s="30">
        <v>5</v>
      </c>
      <c r="F576" s="31" t="s">
        <v>425</v>
      </c>
      <c r="G576" s="33" t="s">
        <v>35</v>
      </c>
      <c r="H576" s="32">
        <v>53168600</v>
      </c>
      <c r="I576" s="32">
        <v>53168600</v>
      </c>
      <c r="J576" s="33" t="s">
        <v>36</v>
      </c>
      <c r="K576" s="33" t="s">
        <v>37</v>
      </c>
      <c r="L576" s="41" t="s">
        <v>362</v>
      </c>
    </row>
    <row r="577" spans="2:12" ht="51">
      <c r="B577" s="14">
        <v>80161500</v>
      </c>
      <c r="C577" s="28" t="s">
        <v>160</v>
      </c>
      <c r="D577" s="29">
        <v>41852</v>
      </c>
      <c r="E577" s="30">
        <v>5</v>
      </c>
      <c r="F577" s="31" t="s">
        <v>425</v>
      </c>
      <c r="G577" s="33" t="s">
        <v>35</v>
      </c>
      <c r="H577" s="32">
        <v>12005865</v>
      </c>
      <c r="I577" s="32">
        <v>12005865</v>
      </c>
      <c r="J577" s="33" t="s">
        <v>36</v>
      </c>
      <c r="K577" s="33" t="s">
        <v>37</v>
      </c>
      <c r="L577" s="41" t="s">
        <v>362</v>
      </c>
    </row>
    <row r="578" spans="2:12" ht="51">
      <c r="B578" s="14">
        <v>80161500</v>
      </c>
      <c r="C578" s="28" t="s">
        <v>161</v>
      </c>
      <c r="D578" s="29">
        <v>41852</v>
      </c>
      <c r="E578" s="30">
        <v>5</v>
      </c>
      <c r="F578" s="31" t="s">
        <v>425</v>
      </c>
      <c r="G578" s="33" t="s">
        <v>35</v>
      </c>
      <c r="H578" s="32">
        <v>43260000</v>
      </c>
      <c r="I578" s="32">
        <v>43260000</v>
      </c>
      <c r="J578" s="33" t="s">
        <v>36</v>
      </c>
      <c r="K578" s="33" t="s">
        <v>37</v>
      </c>
      <c r="L578" s="41" t="s">
        <v>362</v>
      </c>
    </row>
    <row r="579" spans="2:12" ht="38.25">
      <c r="B579" s="14">
        <v>80161500</v>
      </c>
      <c r="C579" s="28" t="s">
        <v>162</v>
      </c>
      <c r="D579" s="29">
        <v>41852</v>
      </c>
      <c r="E579" s="30">
        <v>5</v>
      </c>
      <c r="F579" s="31" t="s">
        <v>425</v>
      </c>
      <c r="G579" s="33" t="s">
        <v>35</v>
      </c>
      <c r="H579" s="32">
        <v>43373300</v>
      </c>
      <c r="I579" s="32">
        <v>43373300</v>
      </c>
      <c r="J579" s="33" t="s">
        <v>36</v>
      </c>
      <c r="K579" s="33" t="s">
        <v>37</v>
      </c>
      <c r="L579" s="41" t="s">
        <v>362</v>
      </c>
    </row>
    <row r="580" spans="2:12" ht="51">
      <c r="B580" s="14">
        <v>80161500</v>
      </c>
      <c r="C580" s="28" t="s">
        <v>163</v>
      </c>
      <c r="D580" s="29">
        <v>41852</v>
      </c>
      <c r="E580" s="30">
        <v>5</v>
      </c>
      <c r="F580" s="31" t="s">
        <v>425</v>
      </c>
      <c r="G580" s="33" t="s">
        <v>35</v>
      </c>
      <c r="H580" s="32">
        <v>49948435</v>
      </c>
      <c r="I580" s="32">
        <v>49948435</v>
      </c>
      <c r="J580" s="33" t="s">
        <v>36</v>
      </c>
      <c r="K580" s="33" t="s">
        <v>37</v>
      </c>
      <c r="L580" s="41" t="s">
        <v>362</v>
      </c>
    </row>
    <row r="581" spans="2:12" ht="51">
      <c r="B581" s="14">
        <v>80161500</v>
      </c>
      <c r="C581" s="28" t="s">
        <v>164</v>
      </c>
      <c r="D581" s="29">
        <v>41852</v>
      </c>
      <c r="E581" s="30">
        <v>5</v>
      </c>
      <c r="F581" s="31" t="s">
        <v>425</v>
      </c>
      <c r="G581" s="33" t="s">
        <v>35</v>
      </c>
      <c r="H581" s="32">
        <v>56498795</v>
      </c>
      <c r="I581" s="32">
        <v>56498795</v>
      </c>
      <c r="J581" s="33" t="s">
        <v>36</v>
      </c>
      <c r="K581" s="33" t="s">
        <v>37</v>
      </c>
      <c r="L581" s="41" t="s">
        <v>362</v>
      </c>
    </row>
    <row r="582" spans="2:12" ht="38.25">
      <c r="B582" s="14">
        <v>80161500</v>
      </c>
      <c r="C582" s="28" t="s">
        <v>165</v>
      </c>
      <c r="D582" s="29">
        <v>41852</v>
      </c>
      <c r="E582" s="30">
        <v>5</v>
      </c>
      <c r="F582" s="31" t="s">
        <v>425</v>
      </c>
      <c r="G582" s="33" t="s">
        <v>35</v>
      </c>
      <c r="H582" s="32">
        <v>14625000</v>
      </c>
      <c r="I582" s="32">
        <v>14625000</v>
      </c>
      <c r="J582" s="33" t="s">
        <v>36</v>
      </c>
      <c r="K582" s="33" t="s">
        <v>37</v>
      </c>
      <c r="L582" s="41" t="s">
        <v>362</v>
      </c>
    </row>
    <row r="583" spans="2:12" ht="38.25">
      <c r="B583" s="14">
        <v>80161500</v>
      </c>
      <c r="C583" s="28" t="s">
        <v>166</v>
      </c>
      <c r="D583" s="29">
        <v>41852</v>
      </c>
      <c r="E583" s="30">
        <v>5</v>
      </c>
      <c r="F583" s="31" t="s">
        <v>425</v>
      </c>
      <c r="G583" s="33" t="s">
        <v>35</v>
      </c>
      <c r="H583" s="32">
        <v>53168600</v>
      </c>
      <c r="I583" s="32">
        <v>53168600</v>
      </c>
      <c r="J583" s="33" t="s">
        <v>36</v>
      </c>
      <c r="K583" s="33" t="s">
        <v>37</v>
      </c>
      <c r="L583" s="41" t="s">
        <v>362</v>
      </c>
    </row>
    <row r="584" spans="2:12" ht="38.25">
      <c r="B584" s="14">
        <v>80161500</v>
      </c>
      <c r="C584" s="28" t="s">
        <v>167</v>
      </c>
      <c r="D584" s="29">
        <v>41852</v>
      </c>
      <c r="E584" s="30">
        <v>5</v>
      </c>
      <c r="F584" s="31" t="s">
        <v>425</v>
      </c>
      <c r="G584" s="33" t="s">
        <v>35</v>
      </c>
      <c r="H584" s="32">
        <v>49981880</v>
      </c>
      <c r="I584" s="32">
        <v>49981880</v>
      </c>
      <c r="J584" s="33" t="s">
        <v>36</v>
      </c>
      <c r="K584" s="33" t="s">
        <v>37</v>
      </c>
      <c r="L584" s="41" t="s">
        <v>362</v>
      </c>
    </row>
    <row r="585" spans="2:12" ht="51">
      <c r="B585" s="14">
        <v>80161500</v>
      </c>
      <c r="C585" s="28" t="s">
        <v>168</v>
      </c>
      <c r="D585" s="29">
        <v>41852</v>
      </c>
      <c r="E585" s="30">
        <v>5</v>
      </c>
      <c r="F585" s="31" t="s">
        <v>425</v>
      </c>
      <c r="G585" s="33" t="s">
        <v>35</v>
      </c>
      <c r="H585" s="32">
        <v>43087835</v>
      </c>
      <c r="I585" s="32">
        <v>43087835</v>
      </c>
      <c r="J585" s="33" t="s">
        <v>36</v>
      </c>
      <c r="K585" s="33" t="s">
        <v>37</v>
      </c>
      <c r="L585" s="41" t="s">
        <v>362</v>
      </c>
    </row>
    <row r="586" spans="2:12" ht="38.25">
      <c r="B586" s="14">
        <v>80161500</v>
      </c>
      <c r="C586" s="28" t="s">
        <v>169</v>
      </c>
      <c r="D586" s="29">
        <v>41852</v>
      </c>
      <c r="E586" s="30">
        <v>5</v>
      </c>
      <c r="F586" s="31" t="s">
        <v>425</v>
      </c>
      <c r="G586" s="33" t="s">
        <v>35</v>
      </c>
      <c r="H586" s="32">
        <v>43373300</v>
      </c>
      <c r="I586" s="32">
        <v>43373300</v>
      </c>
      <c r="J586" s="33" t="s">
        <v>36</v>
      </c>
      <c r="K586" s="33" t="s">
        <v>37</v>
      </c>
      <c r="L586" s="41" t="s">
        <v>362</v>
      </c>
    </row>
    <row r="587" spans="2:12" ht="38.25">
      <c r="B587" s="14">
        <v>80161500</v>
      </c>
      <c r="C587" s="28" t="s">
        <v>170</v>
      </c>
      <c r="D587" s="29">
        <v>41852</v>
      </c>
      <c r="E587" s="30">
        <v>5</v>
      </c>
      <c r="F587" s="31" t="s">
        <v>425</v>
      </c>
      <c r="G587" s="33" t="s">
        <v>35</v>
      </c>
      <c r="H587" s="32">
        <v>47349925</v>
      </c>
      <c r="I587" s="32">
        <v>47349925</v>
      </c>
      <c r="J587" s="33" t="s">
        <v>36</v>
      </c>
      <c r="K587" s="33" t="s">
        <v>37</v>
      </c>
      <c r="L587" s="41" t="s">
        <v>362</v>
      </c>
    </row>
    <row r="588" spans="2:12" ht="38.25">
      <c r="B588" s="14">
        <v>80161500</v>
      </c>
      <c r="C588" s="28" t="s">
        <v>171</v>
      </c>
      <c r="D588" s="29">
        <v>41852</v>
      </c>
      <c r="E588" s="30">
        <v>5</v>
      </c>
      <c r="F588" s="31" t="s">
        <v>425</v>
      </c>
      <c r="G588" s="33" t="s">
        <v>35</v>
      </c>
      <c r="H588" s="32">
        <v>61926840</v>
      </c>
      <c r="I588" s="32">
        <v>61926840</v>
      </c>
      <c r="J588" s="33" t="s">
        <v>36</v>
      </c>
      <c r="K588" s="33" t="s">
        <v>37</v>
      </c>
      <c r="L588" s="41" t="s">
        <v>362</v>
      </c>
    </row>
    <row r="589" spans="2:12" ht="30">
      <c r="B589" s="14">
        <v>80161500</v>
      </c>
      <c r="C589" s="28" t="s">
        <v>172</v>
      </c>
      <c r="D589" s="29">
        <v>41852</v>
      </c>
      <c r="E589" s="30">
        <v>5</v>
      </c>
      <c r="F589" s="31" t="s">
        <v>425</v>
      </c>
      <c r="G589" s="33" t="s">
        <v>35</v>
      </c>
      <c r="H589" s="32">
        <v>49981890</v>
      </c>
      <c r="I589" s="32">
        <v>49981890</v>
      </c>
      <c r="J589" s="33" t="s">
        <v>36</v>
      </c>
      <c r="K589" s="33" t="s">
        <v>37</v>
      </c>
      <c r="L589" s="41" t="s">
        <v>362</v>
      </c>
    </row>
    <row r="590" spans="2:12" ht="38.25">
      <c r="B590" s="14">
        <v>80161500</v>
      </c>
      <c r="C590" s="28" t="s">
        <v>169</v>
      </c>
      <c r="D590" s="29">
        <v>41852</v>
      </c>
      <c r="E590" s="30">
        <v>5</v>
      </c>
      <c r="F590" s="31" t="s">
        <v>425</v>
      </c>
      <c r="G590" s="33" t="s">
        <v>35</v>
      </c>
      <c r="H590" s="32">
        <v>43087835</v>
      </c>
      <c r="I590" s="32">
        <v>43087835</v>
      </c>
      <c r="J590" s="33" t="s">
        <v>36</v>
      </c>
      <c r="K590" s="33" t="s">
        <v>37</v>
      </c>
      <c r="L590" s="41" t="s">
        <v>362</v>
      </c>
    </row>
    <row r="591" spans="2:12" ht="38.25">
      <c r="B591" s="14">
        <v>80161500</v>
      </c>
      <c r="C591" s="28" t="s">
        <v>173</v>
      </c>
      <c r="D591" s="29">
        <v>41852</v>
      </c>
      <c r="E591" s="30">
        <v>5</v>
      </c>
      <c r="F591" s="31" t="s">
        <v>425</v>
      </c>
      <c r="G591" s="33" t="s">
        <v>35</v>
      </c>
      <c r="H591" s="32">
        <v>61926843.571428575</v>
      </c>
      <c r="I591" s="32">
        <v>61926843.571428575</v>
      </c>
      <c r="J591" s="33" t="s">
        <v>36</v>
      </c>
      <c r="K591" s="33" t="s">
        <v>37</v>
      </c>
      <c r="L591" s="41" t="s">
        <v>362</v>
      </c>
    </row>
    <row r="592" spans="2:12" ht="51">
      <c r="B592" s="14">
        <v>80161500</v>
      </c>
      <c r="C592" s="28" t="s">
        <v>174</v>
      </c>
      <c r="D592" s="29">
        <v>41852</v>
      </c>
      <c r="E592" s="30">
        <v>5</v>
      </c>
      <c r="F592" s="31" t="s">
        <v>425</v>
      </c>
      <c r="G592" s="33" t="s">
        <v>35</v>
      </c>
      <c r="H592" s="32">
        <v>60320000</v>
      </c>
      <c r="I592" s="32">
        <v>60320000</v>
      </c>
      <c r="J592" s="33" t="s">
        <v>36</v>
      </c>
      <c r="K592" s="33" t="s">
        <v>37</v>
      </c>
      <c r="L592" s="41" t="s">
        <v>362</v>
      </c>
    </row>
    <row r="593" spans="2:12" ht="38.25">
      <c r="B593" s="14">
        <v>80161500</v>
      </c>
      <c r="C593" s="28" t="s">
        <v>175</v>
      </c>
      <c r="D593" s="29">
        <v>41852</v>
      </c>
      <c r="E593" s="30">
        <v>5</v>
      </c>
      <c r="F593" s="31" t="s">
        <v>425</v>
      </c>
      <c r="G593" s="33" t="s">
        <v>35</v>
      </c>
      <c r="H593" s="32">
        <v>43271945</v>
      </c>
      <c r="I593" s="32">
        <v>43271945</v>
      </c>
      <c r="J593" s="33" t="s">
        <v>36</v>
      </c>
      <c r="K593" s="33" t="s">
        <v>37</v>
      </c>
      <c r="L593" s="41" t="s">
        <v>362</v>
      </c>
    </row>
    <row r="594" spans="2:12" ht="38.25">
      <c r="B594" s="14">
        <v>80161500</v>
      </c>
      <c r="C594" s="28" t="s">
        <v>176</v>
      </c>
      <c r="D594" s="29">
        <v>41852</v>
      </c>
      <c r="E594" s="30">
        <v>5</v>
      </c>
      <c r="F594" s="31" t="s">
        <v>425</v>
      </c>
      <c r="G594" s="33" t="s">
        <v>35</v>
      </c>
      <c r="H594" s="32">
        <v>56607455</v>
      </c>
      <c r="I594" s="32">
        <v>56607455</v>
      </c>
      <c r="J594" s="33" t="s">
        <v>36</v>
      </c>
      <c r="K594" s="33" t="s">
        <v>37</v>
      </c>
      <c r="L594" s="41" t="s">
        <v>362</v>
      </c>
    </row>
    <row r="595" spans="2:12" ht="38.25">
      <c r="B595" s="14">
        <v>80161500</v>
      </c>
      <c r="C595" s="28" t="s">
        <v>177</v>
      </c>
      <c r="D595" s="29">
        <v>41852</v>
      </c>
      <c r="E595" s="30">
        <v>5</v>
      </c>
      <c r="F595" s="31" t="s">
        <v>425</v>
      </c>
      <c r="G595" s="33" t="s">
        <v>35</v>
      </c>
      <c r="H595" s="32">
        <v>46350000</v>
      </c>
      <c r="I595" s="32">
        <v>46350000</v>
      </c>
      <c r="J595" s="33" t="s">
        <v>36</v>
      </c>
      <c r="K595" s="33" t="s">
        <v>37</v>
      </c>
      <c r="L595" s="41" t="s">
        <v>362</v>
      </c>
    </row>
    <row r="596" spans="2:12" ht="38.25">
      <c r="B596" s="14">
        <v>80161500</v>
      </c>
      <c r="C596" s="28" t="s">
        <v>178</v>
      </c>
      <c r="D596" s="29">
        <v>41852</v>
      </c>
      <c r="E596" s="30">
        <v>5</v>
      </c>
      <c r="F596" s="31" t="s">
        <v>425</v>
      </c>
      <c r="G596" s="33" t="s">
        <v>35</v>
      </c>
      <c r="H596" s="32">
        <v>21239215</v>
      </c>
      <c r="I596" s="32">
        <v>21239215</v>
      </c>
      <c r="J596" s="33" t="s">
        <v>36</v>
      </c>
      <c r="K596" s="33" t="s">
        <v>37</v>
      </c>
      <c r="L596" s="41" t="s">
        <v>362</v>
      </c>
    </row>
    <row r="597" spans="2:12" ht="38.25">
      <c r="B597" s="14">
        <v>80161500</v>
      </c>
      <c r="C597" s="28" t="s">
        <v>179</v>
      </c>
      <c r="D597" s="29">
        <v>41852</v>
      </c>
      <c r="E597" s="30">
        <v>5</v>
      </c>
      <c r="F597" s="31" t="s">
        <v>425</v>
      </c>
      <c r="G597" s="33" t="s">
        <v>35</v>
      </c>
      <c r="H597" s="32">
        <v>46350000</v>
      </c>
      <c r="I597" s="32">
        <v>46350000</v>
      </c>
      <c r="J597" s="33" t="s">
        <v>36</v>
      </c>
      <c r="K597" s="33" t="s">
        <v>37</v>
      </c>
      <c r="L597" s="41" t="s">
        <v>362</v>
      </c>
    </row>
    <row r="598" spans="2:12" ht="38.25">
      <c r="B598" s="14">
        <v>80161500</v>
      </c>
      <c r="C598" s="28" t="s">
        <v>180</v>
      </c>
      <c r="D598" s="29">
        <v>41852</v>
      </c>
      <c r="E598" s="30">
        <v>5</v>
      </c>
      <c r="F598" s="31" t="s">
        <v>425</v>
      </c>
      <c r="G598" s="33" t="s">
        <v>35</v>
      </c>
      <c r="H598" s="32">
        <v>14631385</v>
      </c>
      <c r="I598" s="32">
        <v>14631385</v>
      </c>
      <c r="J598" s="33" t="s">
        <v>36</v>
      </c>
      <c r="K598" s="33" t="s">
        <v>37</v>
      </c>
      <c r="L598" s="41" t="s">
        <v>362</v>
      </c>
    </row>
    <row r="599" spans="2:12" ht="38.25">
      <c r="B599" s="14">
        <v>80161500</v>
      </c>
      <c r="C599" s="28" t="s">
        <v>181</v>
      </c>
      <c r="D599" s="29">
        <v>41852</v>
      </c>
      <c r="E599" s="30">
        <v>5</v>
      </c>
      <c r="F599" s="31" t="s">
        <v>425</v>
      </c>
      <c r="G599" s="33" t="s">
        <v>35</v>
      </c>
      <c r="H599" s="32">
        <v>13314375</v>
      </c>
      <c r="I599" s="32">
        <v>13314375</v>
      </c>
      <c r="J599" s="33" t="s">
        <v>36</v>
      </c>
      <c r="K599" s="33" t="s">
        <v>37</v>
      </c>
      <c r="L599" s="41" t="s">
        <v>362</v>
      </c>
    </row>
    <row r="600" spans="2:12" ht="38.25">
      <c r="B600" s="14">
        <v>80161500</v>
      </c>
      <c r="C600" s="28" t="s">
        <v>182</v>
      </c>
      <c r="D600" s="29">
        <v>41852</v>
      </c>
      <c r="E600" s="30">
        <v>5</v>
      </c>
      <c r="F600" s="31" t="s">
        <v>425</v>
      </c>
      <c r="G600" s="33" t="s">
        <v>35</v>
      </c>
      <c r="H600" s="32">
        <v>11938670</v>
      </c>
      <c r="I600" s="32">
        <v>11938670</v>
      </c>
      <c r="J600" s="33" t="s">
        <v>36</v>
      </c>
      <c r="K600" s="33" t="s">
        <v>37</v>
      </c>
      <c r="L600" s="41" t="s">
        <v>362</v>
      </c>
    </row>
    <row r="601" spans="2:12" ht="30">
      <c r="B601" s="14">
        <v>80161500</v>
      </c>
      <c r="C601" s="28" t="s">
        <v>183</v>
      </c>
      <c r="D601" s="29">
        <v>41852</v>
      </c>
      <c r="E601" s="30">
        <v>5</v>
      </c>
      <c r="F601" s="31" t="s">
        <v>425</v>
      </c>
      <c r="G601" s="33" t="s">
        <v>35</v>
      </c>
      <c r="H601" s="32">
        <v>43087835</v>
      </c>
      <c r="I601" s="32">
        <v>43087835</v>
      </c>
      <c r="J601" s="33" t="s">
        <v>36</v>
      </c>
      <c r="K601" s="33" t="s">
        <v>37</v>
      </c>
      <c r="L601" s="41" t="s">
        <v>362</v>
      </c>
    </row>
    <row r="602" spans="2:12" ht="38.25">
      <c r="B602" s="14">
        <v>80161500</v>
      </c>
      <c r="C602" s="28" t="s">
        <v>184</v>
      </c>
      <c r="D602" s="29">
        <v>41852</v>
      </c>
      <c r="E602" s="30">
        <v>5</v>
      </c>
      <c r="F602" s="31" t="s">
        <v>425</v>
      </c>
      <c r="G602" s="33" t="s">
        <v>35</v>
      </c>
      <c r="H602" s="32">
        <v>49981888.571428575</v>
      </c>
      <c r="I602" s="32">
        <v>49981888.571428575</v>
      </c>
      <c r="J602" s="33" t="s">
        <v>36</v>
      </c>
      <c r="K602" s="33" t="s">
        <v>37</v>
      </c>
      <c r="L602" s="41" t="s">
        <v>362</v>
      </c>
    </row>
    <row r="603" spans="2:12" ht="38.25">
      <c r="B603" s="14">
        <v>80161500</v>
      </c>
      <c r="C603" s="28" t="s">
        <v>185</v>
      </c>
      <c r="D603" s="29">
        <v>41852</v>
      </c>
      <c r="E603" s="30">
        <v>5</v>
      </c>
      <c r="F603" s="31" t="s">
        <v>425</v>
      </c>
      <c r="G603" s="33" t="s">
        <v>35</v>
      </c>
      <c r="H603" s="32">
        <v>9270000</v>
      </c>
      <c r="I603" s="32">
        <v>9270000</v>
      </c>
      <c r="J603" s="33" t="s">
        <v>36</v>
      </c>
      <c r="K603" s="33" t="s">
        <v>37</v>
      </c>
      <c r="L603" s="41" t="s">
        <v>486</v>
      </c>
    </row>
    <row r="604" spans="2:12" ht="51">
      <c r="B604" s="14">
        <v>80161500</v>
      </c>
      <c r="C604" s="28" t="s">
        <v>186</v>
      </c>
      <c r="D604" s="29">
        <v>41852</v>
      </c>
      <c r="E604" s="30">
        <v>5</v>
      </c>
      <c r="F604" s="31" t="s">
        <v>425</v>
      </c>
      <c r="G604" s="33" t="s">
        <v>35</v>
      </c>
      <c r="H604" s="32">
        <v>20500000</v>
      </c>
      <c r="I604" s="32">
        <v>20500000</v>
      </c>
      <c r="J604" s="33" t="s">
        <v>36</v>
      </c>
      <c r="K604" s="33" t="s">
        <v>37</v>
      </c>
      <c r="L604" s="41" t="s">
        <v>486</v>
      </c>
    </row>
    <row r="605" spans="2:12" ht="38.25">
      <c r="B605" s="14">
        <v>80161500</v>
      </c>
      <c r="C605" s="28" t="s">
        <v>187</v>
      </c>
      <c r="D605" s="29">
        <v>41852</v>
      </c>
      <c r="E605" s="30">
        <v>5</v>
      </c>
      <c r="F605" s="31" t="s">
        <v>425</v>
      </c>
      <c r="G605" s="33" t="s">
        <v>35</v>
      </c>
      <c r="H605" s="32">
        <v>9270000</v>
      </c>
      <c r="I605" s="32">
        <v>9270000</v>
      </c>
      <c r="J605" s="33" t="s">
        <v>36</v>
      </c>
      <c r="K605" s="33" t="s">
        <v>37</v>
      </c>
      <c r="L605" s="41" t="s">
        <v>486</v>
      </c>
    </row>
    <row r="606" spans="2:12" ht="38.25">
      <c r="B606" s="14">
        <v>80161500</v>
      </c>
      <c r="C606" s="28" t="s">
        <v>188</v>
      </c>
      <c r="D606" s="29">
        <v>41852</v>
      </c>
      <c r="E606" s="30">
        <v>5</v>
      </c>
      <c r="F606" s="31" t="s">
        <v>425</v>
      </c>
      <c r="G606" s="33" t="s">
        <v>35</v>
      </c>
      <c r="H606" s="32">
        <v>28325000</v>
      </c>
      <c r="I606" s="32">
        <v>28325000</v>
      </c>
      <c r="J606" s="33" t="s">
        <v>36</v>
      </c>
      <c r="K606" s="33" t="s">
        <v>37</v>
      </c>
      <c r="L606" s="41" t="s">
        <v>744</v>
      </c>
    </row>
    <row r="607" spans="2:12" ht="38.25">
      <c r="B607" s="14">
        <v>80161500</v>
      </c>
      <c r="C607" s="28" t="s">
        <v>189</v>
      </c>
      <c r="D607" s="29">
        <v>41852</v>
      </c>
      <c r="E607" s="30">
        <v>5</v>
      </c>
      <c r="F607" s="31" t="s">
        <v>425</v>
      </c>
      <c r="G607" s="33" t="s">
        <v>35</v>
      </c>
      <c r="H607" s="32">
        <v>22500000</v>
      </c>
      <c r="I607" s="32">
        <v>22500000</v>
      </c>
      <c r="J607" s="33" t="s">
        <v>36</v>
      </c>
      <c r="K607" s="33" t="s">
        <v>37</v>
      </c>
      <c r="L607" s="41" t="s">
        <v>486</v>
      </c>
    </row>
    <row r="608" spans="2:12" ht="38.25">
      <c r="B608" s="14">
        <v>80161500</v>
      </c>
      <c r="C608" s="28" t="s">
        <v>190</v>
      </c>
      <c r="D608" s="29">
        <v>41852</v>
      </c>
      <c r="E608" s="30">
        <v>5</v>
      </c>
      <c r="F608" s="31" t="s">
        <v>425</v>
      </c>
      <c r="G608" s="33" t="s">
        <v>35</v>
      </c>
      <c r="H608" s="32">
        <v>44142857.14285715</v>
      </c>
      <c r="I608" s="32">
        <v>44142857.14285715</v>
      </c>
      <c r="J608" s="33" t="s">
        <v>36</v>
      </c>
      <c r="K608" s="33" t="s">
        <v>37</v>
      </c>
      <c r="L608" s="41" t="s">
        <v>486</v>
      </c>
    </row>
    <row r="609" spans="2:12" ht="51">
      <c r="B609" s="14">
        <v>80161500</v>
      </c>
      <c r="C609" s="28" t="s">
        <v>191</v>
      </c>
      <c r="D609" s="29">
        <v>41852</v>
      </c>
      <c r="E609" s="30">
        <v>5</v>
      </c>
      <c r="F609" s="31" t="s">
        <v>425</v>
      </c>
      <c r="G609" s="33" t="s">
        <v>35</v>
      </c>
      <c r="H609" s="32">
        <v>13029500</v>
      </c>
      <c r="I609" s="32">
        <v>13029500</v>
      </c>
      <c r="J609" s="33" t="s">
        <v>36</v>
      </c>
      <c r="K609" s="33" t="s">
        <v>37</v>
      </c>
      <c r="L609" s="41" t="s">
        <v>486</v>
      </c>
    </row>
    <row r="610" spans="2:12" ht="30">
      <c r="B610" s="14">
        <v>80161500</v>
      </c>
      <c r="C610" s="28" t="s">
        <v>192</v>
      </c>
      <c r="D610" s="29">
        <v>41852</v>
      </c>
      <c r="E610" s="30">
        <v>5</v>
      </c>
      <c r="F610" s="31" t="s">
        <v>425</v>
      </c>
      <c r="G610" s="33" t="s">
        <v>35</v>
      </c>
      <c r="H610" s="32">
        <v>12154000</v>
      </c>
      <c r="I610" s="32">
        <v>12154000</v>
      </c>
      <c r="J610" s="33" t="s">
        <v>36</v>
      </c>
      <c r="K610" s="33" t="s">
        <v>37</v>
      </c>
      <c r="L610" s="41" t="s">
        <v>486</v>
      </c>
    </row>
    <row r="611" spans="2:12" ht="38.25">
      <c r="B611" s="14">
        <v>80161500</v>
      </c>
      <c r="C611" s="28" t="s">
        <v>193</v>
      </c>
      <c r="D611" s="29">
        <v>41852</v>
      </c>
      <c r="E611" s="30">
        <v>5</v>
      </c>
      <c r="F611" s="31" t="s">
        <v>425</v>
      </c>
      <c r="G611" s="33" t="s">
        <v>35</v>
      </c>
      <c r="H611" s="32">
        <v>8715140</v>
      </c>
      <c r="I611" s="32">
        <v>8715140</v>
      </c>
      <c r="J611" s="33" t="s">
        <v>36</v>
      </c>
      <c r="K611" s="33" t="s">
        <v>37</v>
      </c>
      <c r="L611" s="41" t="s">
        <v>746</v>
      </c>
    </row>
    <row r="612" spans="2:12" ht="38.25">
      <c r="B612" s="14">
        <v>80161500</v>
      </c>
      <c r="C612" s="28" t="s">
        <v>194</v>
      </c>
      <c r="D612" s="29">
        <v>41852</v>
      </c>
      <c r="E612" s="30">
        <v>5</v>
      </c>
      <c r="F612" s="31" t="s">
        <v>425</v>
      </c>
      <c r="G612" s="33" t="s">
        <v>35</v>
      </c>
      <c r="H612" s="32">
        <v>27318175</v>
      </c>
      <c r="I612" s="32">
        <v>27318175</v>
      </c>
      <c r="J612" s="33" t="s">
        <v>36</v>
      </c>
      <c r="K612" s="33" t="s">
        <v>37</v>
      </c>
      <c r="L612" s="41" t="s">
        <v>486</v>
      </c>
    </row>
    <row r="613" spans="2:12" ht="30">
      <c r="B613" s="14">
        <v>80161500</v>
      </c>
      <c r="C613" s="28" t="s">
        <v>195</v>
      </c>
      <c r="D613" s="29">
        <v>41852</v>
      </c>
      <c r="E613" s="30">
        <v>5</v>
      </c>
      <c r="F613" s="31" t="s">
        <v>425</v>
      </c>
      <c r="G613" s="33" t="s">
        <v>35</v>
      </c>
      <c r="H613" s="32">
        <v>9487915</v>
      </c>
      <c r="I613" s="32">
        <v>9487915</v>
      </c>
      <c r="J613" s="33" t="s">
        <v>36</v>
      </c>
      <c r="K613" s="33" t="s">
        <v>37</v>
      </c>
      <c r="L613" s="41" t="s">
        <v>746</v>
      </c>
    </row>
    <row r="614" spans="2:12" ht="51">
      <c r="B614" s="14">
        <v>80161500</v>
      </c>
      <c r="C614" s="28" t="s">
        <v>196</v>
      </c>
      <c r="D614" s="29">
        <v>41852</v>
      </c>
      <c r="E614" s="30">
        <v>5</v>
      </c>
      <c r="F614" s="31" t="s">
        <v>425</v>
      </c>
      <c r="G614" s="33" t="s">
        <v>35</v>
      </c>
      <c r="H614" s="32">
        <v>25750000</v>
      </c>
      <c r="I614" s="32">
        <v>25750000</v>
      </c>
      <c r="J614" s="33" t="s">
        <v>36</v>
      </c>
      <c r="K614" s="33" t="s">
        <v>37</v>
      </c>
      <c r="L614" s="41" t="s">
        <v>746</v>
      </c>
    </row>
    <row r="615" spans="2:12" ht="38.25">
      <c r="B615" s="14">
        <v>80161500</v>
      </c>
      <c r="C615" s="28" t="s">
        <v>197</v>
      </c>
      <c r="D615" s="29">
        <v>41852</v>
      </c>
      <c r="E615" s="30">
        <v>5</v>
      </c>
      <c r="F615" s="31" t="s">
        <v>425</v>
      </c>
      <c r="G615" s="33" t="s">
        <v>35</v>
      </c>
      <c r="H615" s="32">
        <v>41200000</v>
      </c>
      <c r="I615" s="32">
        <v>41200000</v>
      </c>
      <c r="J615" s="33" t="s">
        <v>36</v>
      </c>
      <c r="K615" s="33" t="s">
        <v>37</v>
      </c>
      <c r="L615" s="41" t="s">
        <v>746</v>
      </c>
    </row>
    <row r="616" spans="2:12" ht="51">
      <c r="B616" s="14">
        <v>80161500</v>
      </c>
      <c r="C616" s="28" t="s">
        <v>198</v>
      </c>
      <c r="D616" s="29">
        <v>41852</v>
      </c>
      <c r="E616" s="30">
        <v>5</v>
      </c>
      <c r="F616" s="31" t="s">
        <v>425</v>
      </c>
      <c r="G616" s="33" t="s">
        <v>35</v>
      </c>
      <c r="H616" s="32">
        <v>25750000</v>
      </c>
      <c r="I616" s="32">
        <v>25750000</v>
      </c>
      <c r="J616" s="33" t="s">
        <v>36</v>
      </c>
      <c r="K616" s="33" t="s">
        <v>37</v>
      </c>
      <c r="L616" s="41" t="s">
        <v>746</v>
      </c>
    </row>
    <row r="617" spans="2:12" ht="38.25">
      <c r="B617" s="14">
        <v>80161500</v>
      </c>
      <c r="C617" s="28" t="s">
        <v>199</v>
      </c>
      <c r="D617" s="29">
        <v>41852</v>
      </c>
      <c r="E617" s="30">
        <v>5</v>
      </c>
      <c r="F617" s="31" t="s">
        <v>425</v>
      </c>
      <c r="G617" s="33" t="s">
        <v>35</v>
      </c>
      <c r="H617" s="32">
        <v>31827000</v>
      </c>
      <c r="I617" s="32">
        <v>31827000</v>
      </c>
      <c r="J617" s="33" t="s">
        <v>36</v>
      </c>
      <c r="K617" s="33" t="s">
        <v>37</v>
      </c>
      <c r="L617" s="41" t="s">
        <v>746</v>
      </c>
    </row>
    <row r="618" spans="2:12" ht="51">
      <c r="B618" s="14">
        <v>80161500</v>
      </c>
      <c r="C618" s="28" t="s">
        <v>200</v>
      </c>
      <c r="D618" s="29">
        <v>41852</v>
      </c>
      <c r="E618" s="30">
        <v>5</v>
      </c>
      <c r="F618" s="31" t="s">
        <v>425</v>
      </c>
      <c r="G618" s="33" t="s">
        <v>35</v>
      </c>
      <c r="H618" s="32">
        <v>13655465</v>
      </c>
      <c r="I618" s="32">
        <v>13655465</v>
      </c>
      <c r="J618" s="33" t="s">
        <v>36</v>
      </c>
      <c r="K618" s="33" t="s">
        <v>37</v>
      </c>
      <c r="L618" s="41" t="s">
        <v>746</v>
      </c>
    </row>
    <row r="619" spans="2:12" ht="38.25">
      <c r="B619" s="14">
        <v>80161500</v>
      </c>
      <c r="C619" s="28" t="s">
        <v>193</v>
      </c>
      <c r="D619" s="29">
        <v>41852</v>
      </c>
      <c r="E619" s="30">
        <v>5</v>
      </c>
      <c r="F619" s="31" t="s">
        <v>425</v>
      </c>
      <c r="G619" s="33" t="s">
        <v>35</v>
      </c>
      <c r="H619" s="32">
        <v>8976595</v>
      </c>
      <c r="I619" s="32">
        <v>8976595</v>
      </c>
      <c r="J619" s="33" t="s">
        <v>36</v>
      </c>
      <c r="K619" s="33" t="s">
        <v>37</v>
      </c>
      <c r="L619" s="41" t="s">
        <v>739</v>
      </c>
    </row>
    <row r="620" spans="2:12" ht="30">
      <c r="B620" s="14">
        <v>80161500</v>
      </c>
      <c r="C620" s="28" t="s">
        <v>201</v>
      </c>
      <c r="D620" s="29">
        <v>41852</v>
      </c>
      <c r="E620" s="30">
        <v>5</v>
      </c>
      <c r="F620" s="31" t="s">
        <v>425</v>
      </c>
      <c r="G620" s="33" t="s">
        <v>35</v>
      </c>
      <c r="H620" s="32">
        <v>29022500</v>
      </c>
      <c r="I620" s="32">
        <v>29022500</v>
      </c>
      <c r="J620" s="33" t="s">
        <v>36</v>
      </c>
      <c r="K620" s="33" t="s">
        <v>37</v>
      </c>
      <c r="L620" s="41" t="s">
        <v>746</v>
      </c>
    </row>
    <row r="621" spans="2:12" ht="30">
      <c r="B621" s="14">
        <v>80161500</v>
      </c>
      <c r="C621" s="28" t="s">
        <v>202</v>
      </c>
      <c r="D621" s="29">
        <v>41852</v>
      </c>
      <c r="E621" s="30">
        <v>5</v>
      </c>
      <c r="F621" s="31" t="s">
        <v>425</v>
      </c>
      <c r="G621" s="33" t="s">
        <v>35</v>
      </c>
      <c r="H621" s="32">
        <v>27318175</v>
      </c>
      <c r="I621" s="32">
        <v>27318175</v>
      </c>
      <c r="J621" s="33" t="s">
        <v>36</v>
      </c>
      <c r="K621" s="33" t="s">
        <v>37</v>
      </c>
      <c r="L621" s="41" t="s">
        <v>746</v>
      </c>
    </row>
    <row r="622" spans="2:12" ht="38.25">
      <c r="B622" s="14">
        <v>80161500</v>
      </c>
      <c r="C622" s="28" t="s">
        <v>203</v>
      </c>
      <c r="D622" s="29">
        <v>41852</v>
      </c>
      <c r="E622" s="30">
        <v>5</v>
      </c>
      <c r="F622" s="31" t="s">
        <v>425</v>
      </c>
      <c r="G622" s="33" t="s">
        <v>35</v>
      </c>
      <c r="H622" s="32">
        <v>25750000</v>
      </c>
      <c r="I622" s="32">
        <v>25750000</v>
      </c>
      <c r="J622" s="33" t="s">
        <v>36</v>
      </c>
      <c r="K622" s="33" t="s">
        <v>37</v>
      </c>
      <c r="L622" s="41" t="s">
        <v>746</v>
      </c>
    </row>
    <row r="623" spans="2:12" ht="30">
      <c r="B623" s="14">
        <v>80161500</v>
      </c>
      <c r="C623" s="28" t="s">
        <v>204</v>
      </c>
      <c r="D623" s="29">
        <v>41852</v>
      </c>
      <c r="E623" s="30">
        <v>5</v>
      </c>
      <c r="F623" s="31" t="s">
        <v>425</v>
      </c>
      <c r="G623" s="33" t="s">
        <v>35</v>
      </c>
      <c r="H623" s="32">
        <v>23175000</v>
      </c>
      <c r="I623" s="32">
        <v>23175000</v>
      </c>
      <c r="J623" s="33" t="s">
        <v>36</v>
      </c>
      <c r="K623" s="33" t="s">
        <v>37</v>
      </c>
      <c r="L623" s="41" t="s">
        <v>746</v>
      </c>
    </row>
    <row r="624" spans="2:12" ht="38.25">
      <c r="B624" s="14">
        <v>80161500</v>
      </c>
      <c r="C624" s="28" t="s">
        <v>205</v>
      </c>
      <c r="D624" s="29">
        <v>41852</v>
      </c>
      <c r="E624" s="30">
        <v>5</v>
      </c>
      <c r="F624" s="31" t="s">
        <v>425</v>
      </c>
      <c r="G624" s="33" t="s">
        <v>35</v>
      </c>
      <c r="H624" s="32">
        <v>25750000</v>
      </c>
      <c r="I624" s="32">
        <v>25750000</v>
      </c>
      <c r="J624" s="33" t="s">
        <v>36</v>
      </c>
      <c r="K624" s="33" t="s">
        <v>37</v>
      </c>
      <c r="L624" s="41" t="s">
        <v>746</v>
      </c>
    </row>
    <row r="625" spans="2:12" ht="38.25">
      <c r="B625" s="14">
        <v>80161500</v>
      </c>
      <c r="C625" s="28" t="s">
        <v>206</v>
      </c>
      <c r="D625" s="29">
        <v>41852</v>
      </c>
      <c r="E625" s="30">
        <v>5</v>
      </c>
      <c r="F625" s="31" t="s">
        <v>425</v>
      </c>
      <c r="G625" s="33" t="s">
        <v>35</v>
      </c>
      <c r="H625" s="32">
        <v>11800000</v>
      </c>
      <c r="I625" s="32">
        <v>11800000</v>
      </c>
      <c r="J625" s="33" t="s">
        <v>36</v>
      </c>
      <c r="K625" s="33" t="s">
        <v>37</v>
      </c>
      <c r="L625" s="41" t="s">
        <v>746</v>
      </c>
    </row>
    <row r="626" spans="2:12" ht="38.25">
      <c r="B626" s="14">
        <v>80161500</v>
      </c>
      <c r="C626" s="28" t="s">
        <v>207</v>
      </c>
      <c r="D626" s="29">
        <v>41852</v>
      </c>
      <c r="E626" s="30">
        <v>5</v>
      </c>
      <c r="F626" s="31" t="s">
        <v>425</v>
      </c>
      <c r="G626" s="33" t="s">
        <v>35</v>
      </c>
      <c r="H626" s="32">
        <v>38625000</v>
      </c>
      <c r="I626" s="32">
        <v>38625000</v>
      </c>
      <c r="J626" s="33" t="s">
        <v>36</v>
      </c>
      <c r="K626" s="33" t="s">
        <v>37</v>
      </c>
      <c r="L626" s="41" t="s">
        <v>746</v>
      </c>
    </row>
    <row r="627" spans="2:12" ht="30">
      <c r="B627" s="14">
        <v>80161500</v>
      </c>
      <c r="C627" s="28" t="s">
        <v>208</v>
      </c>
      <c r="D627" s="29">
        <v>41852</v>
      </c>
      <c r="E627" s="30">
        <v>5</v>
      </c>
      <c r="F627" s="31" t="s">
        <v>425</v>
      </c>
      <c r="G627" s="33" t="s">
        <v>35</v>
      </c>
      <c r="H627" s="32">
        <v>22500000</v>
      </c>
      <c r="I627" s="32">
        <v>22500000</v>
      </c>
      <c r="J627" s="33" t="s">
        <v>36</v>
      </c>
      <c r="K627" s="33" t="s">
        <v>37</v>
      </c>
      <c r="L627" s="41" t="s">
        <v>746</v>
      </c>
    </row>
    <row r="628" spans="2:12" ht="38.25">
      <c r="B628" s="14">
        <v>80161500</v>
      </c>
      <c r="C628" s="28" t="s">
        <v>209</v>
      </c>
      <c r="D628" s="29">
        <v>41852</v>
      </c>
      <c r="E628" s="30">
        <v>5</v>
      </c>
      <c r="F628" s="31" t="s">
        <v>425</v>
      </c>
      <c r="G628" s="33" t="s">
        <v>35</v>
      </c>
      <c r="H628" s="32">
        <v>26522500</v>
      </c>
      <c r="I628" s="32">
        <v>26522500</v>
      </c>
      <c r="J628" s="33" t="s">
        <v>36</v>
      </c>
      <c r="K628" s="33" t="s">
        <v>37</v>
      </c>
      <c r="L628" s="41" t="s">
        <v>746</v>
      </c>
    </row>
    <row r="629" spans="2:12" ht="38.25">
      <c r="B629" s="14">
        <v>80161500</v>
      </c>
      <c r="C629" s="28" t="s">
        <v>210</v>
      </c>
      <c r="D629" s="29">
        <v>41852</v>
      </c>
      <c r="E629" s="30">
        <v>5</v>
      </c>
      <c r="F629" s="31" t="s">
        <v>425</v>
      </c>
      <c r="G629" s="33" t="s">
        <v>35</v>
      </c>
      <c r="H629" s="32">
        <v>9364190</v>
      </c>
      <c r="I629" s="32">
        <v>9364190</v>
      </c>
      <c r="J629" s="33" t="s">
        <v>36</v>
      </c>
      <c r="K629" s="33" t="s">
        <v>37</v>
      </c>
      <c r="L629" s="41" t="s">
        <v>746</v>
      </c>
    </row>
    <row r="630" spans="2:12" ht="30">
      <c r="B630" s="14">
        <v>80161500</v>
      </c>
      <c r="C630" s="28" t="s">
        <v>195</v>
      </c>
      <c r="D630" s="29">
        <v>41852</v>
      </c>
      <c r="E630" s="30">
        <v>5</v>
      </c>
      <c r="F630" s="31" t="s">
        <v>425</v>
      </c>
      <c r="G630" s="33" t="s">
        <v>35</v>
      </c>
      <c r="H630" s="32">
        <v>9487915</v>
      </c>
      <c r="I630" s="32">
        <v>9487915</v>
      </c>
      <c r="J630" s="33" t="s">
        <v>36</v>
      </c>
      <c r="K630" s="33" t="s">
        <v>37</v>
      </c>
      <c r="L630" s="41" t="s">
        <v>746</v>
      </c>
    </row>
    <row r="631" spans="2:12" ht="38.25">
      <c r="B631" s="14">
        <v>80161500</v>
      </c>
      <c r="C631" s="28" t="s">
        <v>211</v>
      </c>
      <c r="D631" s="29">
        <v>41852</v>
      </c>
      <c r="E631" s="30">
        <v>5</v>
      </c>
      <c r="F631" s="31" t="s">
        <v>425</v>
      </c>
      <c r="G631" s="33" t="s">
        <v>35</v>
      </c>
      <c r="H631" s="32">
        <v>20600000</v>
      </c>
      <c r="I631" s="32">
        <v>20600000</v>
      </c>
      <c r="J631" s="33" t="s">
        <v>36</v>
      </c>
      <c r="K631" s="33" t="s">
        <v>37</v>
      </c>
      <c r="L631" s="41" t="s">
        <v>746</v>
      </c>
    </row>
    <row r="632" spans="2:12" ht="30">
      <c r="B632" s="14">
        <v>80161500</v>
      </c>
      <c r="C632" s="28" t="s">
        <v>212</v>
      </c>
      <c r="D632" s="29">
        <v>41852</v>
      </c>
      <c r="E632" s="30">
        <v>5</v>
      </c>
      <c r="F632" s="31" t="s">
        <v>425</v>
      </c>
      <c r="G632" s="33" t="s">
        <v>35</v>
      </c>
      <c r="H632" s="32">
        <v>20065750</v>
      </c>
      <c r="I632" s="32">
        <v>20065750</v>
      </c>
      <c r="J632" s="33" t="s">
        <v>36</v>
      </c>
      <c r="K632" s="33" t="s">
        <v>37</v>
      </c>
      <c r="L632" s="41" t="s">
        <v>746</v>
      </c>
    </row>
    <row r="633" spans="2:12" ht="38.25">
      <c r="B633" s="14">
        <v>80161500</v>
      </c>
      <c r="C633" s="28" t="s">
        <v>213</v>
      </c>
      <c r="D633" s="29">
        <v>41852</v>
      </c>
      <c r="E633" s="30">
        <v>5</v>
      </c>
      <c r="F633" s="31" t="s">
        <v>425</v>
      </c>
      <c r="G633" s="33" t="s">
        <v>35</v>
      </c>
      <c r="H633" s="32">
        <v>24778900</v>
      </c>
      <c r="I633" s="32">
        <v>24778900</v>
      </c>
      <c r="J633" s="33" t="s">
        <v>36</v>
      </c>
      <c r="K633" s="33" t="s">
        <v>37</v>
      </c>
      <c r="L633" s="41" t="s">
        <v>746</v>
      </c>
    </row>
    <row r="634" spans="2:12" ht="30">
      <c r="B634" s="14">
        <v>80161500</v>
      </c>
      <c r="C634" s="28" t="s">
        <v>214</v>
      </c>
      <c r="D634" s="29">
        <v>41852</v>
      </c>
      <c r="E634" s="30">
        <v>5</v>
      </c>
      <c r="F634" s="31" t="s">
        <v>425</v>
      </c>
      <c r="G634" s="33" t="s">
        <v>35</v>
      </c>
      <c r="H634" s="32">
        <v>13261250</v>
      </c>
      <c r="I634" s="32">
        <v>13261250</v>
      </c>
      <c r="J634" s="33" t="s">
        <v>36</v>
      </c>
      <c r="K634" s="33" t="s">
        <v>37</v>
      </c>
      <c r="L634" s="41" t="s">
        <v>746</v>
      </c>
    </row>
    <row r="635" spans="2:12" ht="38.25">
      <c r="B635" s="14">
        <v>80161500</v>
      </c>
      <c r="C635" s="28" t="s">
        <v>215</v>
      </c>
      <c r="D635" s="29">
        <v>41852</v>
      </c>
      <c r="E635" s="30">
        <v>5</v>
      </c>
      <c r="F635" s="31" t="s">
        <v>425</v>
      </c>
      <c r="G635" s="33" t="s">
        <v>35</v>
      </c>
      <c r="H635" s="32">
        <v>8947400</v>
      </c>
      <c r="I635" s="32">
        <v>8947400</v>
      </c>
      <c r="J635" s="33" t="s">
        <v>36</v>
      </c>
      <c r="K635" s="33" t="s">
        <v>37</v>
      </c>
      <c r="L635" s="41" t="s">
        <v>746</v>
      </c>
    </row>
    <row r="636" spans="2:12" ht="38.25">
      <c r="B636" s="14">
        <v>80161500</v>
      </c>
      <c r="C636" s="28" t="s">
        <v>216</v>
      </c>
      <c r="D636" s="29">
        <v>41852</v>
      </c>
      <c r="E636" s="30">
        <v>5</v>
      </c>
      <c r="F636" s="31" t="s">
        <v>425</v>
      </c>
      <c r="G636" s="33" t="s">
        <v>35</v>
      </c>
      <c r="H636" s="32">
        <v>19570000</v>
      </c>
      <c r="I636" s="32">
        <v>19570000</v>
      </c>
      <c r="J636" s="33" t="s">
        <v>36</v>
      </c>
      <c r="K636" s="33" t="s">
        <v>37</v>
      </c>
      <c r="L636" s="41" t="s">
        <v>746</v>
      </c>
    </row>
    <row r="637" spans="2:12" ht="30">
      <c r="B637" s="14">
        <v>80161500</v>
      </c>
      <c r="C637" s="28" t="s">
        <v>217</v>
      </c>
      <c r="D637" s="29">
        <v>41852</v>
      </c>
      <c r="E637" s="30">
        <v>5</v>
      </c>
      <c r="F637" s="31" t="s">
        <v>425</v>
      </c>
      <c r="G637" s="33" t="s">
        <v>35</v>
      </c>
      <c r="H637" s="32">
        <v>9270000</v>
      </c>
      <c r="I637" s="32">
        <v>9270000</v>
      </c>
      <c r="J637" s="33" t="s">
        <v>36</v>
      </c>
      <c r="K637" s="33" t="s">
        <v>37</v>
      </c>
      <c r="L637" s="41" t="s">
        <v>746</v>
      </c>
    </row>
    <row r="638" spans="2:12" ht="38.25">
      <c r="B638" s="14">
        <v>80161500</v>
      </c>
      <c r="C638" s="28" t="s">
        <v>218</v>
      </c>
      <c r="D638" s="29">
        <v>41852</v>
      </c>
      <c r="E638" s="30">
        <v>5</v>
      </c>
      <c r="F638" s="31" t="s">
        <v>425</v>
      </c>
      <c r="G638" s="33" t="s">
        <v>35</v>
      </c>
      <c r="H638" s="32">
        <v>14569135</v>
      </c>
      <c r="I638" s="32">
        <v>14569135</v>
      </c>
      <c r="J638" s="33" t="s">
        <v>36</v>
      </c>
      <c r="K638" s="33" t="s">
        <v>37</v>
      </c>
      <c r="L638" s="41" t="s">
        <v>746</v>
      </c>
    </row>
    <row r="639" spans="2:12" ht="38.25">
      <c r="B639" s="14">
        <v>80161500</v>
      </c>
      <c r="C639" s="28" t="s">
        <v>219</v>
      </c>
      <c r="D639" s="29">
        <v>41852</v>
      </c>
      <c r="E639" s="30">
        <v>5</v>
      </c>
      <c r="F639" s="31" t="s">
        <v>425</v>
      </c>
      <c r="G639" s="33" t="s">
        <v>35</v>
      </c>
      <c r="H639" s="32">
        <v>19122720</v>
      </c>
      <c r="I639" s="32">
        <v>19122720</v>
      </c>
      <c r="J639" s="33" t="s">
        <v>36</v>
      </c>
      <c r="K639" s="33" t="s">
        <v>37</v>
      </c>
      <c r="L639" s="41" t="s">
        <v>746</v>
      </c>
    </row>
    <row r="640" spans="2:12" ht="38.25">
      <c r="B640" s="14">
        <v>80161500</v>
      </c>
      <c r="C640" s="28" t="s">
        <v>220</v>
      </c>
      <c r="D640" s="29">
        <v>41852</v>
      </c>
      <c r="E640" s="30">
        <v>5</v>
      </c>
      <c r="F640" s="31" t="s">
        <v>425</v>
      </c>
      <c r="G640" s="33" t="s">
        <v>35</v>
      </c>
      <c r="H640" s="32">
        <v>7649085</v>
      </c>
      <c r="I640" s="32">
        <v>7649085</v>
      </c>
      <c r="J640" s="33" t="s">
        <v>36</v>
      </c>
      <c r="K640" s="33" t="s">
        <v>37</v>
      </c>
      <c r="L640" s="41" t="s">
        <v>746</v>
      </c>
    </row>
    <row r="641" spans="2:12" ht="51">
      <c r="B641" s="14">
        <v>80161500</v>
      </c>
      <c r="C641" s="28" t="s">
        <v>221</v>
      </c>
      <c r="D641" s="29">
        <v>41852</v>
      </c>
      <c r="E641" s="30">
        <v>5</v>
      </c>
      <c r="F641" s="31" t="s">
        <v>425</v>
      </c>
      <c r="G641" s="33" t="s">
        <v>35</v>
      </c>
      <c r="H641" s="32">
        <v>24586355</v>
      </c>
      <c r="I641" s="32">
        <v>24586355</v>
      </c>
      <c r="J641" s="33" t="s">
        <v>36</v>
      </c>
      <c r="K641" s="33" t="s">
        <v>37</v>
      </c>
      <c r="L641" s="41" t="s">
        <v>746</v>
      </c>
    </row>
    <row r="642" spans="2:12" ht="30">
      <c r="B642" s="14">
        <v>80161500</v>
      </c>
      <c r="C642" s="28" t="s">
        <v>222</v>
      </c>
      <c r="D642" s="29">
        <v>41852</v>
      </c>
      <c r="E642" s="30">
        <v>5</v>
      </c>
      <c r="F642" s="31" t="s">
        <v>425</v>
      </c>
      <c r="G642" s="33" t="s">
        <v>35</v>
      </c>
      <c r="H642" s="32">
        <v>9270000</v>
      </c>
      <c r="I642" s="32">
        <v>9270000</v>
      </c>
      <c r="J642" s="33" t="s">
        <v>36</v>
      </c>
      <c r="K642" s="33" t="s">
        <v>37</v>
      </c>
      <c r="L642" s="41" t="s">
        <v>746</v>
      </c>
    </row>
    <row r="643" spans="2:12" ht="38.25">
      <c r="B643" s="14">
        <v>80161500</v>
      </c>
      <c r="C643" s="28" t="s">
        <v>223</v>
      </c>
      <c r="D643" s="29">
        <v>41852</v>
      </c>
      <c r="E643" s="30">
        <v>5</v>
      </c>
      <c r="F643" s="31" t="s">
        <v>425</v>
      </c>
      <c r="G643" s="33" t="s">
        <v>35</v>
      </c>
      <c r="H643" s="32">
        <v>26522500</v>
      </c>
      <c r="I643" s="32">
        <v>26522500</v>
      </c>
      <c r="J643" s="33" t="s">
        <v>36</v>
      </c>
      <c r="K643" s="33" t="s">
        <v>37</v>
      </c>
      <c r="L643" s="41" t="s">
        <v>746</v>
      </c>
    </row>
    <row r="644" spans="2:12" ht="38.25">
      <c r="B644" s="14">
        <v>80161500</v>
      </c>
      <c r="C644" s="28" t="s">
        <v>224</v>
      </c>
      <c r="D644" s="29">
        <v>41852</v>
      </c>
      <c r="E644" s="30">
        <v>5</v>
      </c>
      <c r="F644" s="31" t="s">
        <v>425</v>
      </c>
      <c r="G644" s="33" t="s">
        <v>35</v>
      </c>
      <c r="H644" s="32">
        <v>9000000</v>
      </c>
      <c r="I644" s="32">
        <v>9000000</v>
      </c>
      <c r="J644" s="33" t="s">
        <v>36</v>
      </c>
      <c r="K644" s="33" t="s">
        <v>37</v>
      </c>
      <c r="L644" s="41" t="s">
        <v>746</v>
      </c>
    </row>
    <row r="645" spans="2:12" ht="51">
      <c r="B645" s="14">
        <v>80161500</v>
      </c>
      <c r="C645" s="28" t="s">
        <v>225</v>
      </c>
      <c r="D645" s="29">
        <v>41852</v>
      </c>
      <c r="E645" s="30">
        <v>5</v>
      </c>
      <c r="F645" s="31" t="s">
        <v>425</v>
      </c>
      <c r="G645" s="33" t="s">
        <v>35</v>
      </c>
      <c r="H645" s="32">
        <v>13012990</v>
      </c>
      <c r="I645" s="32">
        <v>13012990</v>
      </c>
      <c r="J645" s="33" t="s">
        <v>36</v>
      </c>
      <c r="K645" s="33" t="s">
        <v>37</v>
      </c>
      <c r="L645" s="41" t="s">
        <v>746</v>
      </c>
    </row>
    <row r="646" spans="2:12" ht="30">
      <c r="B646" s="14">
        <v>80161500</v>
      </c>
      <c r="C646" s="28" t="s">
        <v>226</v>
      </c>
      <c r="D646" s="29">
        <v>41852</v>
      </c>
      <c r="E646" s="30">
        <v>5</v>
      </c>
      <c r="F646" s="31" t="s">
        <v>425</v>
      </c>
      <c r="G646" s="33" t="s">
        <v>35</v>
      </c>
      <c r="H646" s="32">
        <v>25000000</v>
      </c>
      <c r="I646" s="32">
        <v>25000000</v>
      </c>
      <c r="J646" s="33" t="s">
        <v>36</v>
      </c>
      <c r="K646" s="33" t="s">
        <v>37</v>
      </c>
      <c r="L646" s="41" t="s">
        <v>746</v>
      </c>
    </row>
    <row r="647" spans="2:12" ht="38.25">
      <c r="B647" s="14">
        <v>80161500</v>
      </c>
      <c r="C647" s="28" t="s">
        <v>223</v>
      </c>
      <c r="D647" s="29">
        <v>41852</v>
      </c>
      <c r="E647" s="30">
        <v>5</v>
      </c>
      <c r="F647" s="31" t="s">
        <v>425</v>
      </c>
      <c r="G647" s="33" t="s">
        <v>35</v>
      </c>
      <c r="H647" s="32">
        <v>12571150</v>
      </c>
      <c r="I647" s="32">
        <v>12571150</v>
      </c>
      <c r="J647" s="33" t="s">
        <v>36</v>
      </c>
      <c r="K647" s="33" t="s">
        <v>37</v>
      </c>
      <c r="L647" s="41" t="s">
        <v>746</v>
      </c>
    </row>
    <row r="648" spans="2:12" ht="51">
      <c r="B648" s="14">
        <v>80161500</v>
      </c>
      <c r="C648" s="28" t="s">
        <v>227</v>
      </c>
      <c r="D648" s="29">
        <v>41852</v>
      </c>
      <c r="E648" s="30">
        <v>5</v>
      </c>
      <c r="F648" s="31" t="s">
        <v>425</v>
      </c>
      <c r="G648" s="33" t="s">
        <v>35</v>
      </c>
      <c r="H648" s="32">
        <v>21218000</v>
      </c>
      <c r="I648" s="32">
        <v>21218000</v>
      </c>
      <c r="J648" s="33" t="s">
        <v>36</v>
      </c>
      <c r="K648" s="33" t="s">
        <v>37</v>
      </c>
      <c r="L648" s="41" t="s">
        <v>746</v>
      </c>
    </row>
    <row r="649" spans="2:12" ht="30">
      <c r="B649" s="14">
        <v>80161500</v>
      </c>
      <c r="C649" s="28" t="s">
        <v>201</v>
      </c>
      <c r="D649" s="29">
        <v>41852</v>
      </c>
      <c r="E649" s="30">
        <v>5</v>
      </c>
      <c r="F649" s="31" t="s">
        <v>425</v>
      </c>
      <c r="G649" s="33" t="s">
        <v>35</v>
      </c>
      <c r="H649" s="32">
        <v>51500000</v>
      </c>
      <c r="I649" s="32">
        <v>51500000</v>
      </c>
      <c r="J649" s="33" t="s">
        <v>36</v>
      </c>
      <c r="K649" s="33" t="s">
        <v>37</v>
      </c>
      <c r="L649" s="41" t="s">
        <v>746</v>
      </c>
    </row>
    <row r="650" spans="2:12" ht="30">
      <c r="B650" s="14">
        <v>80161500</v>
      </c>
      <c r="C650" s="28" t="s">
        <v>228</v>
      </c>
      <c r="D650" s="29">
        <v>41852</v>
      </c>
      <c r="E650" s="30">
        <v>5</v>
      </c>
      <c r="F650" s="31" t="s">
        <v>425</v>
      </c>
      <c r="G650" s="33" t="s">
        <v>35</v>
      </c>
      <c r="H650" s="32">
        <v>8240000</v>
      </c>
      <c r="I650" s="32">
        <v>8240000</v>
      </c>
      <c r="J650" s="33" t="s">
        <v>36</v>
      </c>
      <c r="K650" s="33" t="s">
        <v>37</v>
      </c>
      <c r="L650" s="41" t="s">
        <v>746</v>
      </c>
    </row>
    <row r="651" spans="2:12" ht="38.25">
      <c r="B651" s="14">
        <v>80161500</v>
      </c>
      <c r="C651" s="28" t="s">
        <v>229</v>
      </c>
      <c r="D651" s="29">
        <v>41852</v>
      </c>
      <c r="E651" s="30">
        <v>5</v>
      </c>
      <c r="F651" s="31" t="s">
        <v>425</v>
      </c>
      <c r="G651" s="33" t="s">
        <v>35</v>
      </c>
      <c r="H651" s="32">
        <v>11255085</v>
      </c>
      <c r="I651" s="32">
        <v>11255085</v>
      </c>
      <c r="J651" s="33" t="s">
        <v>36</v>
      </c>
      <c r="K651" s="33" t="s">
        <v>37</v>
      </c>
      <c r="L651" s="41" t="s">
        <v>746</v>
      </c>
    </row>
    <row r="652" spans="2:12" ht="30">
      <c r="B652" s="14">
        <v>80161500</v>
      </c>
      <c r="C652" s="28" t="s">
        <v>201</v>
      </c>
      <c r="D652" s="29">
        <v>41852</v>
      </c>
      <c r="E652" s="30">
        <v>5</v>
      </c>
      <c r="F652" s="31" t="s">
        <v>425</v>
      </c>
      <c r="G652" s="33" t="s">
        <v>35</v>
      </c>
      <c r="H652" s="32">
        <v>26522500</v>
      </c>
      <c r="I652" s="32">
        <v>26522500</v>
      </c>
      <c r="J652" s="33" t="s">
        <v>36</v>
      </c>
      <c r="K652" s="33" t="s">
        <v>37</v>
      </c>
      <c r="L652" s="41" t="s">
        <v>746</v>
      </c>
    </row>
    <row r="653" spans="2:12" ht="38.25">
      <c r="B653" s="14">
        <v>80161500</v>
      </c>
      <c r="C653" s="28" t="s">
        <v>230</v>
      </c>
      <c r="D653" s="29">
        <v>41852</v>
      </c>
      <c r="E653" s="30">
        <v>5</v>
      </c>
      <c r="F653" s="31" t="s">
        <v>425</v>
      </c>
      <c r="G653" s="33" t="s">
        <v>35</v>
      </c>
      <c r="H653" s="32">
        <v>20600000</v>
      </c>
      <c r="I653" s="32">
        <v>20600000</v>
      </c>
      <c r="J653" s="33" t="s">
        <v>36</v>
      </c>
      <c r="K653" s="33" t="s">
        <v>37</v>
      </c>
      <c r="L653" s="41" t="s">
        <v>746</v>
      </c>
    </row>
    <row r="654" spans="2:12" ht="38.25">
      <c r="B654" s="14">
        <v>80161500</v>
      </c>
      <c r="C654" s="28" t="s">
        <v>231</v>
      </c>
      <c r="D654" s="29">
        <v>41852</v>
      </c>
      <c r="E654" s="30">
        <v>5</v>
      </c>
      <c r="F654" s="31" t="s">
        <v>425</v>
      </c>
      <c r="G654" s="33" t="s">
        <v>35</v>
      </c>
      <c r="H654" s="32">
        <v>13261250</v>
      </c>
      <c r="I654" s="32">
        <v>13261250</v>
      </c>
      <c r="J654" s="33" t="s">
        <v>36</v>
      </c>
      <c r="K654" s="33" t="s">
        <v>37</v>
      </c>
      <c r="L654" s="41" t="s">
        <v>746</v>
      </c>
    </row>
    <row r="655" spans="2:12" ht="38.25">
      <c r="B655" s="14">
        <v>80161500</v>
      </c>
      <c r="C655" s="28" t="s">
        <v>232</v>
      </c>
      <c r="D655" s="29">
        <v>41852</v>
      </c>
      <c r="E655" s="30">
        <v>5</v>
      </c>
      <c r="F655" s="31" t="s">
        <v>425</v>
      </c>
      <c r="G655" s="33" t="s">
        <v>35</v>
      </c>
      <c r="H655" s="32">
        <v>20600000</v>
      </c>
      <c r="I655" s="32">
        <v>20600000</v>
      </c>
      <c r="J655" s="33" t="s">
        <v>36</v>
      </c>
      <c r="K655" s="33" t="s">
        <v>37</v>
      </c>
      <c r="L655" s="41" t="s">
        <v>746</v>
      </c>
    </row>
    <row r="656" spans="2:12" ht="38.25">
      <c r="B656" s="14">
        <v>80161500</v>
      </c>
      <c r="C656" s="28" t="s">
        <v>213</v>
      </c>
      <c r="D656" s="29">
        <v>41852</v>
      </c>
      <c r="E656" s="30">
        <v>5</v>
      </c>
      <c r="F656" s="31" t="s">
        <v>425</v>
      </c>
      <c r="G656" s="33" t="s">
        <v>35</v>
      </c>
      <c r="H656" s="32">
        <v>10454500</v>
      </c>
      <c r="I656" s="32">
        <v>10454500</v>
      </c>
      <c r="J656" s="33" t="s">
        <v>36</v>
      </c>
      <c r="K656" s="33" t="s">
        <v>37</v>
      </c>
      <c r="L656" s="41" t="s">
        <v>746</v>
      </c>
    </row>
    <row r="657" spans="2:12" ht="38.25">
      <c r="B657" s="14">
        <v>80161500</v>
      </c>
      <c r="C657" s="28" t="s">
        <v>233</v>
      </c>
      <c r="D657" s="29">
        <v>41852</v>
      </c>
      <c r="E657" s="30">
        <v>5</v>
      </c>
      <c r="F657" s="31" t="s">
        <v>425</v>
      </c>
      <c r="G657" s="33" t="s">
        <v>35</v>
      </c>
      <c r="H657" s="32">
        <v>37500000</v>
      </c>
      <c r="I657" s="32">
        <v>37500000</v>
      </c>
      <c r="J657" s="33" t="s">
        <v>36</v>
      </c>
      <c r="K657" s="33" t="s">
        <v>37</v>
      </c>
      <c r="L657" s="41" t="s">
        <v>746</v>
      </c>
    </row>
    <row r="658" spans="2:12" ht="38.25">
      <c r="B658" s="14">
        <v>80161500</v>
      </c>
      <c r="C658" s="28" t="s">
        <v>234</v>
      </c>
      <c r="D658" s="29">
        <v>41852</v>
      </c>
      <c r="E658" s="30">
        <v>5</v>
      </c>
      <c r="F658" s="31" t="s">
        <v>425</v>
      </c>
      <c r="G658" s="33" t="s">
        <v>35</v>
      </c>
      <c r="H658" s="32">
        <v>39775260</v>
      </c>
      <c r="I658" s="32">
        <v>39775260</v>
      </c>
      <c r="J658" s="33" t="s">
        <v>36</v>
      </c>
      <c r="K658" s="33" t="s">
        <v>37</v>
      </c>
      <c r="L658" s="41" t="s">
        <v>746</v>
      </c>
    </row>
    <row r="659" spans="2:12" ht="51">
      <c r="B659" s="14">
        <v>80161500</v>
      </c>
      <c r="C659" s="28" t="s">
        <v>221</v>
      </c>
      <c r="D659" s="29">
        <v>41852</v>
      </c>
      <c r="E659" s="30">
        <v>5</v>
      </c>
      <c r="F659" s="31" t="s">
        <v>425</v>
      </c>
      <c r="G659" s="33" t="s">
        <v>35</v>
      </c>
      <c r="H659" s="32">
        <v>13975000</v>
      </c>
      <c r="I659" s="32">
        <v>13975000</v>
      </c>
      <c r="J659" s="33" t="s">
        <v>36</v>
      </c>
      <c r="K659" s="33" t="s">
        <v>37</v>
      </c>
      <c r="L659" s="41" t="s">
        <v>746</v>
      </c>
    </row>
    <row r="660" spans="2:12" ht="38.25">
      <c r="B660" s="14">
        <v>80161500</v>
      </c>
      <c r="C660" s="28" t="s">
        <v>235</v>
      </c>
      <c r="D660" s="29">
        <v>41852</v>
      </c>
      <c r="E660" s="30">
        <v>5</v>
      </c>
      <c r="F660" s="31" t="s">
        <v>425</v>
      </c>
      <c r="G660" s="33" t="s">
        <v>35</v>
      </c>
      <c r="H660" s="32">
        <v>21277740</v>
      </c>
      <c r="I660" s="32">
        <v>21277740</v>
      </c>
      <c r="J660" s="33" t="s">
        <v>36</v>
      </c>
      <c r="K660" s="33" t="s">
        <v>37</v>
      </c>
      <c r="L660" s="41" t="s">
        <v>399</v>
      </c>
    </row>
    <row r="661" spans="2:12" ht="51">
      <c r="B661" s="14">
        <v>80161500</v>
      </c>
      <c r="C661" s="28" t="s">
        <v>236</v>
      </c>
      <c r="D661" s="29">
        <v>41852</v>
      </c>
      <c r="E661" s="30">
        <v>5</v>
      </c>
      <c r="F661" s="31" t="s">
        <v>425</v>
      </c>
      <c r="G661" s="33" t="s">
        <v>35</v>
      </c>
      <c r="H661" s="32">
        <v>29870000</v>
      </c>
      <c r="I661" s="32">
        <v>29870000</v>
      </c>
      <c r="J661" s="33" t="s">
        <v>36</v>
      </c>
      <c r="K661" s="33" t="s">
        <v>37</v>
      </c>
      <c r="L661" s="41" t="s">
        <v>399</v>
      </c>
    </row>
    <row r="662" spans="2:12" ht="38.25">
      <c r="B662" s="14">
        <v>80161500</v>
      </c>
      <c r="C662" s="28" t="s">
        <v>237</v>
      </c>
      <c r="D662" s="29">
        <v>41852</v>
      </c>
      <c r="E662" s="30">
        <v>5</v>
      </c>
      <c r="F662" s="31" t="s">
        <v>425</v>
      </c>
      <c r="G662" s="33" t="s">
        <v>35</v>
      </c>
      <c r="H662" s="32">
        <v>21269500</v>
      </c>
      <c r="I662" s="32">
        <v>21269500</v>
      </c>
      <c r="J662" s="33" t="s">
        <v>36</v>
      </c>
      <c r="K662" s="33" t="s">
        <v>37</v>
      </c>
      <c r="L662" s="41" t="s">
        <v>399</v>
      </c>
    </row>
    <row r="663" spans="2:12" ht="38.25">
      <c r="B663" s="14">
        <v>80161500</v>
      </c>
      <c r="C663" s="28" t="s">
        <v>238</v>
      </c>
      <c r="D663" s="29">
        <v>41852</v>
      </c>
      <c r="E663" s="30">
        <v>5</v>
      </c>
      <c r="F663" s="31" t="s">
        <v>425</v>
      </c>
      <c r="G663" s="33" t="s">
        <v>35</v>
      </c>
      <c r="H663" s="32">
        <v>26780000</v>
      </c>
      <c r="I663" s="32">
        <v>26780000</v>
      </c>
      <c r="J663" s="33" t="s">
        <v>36</v>
      </c>
      <c r="K663" s="33" t="s">
        <v>37</v>
      </c>
      <c r="L663" s="41" t="s">
        <v>399</v>
      </c>
    </row>
    <row r="664" spans="2:12" ht="38.25">
      <c r="B664" s="14">
        <v>80161500</v>
      </c>
      <c r="C664" s="28" t="s">
        <v>239</v>
      </c>
      <c r="D664" s="29">
        <v>41852</v>
      </c>
      <c r="E664" s="30">
        <v>5</v>
      </c>
      <c r="F664" s="31" t="s">
        <v>425</v>
      </c>
      <c r="G664" s="33" t="s">
        <v>35</v>
      </c>
      <c r="H664" s="32">
        <v>17510000</v>
      </c>
      <c r="I664" s="32">
        <v>17510000</v>
      </c>
      <c r="J664" s="33" t="s">
        <v>36</v>
      </c>
      <c r="K664" s="33" t="s">
        <v>37</v>
      </c>
      <c r="L664" s="41" t="s">
        <v>399</v>
      </c>
    </row>
    <row r="665" spans="2:12" ht="38.25">
      <c r="B665" s="14">
        <v>80161500</v>
      </c>
      <c r="C665" s="28" t="s">
        <v>240</v>
      </c>
      <c r="D665" s="29">
        <v>41852</v>
      </c>
      <c r="E665" s="30">
        <v>5</v>
      </c>
      <c r="F665" s="31" t="s">
        <v>425</v>
      </c>
      <c r="G665" s="33" t="s">
        <v>35</v>
      </c>
      <c r="H665" s="32">
        <v>21269500</v>
      </c>
      <c r="I665" s="32">
        <v>21269500</v>
      </c>
      <c r="J665" s="33" t="s">
        <v>36</v>
      </c>
      <c r="K665" s="33" t="s">
        <v>37</v>
      </c>
      <c r="L665" s="41" t="s">
        <v>399</v>
      </c>
    </row>
    <row r="666" spans="2:12" ht="51">
      <c r="B666" s="14">
        <v>80161500</v>
      </c>
      <c r="C666" s="28" t="s">
        <v>241</v>
      </c>
      <c r="D666" s="29">
        <v>41852</v>
      </c>
      <c r="E666" s="30">
        <v>5</v>
      </c>
      <c r="F666" s="31" t="s">
        <v>425</v>
      </c>
      <c r="G666" s="33" t="s">
        <v>35</v>
      </c>
      <c r="H666" s="32">
        <v>17880800</v>
      </c>
      <c r="I666" s="32">
        <v>17880800</v>
      </c>
      <c r="J666" s="33" t="s">
        <v>36</v>
      </c>
      <c r="K666" s="33" t="s">
        <v>37</v>
      </c>
      <c r="L666" s="41" t="s">
        <v>399</v>
      </c>
    </row>
    <row r="667" spans="2:12" ht="51">
      <c r="B667" s="14">
        <v>80161500</v>
      </c>
      <c r="C667" s="28" t="s">
        <v>242</v>
      </c>
      <c r="D667" s="29">
        <v>41852</v>
      </c>
      <c r="E667" s="30">
        <v>5</v>
      </c>
      <c r="F667" s="31" t="s">
        <v>425</v>
      </c>
      <c r="G667" s="33" t="s">
        <v>35</v>
      </c>
      <c r="H667" s="32">
        <v>29870000</v>
      </c>
      <c r="I667" s="32">
        <v>29870000</v>
      </c>
      <c r="J667" s="33" t="s">
        <v>36</v>
      </c>
      <c r="K667" s="33" t="s">
        <v>37</v>
      </c>
      <c r="L667" s="41" t="s">
        <v>399</v>
      </c>
    </row>
    <row r="668" spans="2:12" ht="51">
      <c r="B668" s="14">
        <v>80161500</v>
      </c>
      <c r="C668" s="28" t="s">
        <v>243</v>
      </c>
      <c r="D668" s="29">
        <v>41852</v>
      </c>
      <c r="E668" s="30">
        <v>5</v>
      </c>
      <c r="F668" s="31" t="s">
        <v>425</v>
      </c>
      <c r="G668" s="33" t="s">
        <v>35</v>
      </c>
      <c r="H668" s="32">
        <v>27810000</v>
      </c>
      <c r="I668" s="32">
        <v>27810000</v>
      </c>
      <c r="J668" s="33" t="s">
        <v>36</v>
      </c>
      <c r="K668" s="33" t="s">
        <v>37</v>
      </c>
      <c r="L668" s="41" t="s">
        <v>399</v>
      </c>
    </row>
    <row r="669" spans="2:12" ht="38.25">
      <c r="B669" s="14">
        <v>80161500</v>
      </c>
      <c r="C669" s="28" t="s">
        <v>235</v>
      </c>
      <c r="D669" s="29">
        <v>41852</v>
      </c>
      <c r="E669" s="30">
        <v>5</v>
      </c>
      <c r="F669" s="31" t="s">
        <v>425</v>
      </c>
      <c r="G669" s="33" t="s">
        <v>35</v>
      </c>
      <c r="H669" s="32">
        <v>23000000</v>
      </c>
      <c r="I669" s="32">
        <v>23000000</v>
      </c>
      <c r="J669" s="33" t="s">
        <v>36</v>
      </c>
      <c r="K669" s="33" t="s">
        <v>37</v>
      </c>
      <c r="L669" s="41" t="s">
        <v>399</v>
      </c>
    </row>
    <row r="670" spans="2:12" ht="38.25">
      <c r="B670" s="14">
        <v>80161500</v>
      </c>
      <c r="C670" s="28" t="s">
        <v>244</v>
      </c>
      <c r="D670" s="29">
        <v>41852</v>
      </c>
      <c r="E670" s="30">
        <v>5</v>
      </c>
      <c r="F670" s="31" t="s">
        <v>425</v>
      </c>
      <c r="G670" s="33" t="s">
        <v>35</v>
      </c>
      <c r="H670" s="32">
        <v>25750000</v>
      </c>
      <c r="I670" s="32">
        <v>25750000</v>
      </c>
      <c r="J670" s="33" t="s">
        <v>36</v>
      </c>
      <c r="K670" s="33" t="s">
        <v>37</v>
      </c>
      <c r="L670" s="41" t="s">
        <v>399</v>
      </c>
    </row>
    <row r="671" spans="2:12" ht="38.25">
      <c r="B671" s="14">
        <v>80161500</v>
      </c>
      <c r="C671" s="28" t="s">
        <v>245</v>
      </c>
      <c r="D671" s="29">
        <v>41852</v>
      </c>
      <c r="E671" s="30">
        <v>5</v>
      </c>
      <c r="F671" s="31" t="s">
        <v>425</v>
      </c>
      <c r="G671" s="33" t="s">
        <v>35</v>
      </c>
      <c r="H671" s="32">
        <v>10300000</v>
      </c>
      <c r="I671" s="32">
        <v>10300000</v>
      </c>
      <c r="J671" s="33" t="s">
        <v>36</v>
      </c>
      <c r="K671" s="33" t="s">
        <v>37</v>
      </c>
      <c r="L671" s="41" t="s">
        <v>399</v>
      </c>
    </row>
    <row r="672" spans="2:12" ht="38.25">
      <c r="B672" s="14">
        <v>80161500</v>
      </c>
      <c r="C672" s="28" t="s">
        <v>246</v>
      </c>
      <c r="D672" s="29">
        <v>41852</v>
      </c>
      <c r="E672" s="30">
        <v>5</v>
      </c>
      <c r="F672" s="31" t="s">
        <v>425</v>
      </c>
      <c r="G672" s="33" t="s">
        <v>35</v>
      </c>
      <c r="H672" s="32">
        <v>25750000</v>
      </c>
      <c r="I672" s="32">
        <v>25750000</v>
      </c>
      <c r="J672" s="33" t="s">
        <v>36</v>
      </c>
      <c r="K672" s="33" t="s">
        <v>37</v>
      </c>
      <c r="L672" s="41" t="s">
        <v>399</v>
      </c>
    </row>
    <row r="673" spans="2:12" ht="38.25">
      <c r="B673" s="14">
        <v>80161500</v>
      </c>
      <c r="C673" s="28" t="s">
        <v>247</v>
      </c>
      <c r="D673" s="29">
        <v>41852</v>
      </c>
      <c r="E673" s="30">
        <v>5</v>
      </c>
      <c r="F673" s="31" t="s">
        <v>425</v>
      </c>
      <c r="G673" s="33" t="s">
        <v>35</v>
      </c>
      <c r="H673" s="32">
        <v>25750000</v>
      </c>
      <c r="I673" s="32">
        <v>25750000</v>
      </c>
      <c r="J673" s="33" t="s">
        <v>36</v>
      </c>
      <c r="K673" s="33" t="s">
        <v>37</v>
      </c>
      <c r="L673" s="41" t="s">
        <v>399</v>
      </c>
    </row>
    <row r="674" spans="2:12" ht="38.25">
      <c r="B674" s="14">
        <v>80161500</v>
      </c>
      <c r="C674" s="28" t="s">
        <v>248</v>
      </c>
      <c r="D674" s="29">
        <v>41852</v>
      </c>
      <c r="E674" s="30">
        <v>5</v>
      </c>
      <c r="F674" s="31" t="s">
        <v>425</v>
      </c>
      <c r="G674" s="33" t="s">
        <v>35</v>
      </c>
      <c r="H674" s="32">
        <v>25750000</v>
      </c>
      <c r="I674" s="32">
        <v>25750000</v>
      </c>
      <c r="J674" s="33" t="s">
        <v>36</v>
      </c>
      <c r="K674" s="33" t="s">
        <v>37</v>
      </c>
      <c r="L674" s="41" t="s">
        <v>399</v>
      </c>
    </row>
    <row r="675" spans="2:12" ht="38.25">
      <c r="B675" s="14">
        <v>80161500</v>
      </c>
      <c r="C675" s="28" t="s">
        <v>249</v>
      </c>
      <c r="D675" s="29">
        <v>41852</v>
      </c>
      <c r="E675" s="30">
        <v>5</v>
      </c>
      <c r="F675" s="31" t="s">
        <v>425</v>
      </c>
      <c r="G675" s="33" t="s">
        <v>35</v>
      </c>
      <c r="H675" s="32">
        <v>39800515</v>
      </c>
      <c r="I675" s="32">
        <v>39800515</v>
      </c>
      <c r="J675" s="33" t="s">
        <v>36</v>
      </c>
      <c r="K675" s="33" t="s">
        <v>37</v>
      </c>
      <c r="L675" s="41" t="s">
        <v>399</v>
      </c>
    </row>
    <row r="676" spans="2:12" ht="38.25">
      <c r="B676" s="14">
        <v>80161500</v>
      </c>
      <c r="C676" s="28" t="s">
        <v>249</v>
      </c>
      <c r="D676" s="29">
        <v>41852</v>
      </c>
      <c r="E676" s="30">
        <v>5</v>
      </c>
      <c r="F676" s="31" t="s">
        <v>425</v>
      </c>
      <c r="G676" s="33" t="s">
        <v>35</v>
      </c>
      <c r="H676" s="32">
        <v>39800515</v>
      </c>
      <c r="I676" s="32">
        <v>39800515</v>
      </c>
      <c r="J676" s="33" t="s">
        <v>36</v>
      </c>
      <c r="K676" s="33" t="s">
        <v>37</v>
      </c>
      <c r="L676" s="41" t="s">
        <v>399</v>
      </c>
    </row>
    <row r="677" spans="2:12" ht="51">
      <c r="B677" s="14">
        <v>80161500</v>
      </c>
      <c r="C677" s="28" t="s">
        <v>250</v>
      </c>
      <c r="D677" s="29">
        <v>41852</v>
      </c>
      <c r="E677" s="30">
        <v>5</v>
      </c>
      <c r="F677" s="31" t="s">
        <v>425</v>
      </c>
      <c r="G677" s="33" t="s">
        <v>35</v>
      </c>
      <c r="H677" s="32">
        <v>14631385</v>
      </c>
      <c r="I677" s="32">
        <v>14631385</v>
      </c>
      <c r="J677" s="33" t="s">
        <v>36</v>
      </c>
      <c r="K677" s="33" t="s">
        <v>37</v>
      </c>
      <c r="L677" s="41" t="s">
        <v>399</v>
      </c>
    </row>
    <row r="678" spans="2:12" ht="38.25">
      <c r="B678" s="14">
        <v>80161500</v>
      </c>
      <c r="C678" s="28" t="s">
        <v>251</v>
      </c>
      <c r="D678" s="29">
        <v>41852</v>
      </c>
      <c r="E678" s="30">
        <v>5</v>
      </c>
      <c r="F678" s="31" t="s">
        <v>425</v>
      </c>
      <c r="G678" s="33" t="s">
        <v>35</v>
      </c>
      <c r="H678" s="32">
        <v>39800515</v>
      </c>
      <c r="I678" s="32">
        <v>39800515</v>
      </c>
      <c r="J678" s="33" t="s">
        <v>36</v>
      </c>
      <c r="K678" s="33" t="s">
        <v>37</v>
      </c>
      <c r="L678" s="41" t="s">
        <v>399</v>
      </c>
    </row>
    <row r="679" spans="2:12" ht="51">
      <c r="B679" s="14">
        <v>80161500</v>
      </c>
      <c r="C679" s="28" t="s">
        <v>250</v>
      </c>
      <c r="D679" s="29">
        <v>41852</v>
      </c>
      <c r="E679" s="30">
        <v>5</v>
      </c>
      <c r="F679" s="31" t="s">
        <v>425</v>
      </c>
      <c r="G679" s="33" t="s">
        <v>35</v>
      </c>
      <c r="H679" s="32">
        <v>12437250</v>
      </c>
      <c r="I679" s="32">
        <v>12437250</v>
      </c>
      <c r="J679" s="33" t="s">
        <v>36</v>
      </c>
      <c r="K679" s="33" t="s">
        <v>37</v>
      </c>
      <c r="L679" s="41" t="s">
        <v>399</v>
      </c>
    </row>
    <row r="680" spans="2:12" ht="51">
      <c r="B680" s="14">
        <v>80161500</v>
      </c>
      <c r="C680" s="28" t="s">
        <v>252</v>
      </c>
      <c r="D680" s="29">
        <v>41852</v>
      </c>
      <c r="E680" s="30">
        <v>5</v>
      </c>
      <c r="F680" s="31" t="s">
        <v>425</v>
      </c>
      <c r="G680" s="33" t="s">
        <v>35</v>
      </c>
      <c r="H680" s="32">
        <v>9014940</v>
      </c>
      <c r="I680" s="32">
        <v>9014940</v>
      </c>
      <c r="J680" s="33" t="s">
        <v>36</v>
      </c>
      <c r="K680" s="33" t="s">
        <v>37</v>
      </c>
      <c r="L680" s="41" t="s">
        <v>399</v>
      </c>
    </row>
    <row r="681" spans="2:12" ht="38.25">
      <c r="B681" s="14">
        <v>80161500</v>
      </c>
      <c r="C681" s="28" t="s">
        <v>253</v>
      </c>
      <c r="D681" s="29">
        <v>41852</v>
      </c>
      <c r="E681" s="30">
        <v>5</v>
      </c>
      <c r="F681" s="31" t="s">
        <v>425</v>
      </c>
      <c r="G681" s="33" t="s">
        <v>35</v>
      </c>
      <c r="H681" s="32">
        <v>9014940</v>
      </c>
      <c r="I681" s="32">
        <v>9014940</v>
      </c>
      <c r="J681" s="33" t="s">
        <v>36</v>
      </c>
      <c r="K681" s="33" t="s">
        <v>37</v>
      </c>
      <c r="L681" s="41" t="s">
        <v>399</v>
      </c>
    </row>
    <row r="682" spans="2:12" ht="38.25">
      <c r="B682" s="14">
        <v>80161500</v>
      </c>
      <c r="C682" s="28" t="s">
        <v>249</v>
      </c>
      <c r="D682" s="29">
        <v>41852</v>
      </c>
      <c r="E682" s="30">
        <v>5</v>
      </c>
      <c r="F682" s="31" t="s">
        <v>425</v>
      </c>
      <c r="G682" s="33" t="s">
        <v>35</v>
      </c>
      <c r="H682" s="32">
        <v>34562540</v>
      </c>
      <c r="I682" s="32">
        <v>34562540</v>
      </c>
      <c r="J682" s="33" t="s">
        <v>36</v>
      </c>
      <c r="K682" s="33" t="s">
        <v>37</v>
      </c>
      <c r="L682" s="41" t="s">
        <v>399</v>
      </c>
    </row>
    <row r="683" spans="2:12" ht="38.25">
      <c r="B683" s="14">
        <v>80161500</v>
      </c>
      <c r="C683" s="28" t="s">
        <v>249</v>
      </c>
      <c r="D683" s="29">
        <v>41852</v>
      </c>
      <c r="E683" s="30">
        <v>5</v>
      </c>
      <c r="F683" s="31" t="s">
        <v>425</v>
      </c>
      <c r="G683" s="33" t="s">
        <v>35</v>
      </c>
      <c r="H683" s="32">
        <v>34562540</v>
      </c>
      <c r="I683" s="32">
        <v>34562540</v>
      </c>
      <c r="J683" s="33" t="s">
        <v>36</v>
      </c>
      <c r="K683" s="33" t="s">
        <v>37</v>
      </c>
      <c r="L683" s="41" t="s">
        <v>399</v>
      </c>
    </row>
    <row r="684" spans="2:12" ht="38.25">
      <c r="B684" s="14">
        <v>80161500</v>
      </c>
      <c r="C684" s="28" t="s">
        <v>249</v>
      </c>
      <c r="D684" s="29">
        <v>41852</v>
      </c>
      <c r="E684" s="30">
        <v>5</v>
      </c>
      <c r="F684" s="31" t="s">
        <v>425</v>
      </c>
      <c r="G684" s="33" t="s">
        <v>35</v>
      </c>
      <c r="H684" s="32">
        <v>34562540</v>
      </c>
      <c r="I684" s="32">
        <v>34562540</v>
      </c>
      <c r="J684" s="33" t="s">
        <v>36</v>
      </c>
      <c r="K684" s="33" t="s">
        <v>37</v>
      </c>
      <c r="L684" s="41" t="s">
        <v>399</v>
      </c>
    </row>
    <row r="685" spans="2:12" ht="38.25">
      <c r="B685" s="14">
        <v>80161500</v>
      </c>
      <c r="C685" s="28" t="s">
        <v>254</v>
      </c>
      <c r="D685" s="29">
        <v>41852</v>
      </c>
      <c r="E685" s="30">
        <v>5</v>
      </c>
      <c r="F685" s="31" t="s">
        <v>425</v>
      </c>
      <c r="G685" s="33" t="s">
        <v>35</v>
      </c>
      <c r="H685" s="32">
        <v>24232535</v>
      </c>
      <c r="I685" s="32">
        <v>24232535</v>
      </c>
      <c r="J685" s="33" t="s">
        <v>36</v>
      </c>
      <c r="K685" s="33" t="s">
        <v>37</v>
      </c>
      <c r="L685" s="41" t="s">
        <v>399</v>
      </c>
    </row>
    <row r="686" spans="2:12" ht="51">
      <c r="B686" s="14">
        <v>80161500</v>
      </c>
      <c r="C686" s="28" t="s">
        <v>255</v>
      </c>
      <c r="D686" s="29">
        <v>41852</v>
      </c>
      <c r="E686" s="30">
        <v>5</v>
      </c>
      <c r="F686" s="31" t="s">
        <v>425</v>
      </c>
      <c r="G686" s="33" t="s">
        <v>35</v>
      </c>
      <c r="H686" s="32">
        <v>24213769.285714287</v>
      </c>
      <c r="I686" s="32">
        <v>24213769.285714287</v>
      </c>
      <c r="J686" s="33" t="s">
        <v>36</v>
      </c>
      <c r="K686" s="33" t="s">
        <v>37</v>
      </c>
      <c r="L686" s="41" t="s">
        <v>399</v>
      </c>
    </row>
    <row r="687" spans="2:12" ht="51">
      <c r="B687" s="14">
        <v>80161500</v>
      </c>
      <c r="C687" s="28" t="s">
        <v>256</v>
      </c>
      <c r="D687" s="29">
        <v>41852</v>
      </c>
      <c r="E687" s="30">
        <v>5</v>
      </c>
      <c r="F687" s="31" t="s">
        <v>425</v>
      </c>
      <c r="G687" s="33" t="s">
        <v>35</v>
      </c>
      <c r="H687" s="32">
        <v>8240000</v>
      </c>
      <c r="I687" s="32">
        <v>8240000</v>
      </c>
      <c r="J687" s="33" t="s">
        <v>36</v>
      </c>
      <c r="K687" s="33" t="s">
        <v>37</v>
      </c>
      <c r="L687" s="41" t="s">
        <v>399</v>
      </c>
    </row>
    <row r="688" spans="2:12" ht="38.25">
      <c r="B688" s="14">
        <v>80161500</v>
      </c>
      <c r="C688" s="28" t="s">
        <v>257</v>
      </c>
      <c r="D688" s="29">
        <v>41852</v>
      </c>
      <c r="E688" s="30">
        <v>5</v>
      </c>
      <c r="F688" s="31" t="s">
        <v>425</v>
      </c>
      <c r="G688" s="33" t="s">
        <v>35</v>
      </c>
      <c r="H688" s="32">
        <v>39800515</v>
      </c>
      <c r="I688" s="32">
        <v>39800515</v>
      </c>
      <c r="J688" s="33" t="s">
        <v>36</v>
      </c>
      <c r="K688" s="33" t="s">
        <v>37</v>
      </c>
      <c r="L688" s="41" t="s">
        <v>399</v>
      </c>
    </row>
    <row r="689" spans="2:12" ht="38.25">
      <c r="B689" s="14">
        <v>80161500</v>
      </c>
      <c r="C689" s="28" t="s">
        <v>257</v>
      </c>
      <c r="D689" s="29">
        <v>41852</v>
      </c>
      <c r="E689" s="30">
        <v>5</v>
      </c>
      <c r="F689" s="31" t="s">
        <v>425</v>
      </c>
      <c r="G689" s="33" t="s">
        <v>35</v>
      </c>
      <c r="H689" s="32">
        <v>39800515</v>
      </c>
      <c r="I689" s="32">
        <v>39800515</v>
      </c>
      <c r="J689" s="33" t="s">
        <v>36</v>
      </c>
      <c r="K689" s="33" t="s">
        <v>37</v>
      </c>
      <c r="L689" s="41" t="s">
        <v>399</v>
      </c>
    </row>
    <row r="690" spans="2:12" ht="51">
      <c r="B690" s="14">
        <v>80161500</v>
      </c>
      <c r="C690" s="28" t="s">
        <v>258</v>
      </c>
      <c r="D690" s="29">
        <v>41852</v>
      </c>
      <c r="E690" s="30">
        <v>5</v>
      </c>
      <c r="F690" s="31" t="s">
        <v>425</v>
      </c>
      <c r="G690" s="33" t="s">
        <v>35</v>
      </c>
      <c r="H690" s="32">
        <v>13314375</v>
      </c>
      <c r="I690" s="32">
        <v>13314375</v>
      </c>
      <c r="J690" s="33" t="s">
        <v>36</v>
      </c>
      <c r="K690" s="33" t="s">
        <v>37</v>
      </c>
      <c r="L690" s="41" t="s">
        <v>399</v>
      </c>
    </row>
    <row r="691" spans="2:12" ht="38.25">
      <c r="B691" s="14">
        <v>80161500</v>
      </c>
      <c r="C691" s="28" t="s">
        <v>259</v>
      </c>
      <c r="D691" s="29">
        <v>41852</v>
      </c>
      <c r="E691" s="30">
        <v>5</v>
      </c>
      <c r="F691" s="31" t="s">
        <v>425</v>
      </c>
      <c r="G691" s="33" t="s">
        <v>35</v>
      </c>
      <c r="H691" s="32">
        <v>9014940</v>
      </c>
      <c r="I691" s="32">
        <v>9014940</v>
      </c>
      <c r="J691" s="33" t="s">
        <v>36</v>
      </c>
      <c r="K691" s="33" t="s">
        <v>37</v>
      </c>
      <c r="L691" s="41" t="s">
        <v>399</v>
      </c>
    </row>
    <row r="692" spans="2:12" ht="51">
      <c r="B692" s="14">
        <v>80161500</v>
      </c>
      <c r="C692" s="28" t="s">
        <v>252</v>
      </c>
      <c r="D692" s="29">
        <v>41852</v>
      </c>
      <c r="E692" s="30">
        <v>5</v>
      </c>
      <c r="F692" s="31" t="s">
        <v>425</v>
      </c>
      <c r="G692" s="33" t="s">
        <v>35</v>
      </c>
      <c r="H692" s="32">
        <v>9014940</v>
      </c>
      <c r="I692" s="32">
        <v>9014940</v>
      </c>
      <c r="J692" s="33" t="s">
        <v>36</v>
      </c>
      <c r="K692" s="33" t="s">
        <v>37</v>
      </c>
      <c r="L692" s="41" t="s">
        <v>399</v>
      </c>
    </row>
    <row r="693" spans="2:12" ht="38.25">
      <c r="B693" s="14">
        <v>80161500</v>
      </c>
      <c r="C693" s="28" t="s">
        <v>254</v>
      </c>
      <c r="D693" s="29">
        <v>41852</v>
      </c>
      <c r="E693" s="30">
        <v>5</v>
      </c>
      <c r="F693" s="31" t="s">
        <v>425</v>
      </c>
      <c r="G693" s="33" t="s">
        <v>35</v>
      </c>
      <c r="H693" s="32">
        <v>24232535</v>
      </c>
      <c r="I693" s="32">
        <v>24232535</v>
      </c>
      <c r="J693" s="33" t="s">
        <v>36</v>
      </c>
      <c r="K693" s="33" t="s">
        <v>37</v>
      </c>
      <c r="L693" s="41" t="s">
        <v>399</v>
      </c>
    </row>
    <row r="694" spans="2:12" ht="51">
      <c r="B694" s="14">
        <v>80161500</v>
      </c>
      <c r="C694" s="28" t="s">
        <v>252</v>
      </c>
      <c r="D694" s="29">
        <v>41852</v>
      </c>
      <c r="E694" s="30">
        <v>5</v>
      </c>
      <c r="F694" s="31" t="s">
        <v>425</v>
      </c>
      <c r="G694" s="33" t="s">
        <v>35</v>
      </c>
      <c r="H694" s="32">
        <v>8523435</v>
      </c>
      <c r="I694" s="32">
        <v>8523435</v>
      </c>
      <c r="J694" s="33" t="s">
        <v>36</v>
      </c>
      <c r="K694" s="33" t="s">
        <v>37</v>
      </c>
      <c r="L694" s="41" t="s">
        <v>399</v>
      </c>
    </row>
    <row r="695" spans="2:12" ht="38.25">
      <c r="B695" s="14">
        <v>80161500</v>
      </c>
      <c r="C695" s="28" t="s">
        <v>249</v>
      </c>
      <c r="D695" s="29">
        <v>41852</v>
      </c>
      <c r="E695" s="30">
        <v>5</v>
      </c>
      <c r="F695" s="31" t="s">
        <v>425</v>
      </c>
      <c r="G695" s="33" t="s">
        <v>35</v>
      </c>
      <c r="H695" s="32">
        <v>34562540</v>
      </c>
      <c r="I695" s="32">
        <v>34562540</v>
      </c>
      <c r="J695" s="33" t="s">
        <v>36</v>
      </c>
      <c r="K695" s="33" t="s">
        <v>37</v>
      </c>
      <c r="L695" s="41" t="s">
        <v>399</v>
      </c>
    </row>
    <row r="696" spans="2:12" ht="38.25">
      <c r="B696" s="14">
        <v>80161500</v>
      </c>
      <c r="C696" s="28" t="s">
        <v>260</v>
      </c>
      <c r="D696" s="29">
        <v>41852</v>
      </c>
      <c r="E696" s="30">
        <v>5</v>
      </c>
      <c r="F696" s="31" t="s">
        <v>425</v>
      </c>
      <c r="G696" s="33" t="s">
        <v>35</v>
      </c>
      <c r="H696" s="32">
        <v>42875915</v>
      </c>
      <c r="I696" s="32">
        <v>42875915</v>
      </c>
      <c r="J696" s="33" t="s">
        <v>36</v>
      </c>
      <c r="K696" s="33" t="s">
        <v>37</v>
      </c>
      <c r="L696" s="41" t="s">
        <v>399</v>
      </c>
    </row>
    <row r="697" spans="2:12" ht="38.25">
      <c r="B697" s="14">
        <v>80161500</v>
      </c>
      <c r="C697" s="28" t="s">
        <v>249</v>
      </c>
      <c r="D697" s="29">
        <v>41852</v>
      </c>
      <c r="E697" s="30">
        <v>5</v>
      </c>
      <c r="F697" s="31" t="s">
        <v>425</v>
      </c>
      <c r="G697" s="33" t="s">
        <v>35</v>
      </c>
      <c r="H697" s="32">
        <v>34562540</v>
      </c>
      <c r="I697" s="32">
        <v>34562540</v>
      </c>
      <c r="J697" s="33" t="s">
        <v>36</v>
      </c>
      <c r="K697" s="33" t="s">
        <v>37</v>
      </c>
      <c r="L697" s="41" t="s">
        <v>399</v>
      </c>
    </row>
    <row r="698" spans="2:12" ht="38.25">
      <c r="B698" s="14">
        <v>80161500</v>
      </c>
      <c r="C698" s="28" t="s">
        <v>261</v>
      </c>
      <c r="D698" s="29">
        <v>41852</v>
      </c>
      <c r="E698" s="30">
        <v>5</v>
      </c>
      <c r="F698" s="31" t="s">
        <v>425</v>
      </c>
      <c r="G698" s="33" t="s">
        <v>35</v>
      </c>
      <c r="H698" s="32">
        <v>9014940</v>
      </c>
      <c r="I698" s="32">
        <v>9014940</v>
      </c>
      <c r="J698" s="33" t="s">
        <v>36</v>
      </c>
      <c r="K698" s="33" t="s">
        <v>37</v>
      </c>
      <c r="L698" s="41" t="s">
        <v>399</v>
      </c>
    </row>
    <row r="699" spans="2:12" ht="51">
      <c r="B699" s="14">
        <v>80161500</v>
      </c>
      <c r="C699" s="28" t="s">
        <v>262</v>
      </c>
      <c r="D699" s="29">
        <v>41852</v>
      </c>
      <c r="E699" s="30">
        <v>5</v>
      </c>
      <c r="F699" s="31" t="s">
        <v>425</v>
      </c>
      <c r="G699" s="33" t="s">
        <v>35</v>
      </c>
      <c r="H699" s="32">
        <v>25000000</v>
      </c>
      <c r="I699" s="32">
        <v>25000000</v>
      </c>
      <c r="J699" s="33" t="s">
        <v>36</v>
      </c>
      <c r="K699" s="33" t="s">
        <v>37</v>
      </c>
      <c r="L699" s="41" t="s">
        <v>399</v>
      </c>
    </row>
    <row r="700" spans="2:12" ht="38.25">
      <c r="B700" s="14">
        <v>80161500</v>
      </c>
      <c r="C700" s="28" t="s">
        <v>254</v>
      </c>
      <c r="D700" s="29">
        <v>41852</v>
      </c>
      <c r="E700" s="30">
        <v>5</v>
      </c>
      <c r="F700" s="31" t="s">
        <v>425</v>
      </c>
      <c r="G700" s="33" t="s">
        <v>35</v>
      </c>
      <c r="H700" s="32">
        <v>24232535</v>
      </c>
      <c r="I700" s="32">
        <v>24232535</v>
      </c>
      <c r="J700" s="33" t="s">
        <v>36</v>
      </c>
      <c r="K700" s="33" t="s">
        <v>37</v>
      </c>
      <c r="L700" s="41" t="s">
        <v>399</v>
      </c>
    </row>
    <row r="701" spans="2:12" ht="30">
      <c r="B701" s="14">
        <v>80161500</v>
      </c>
      <c r="C701" s="28" t="s">
        <v>263</v>
      </c>
      <c r="D701" s="29">
        <v>41852</v>
      </c>
      <c r="E701" s="30">
        <v>5</v>
      </c>
      <c r="F701" s="31" t="s">
        <v>425</v>
      </c>
      <c r="G701" s="33" t="s">
        <v>35</v>
      </c>
      <c r="H701" s="32">
        <v>45000000</v>
      </c>
      <c r="I701" s="32">
        <v>45000000</v>
      </c>
      <c r="J701" s="33" t="s">
        <v>36</v>
      </c>
      <c r="K701" s="33" t="s">
        <v>37</v>
      </c>
      <c r="L701" s="41" t="s">
        <v>399</v>
      </c>
    </row>
    <row r="702" spans="2:12" ht="38.25">
      <c r="B702" s="14">
        <v>80161500</v>
      </c>
      <c r="C702" s="28" t="s">
        <v>264</v>
      </c>
      <c r="D702" s="29">
        <v>41852</v>
      </c>
      <c r="E702" s="30">
        <v>5</v>
      </c>
      <c r="F702" s="31" t="s">
        <v>425</v>
      </c>
      <c r="G702" s="33" t="s">
        <v>35</v>
      </c>
      <c r="H702" s="32">
        <v>25000000</v>
      </c>
      <c r="I702" s="32">
        <v>25000000</v>
      </c>
      <c r="J702" s="33" t="s">
        <v>36</v>
      </c>
      <c r="K702" s="33" t="s">
        <v>37</v>
      </c>
      <c r="L702" s="41" t="s">
        <v>399</v>
      </c>
    </row>
    <row r="703" spans="2:12" ht="51">
      <c r="B703" s="14">
        <v>80161500</v>
      </c>
      <c r="C703" s="28" t="s">
        <v>265</v>
      </c>
      <c r="D703" s="29">
        <v>41852</v>
      </c>
      <c r="E703" s="30">
        <v>5</v>
      </c>
      <c r="F703" s="31" t="s">
        <v>425</v>
      </c>
      <c r="G703" s="33" t="s">
        <v>35</v>
      </c>
      <c r="H703" s="32">
        <v>15000000</v>
      </c>
      <c r="I703" s="32">
        <v>15000000</v>
      </c>
      <c r="J703" s="33" t="s">
        <v>36</v>
      </c>
      <c r="K703" s="33" t="s">
        <v>37</v>
      </c>
      <c r="L703" s="41" t="s">
        <v>399</v>
      </c>
    </row>
    <row r="704" spans="2:12" ht="38.25">
      <c r="B704" s="14">
        <v>80161500</v>
      </c>
      <c r="C704" s="28" t="s">
        <v>266</v>
      </c>
      <c r="D704" s="29">
        <v>41852</v>
      </c>
      <c r="E704" s="30">
        <v>5</v>
      </c>
      <c r="F704" s="31" t="s">
        <v>425</v>
      </c>
      <c r="G704" s="33" t="s">
        <v>35</v>
      </c>
      <c r="H704" s="32">
        <v>25750000</v>
      </c>
      <c r="I704" s="32">
        <v>25750000</v>
      </c>
      <c r="J704" s="33" t="s">
        <v>36</v>
      </c>
      <c r="K704" s="33" t="s">
        <v>37</v>
      </c>
      <c r="L704" s="41" t="s">
        <v>399</v>
      </c>
    </row>
    <row r="705" spans="2:12" ht="38.25">
      <c r="B705" s="14">
        <v>80161500</v>
      </c>
      <c r="C705" s="28" t="s">
        <v>267</v>
      </c>
      <c r="D705" s="29">
        <v>41852</v>
      </c>
      <c r="E705" s="30">
        <v>5</v>
      </c>
      <c r="F705" s="31" t="s">
        <v>425</v>
      </c>
      <c r="G705" s="33" t="s">
        <v>35</v>
      </c>
      <c r="H705" s="32">
        <v>21269500</v>
      </c>
      <c r="I705" s="32">
        <v>21269500</v>
      </c>
      <c r="J705" s="33" t="s">
        <v>36</v>
      </c>
      <c r="K705" s="33" t="s">
        <v>37</v>
      </c>
      <c r="L705" s="41" t="s">
        <v>399</v>
      </c>
    </row>
    <row r="706" spans="2:12" ht="38.25">
      <c r="B706" s="14">
        <v>80161500</v>
      </c>
      <c r="C706" s="28" t="s">
        <v>268</v>
      </c>
      <c r="D706" s="29">
        <v>41852</v>
      </c>
      <c r="E706" s="30">
        <v>5</v>
      </c>
      <c r="F706" s="31" t="s">
        <v>425</v>
      </c>
      <c r="G706" s="33" t="s">
        <v>35</v>
      </c>
      <c r="H706" s="32">
        <v>9500000</v>
      </c>
      <c r="I706" s="32">
        <v>9500000</v>
      </c>
      <c r="J706" s="33" t="s">
        <v>36</v>
      </c>
      <c r="K706" s="33" t="s">
        <v>37</v>
      </c>
      <c r="L706" s="41" t="s">
        <v>399</v>
      </c>
    </row>
    <row r="707" spans="2:12" ht="38.25">
      <c r="B707" s="14">
        <v>80161500</v>
      </c>
      <c r="C707" s="28" t="s">
        <v>269</v>
      </c>
      <c r="D707" s="29">
        <v>41852</v>
      </c>
      <c r="E707" s="30">
        <v>5</v>
      </c>
      <c r="F707" s="31" t="s">
        <v>425</v>
      </c>
      <c r="G707" s="33" t="s">
        <v>35</v>
      </c>
      <c r="H707" s="32">
        <v>42875915</v>
      </c>
      <c r="I707" s="32">
        <v>42875915</v>
      </c>
      <c r="J707" s="33" t="s">
        <v>36</v>
      </c>
      <c r="K707" s="33" t="s">
        <v>37</v>
      </c>
      <c r="L707" s="41" t="s">
        <v>399</v>
      </c>
    </row>
    <row r="708" spans="2:12" ht="38.25">
      <c r="B708" s="14">
        <v>80161500</v>
      </c>
      <c r="C708" s="28" t="s">
        <v>270</v>
      </c>
      <c r="D708" s="29">
        <v>41852</v>
      </c>
      <c r="E708" s="30">
        <v>5</v>
      </c>
      <c r="F708" s="31" t="s">
        <v>425</v>
      </c>
      <c r="G708" s="33" t="s">
        <v>35</v>
      </c>
      <c r="H708" s="32">
        <v>25750000</v>
      </c>
      <c r="I708" s="32">
        <v>25750000</v>
      </c>
      <c r="J708" s="33" t="s">
        <v>36</v>
      </c>
      <c r="K708" s="33" t="s">
        <v>37</v>
      </c>
      <c r="L708" s="41" t="s">
        <v>399</v>
      </c>
    </row>
    <row r="709" spans="2:12" ht="38.25">
      <c r="B709" s="14">
        <v>80161500</v>
      </c>
      <c r="C709" s="28" t="s">
        <v>254</v>
      </c>
      <c r="D709" s="29">
        <v>41852</v>
      </c>
      <c r="E709" s="30">
        <v>5</v>
      </c>
      <c r="F709" s="31" t="s">
        <v>425</v>
      </c>
      <c r="G709" s="33" t="s">
        <v>35</v>
      </c>
      <c r="H709" s="32">
        <v>24232535</v>
      </c>
      <c r="I709" s="32">
        <v>24232535</v>
      </c>
      <c r="J709" s="33" t="s">
        <v>36</v>
      </c>
      <c r="K709" s="33" t="s">
        <v>37</v>
      </c>
      <c r="L709" s="41" t="s">
        <v>399</v>
      </c>
    </row>
    <row r="710" spans="2:12" ht="38.25">
      <c r="B710" s="14">
        <v>80161500</v>
      </c>
      <c r="C710" s="28" t="s">
        <v>271</v>
      </c>
      <c r="D710" s="29">
        <v>41852</v>
      </c>
      <c r="E710" s="30">
        <v>5</v>
      </c>
      <c r="F710" s="31" t="s">
        <v>425</v>
      </c>
      <c r="G710" s="33" t="s">
        <v>35</v>
      </c>
      <c r="H710" s="32">
        <v>12000000</v>
      </c>
      <c r="I710" s="32">
        <v>12000000</v>
      </c>
      <c r="J710" s="33" t="s">
        <v>36</v>
      </c>
      <c r="K710" s="33" t="s">
        <v>37</v>
      </c>
      <c r="L710" s="41" t="s">
        <v>399</v>
      </c>
    </row>
    <row r="711" spans="2:12" ht="38.25">
      <c r="B711" s="14">
        <v>80161500</v>
      </c>
      <c r="C711" s="28" t="s">
        <v>237</v>
      </c>
      <c r="D711" s="29">
        <v>41852</v>
      </c>
      <c r="E711" s="30">
        <v>5</v>
      </c>
      <c r="F711" s="31" t="s">
        <v>425</v>
      </c>
      <c r="G711" s="33" t="s">
        <v>35</v>
      </c>
      <c r="H711" s="32">
        <v>25000000</v>
      </c>
      <c r="I711" s="32">
        <v>25000000</v>
      </c>
      <c r="J711" s="33" t="s">
        <v>36</v>
      </c>
      <c r="K711" s="33" t="s">
        <v>37</v>
      </c>
      <c r="L711" s="41" t="s">
        <v>399</v>
      </c>
    </row>
    <row r="712" spans="2:12" ht="38.25">
      <c r="B712" s="14">
        <v>80161500</v>
      </c>
      <c r="C712" s="28" t="s">
        <v>272</v>
      </c>
      <c r="D712" s="29">
        <v>41852</v>
      </c>
      <c r="E712" s="30">
        <v>5</v>
      </c>
      <c r="F712" s="31" t="s">
        <v>425</v>
      </c>
      <c r="G712" s="33" t="s">
        <v>35</v>
      </c>
      <c r="H712" s="32">
        <v>8500000</v>
      </c>
      <c r="I712" s="32">
        <v>8500000</v>
      </c>
      <c r="J712" s="33" t="s">
        <v>36</v>
      </c>
      <c r="K712" s="33" t="s">
        <v>37</v>
      </c>
      <c r="L712" s="41" t="s">
        <v>399</v>
      </c>
    </row>
    <row r="713" spans="2:12" ht="51">
      <c r="B713" s="14">
        <v>80161500</v>
      </c>
      <c r="C713" s="28" t="s">
        <v>273</v>
      </c>
      <c r="D713" s="29">
        <v>41852</v>
      </c>
      <c r="E713" s="30">
        <v>5</v>
      </c>
      <c r="F713" s="31" t="s">
        <v>425</v>
      </c>
      <c r="G713" s="33" t="s">
        <v>35</v>
      </c>
      <c r="H713" s="32">
        <v>25750000</v>
      </c>
      <c r="I713" s="32">
        <v>25750000</v>
      </c>
      <c r="J713" s="33" t="s">
        <v>36</v>
      </c>
      <c r="K713" s="33" t="s">
        <v>37</v>
      </c>
      <c r="L713" s="41" t="s">
        <v>399</v>
      </c>
    </row>
    <row r="714" spans="2:12" ht="51">
      <c r="B714" s="14">
        <v>80161500</v>
      </c>
      <c r="C714" s="28" t="s">
        <v>252</v>
      </c>
      <c r="D714" s="29">
        <v>41852</v>
      </c>
      <c r="E714" s="30">
        <v>5</v>
      </c>
      <c r="F714" s="31" t="s">
        <v>425</v>
      </c>
      <c r="G714" s="33" t="s">
        <v>35</v>
      </c>
      <c r="H714" s="32">
        <v>9014940</v>
      </c>
      <c r="I714" s="32">
        <v>9014940</v>
      </c>
      <c r="J714" s="33" t="s">
        <v>36</v>
      </c>
      <c r="K714" s="33" t="s">
        <v>37</v>
      </c>
      <c r="L714" s="41" t="s">
        <v>399</v>
      </c>
    </row>
    <row r="715" spans="2:12" ht="51">
      <c r="B715" s="14">
        <v>80161500</v>
      </c>
      <c r="C715" s="28" t="s">
        <v>274</v>
      </c>
      <c r="D715" s="29">
        <v>41852</v>
      </c>
      <c r="E715" s="30">
        <v>5</v>
      </c>
      <c r="F715" s="31" t="s">
        <v>425</v>
      </c>
      <c r="G715" s="33" t="s">
        <v>35</v>
      </c>
      <c r="H715" s="32">
        <v>13950000</v>
      </c>
      <c r="I715" s="32">
        <v>13950000</v>
      </c>
      <c r="J715" s="33" t="s">
        <v>36</v>
      </c>
      <c r="K715" s="33" t="s">
        <v>37</v>
      </c>
      <c r="L715" s="41" t="s">
        <v>399</v>
      </c>
    </row>
    <row r="716" spans="2:12" ht="51">
      <c r="B716" s="14">
        <v>80161500</v>
      </c>
      <c r="C716" s="28" t="s">
        <v>221</v>
      </c>
      <c r="D716" s="29">
        <v>41852</v>
      </c>
      <c r="E716" s="30">
        <v>5</v>
      </c>
      <c r="F716" s="31" t="s">
        <v>425</v>
      </c>
      <c r="G716" s="33" t="s">
        <v>35</v>
      </c>
      <c r="H716" s="32">
        <v>13975000</v>
      </c>
      <c r="I716" s="32">
        <v>13975000</v>
      </c>
      <c r="J716" s="33" t="s">
        <v>36</v>
      </c>
      <c r="K716" s="33" t="s">
        <v>37</v>
      </c>
      <c r="L716" s="41" t="s">
        <v>399</v>
      </c>
    </row>
    <row r="717" spans="2:12" ht="51">
      <c r="B717" s="14">
        <v>80161500</v>
      </c>
      <c r="C717" s="28" t="s">
        <v>275</v>
      </c>
      <c r="D717" s="29">
        <v>41852</v>
      </c>
      <c r="E717" s="30">
        <v>5</v>
      </c>
      <c r="F717" s="31" t="s">
        <v>425</v>
      </c>
      <c r="G717" s="33" t="s">
        <v>35</v>
      </c>
      <c r="H717" s="32">
        <v>25000000</v>
      </c>
      <c r="I717" s="32">
        <v>25000000</v>
      </c>
      <c r="J717" s="33" t="s">
        <v>36</v>
      </c>
      <c r="K717" s="33" t="s">
        <v>37</v>
      </c>
      <c r="L717" s="41" t="s">
        <v>399</v>
      </c>
    </row>
    <row r="718" spans="2:12" ht="51">
      <c r="B718" s="14">
        <v>80161500</v>
      </c>
      <c r="C718" s="28" t="s">
        <v>275</v>
      </c>
      <c r="D718" s="29">
        <v>41852</v>
      </c>
      <c r="E718" s="30">
        <v>5</v>
      </c>
      <c r="F718" s="31" t="s">
        <v>425</v>
      </c>
      <c r="G718" s="33" t="s">
        <v>35</v>
      </c>
      <c r="H718" s="32">
        <v>25000000</v>
      </c>
      <c r="I718" s="32">
        <v>25000000</v>
      </c>
      <c r="J718" s="33" t="s">
        <v>36</v>
      </c>
      <c r="K718" s="33" t="s">
        <v>37</v>
      </c>
      <c r="L718" s="41" t="s">
        <v>399</v>
      </c>
    </row>
    <row r="719" spans="2:12" ht="51">
      <c r="B719" s="14">
        <v>80161500</v>
      </c>
      <c r="C719" s="28" t="s">
        <v>275</v>
      </c>
      <c r="D719" s="29">
        <v>41852</v>
      </c>
      <c r="E719" s="30">
        <v>5</v>
      </c>
      <c r="F719" s="31" t="s">
        <v>425</v>
      </c>
      <c r="G719" s="33" t="s">
        <v>35</v>
      </c>
      <c r="H719" s="32">
        <v>25000000</v>
      </c>
      <c r="I719" s="32">
        <v>25000000</v>
      </c>
      <c r="J719" s="33" t="s">
        <v>36</v>
      </c>
      <c r="K719" s="33" t="s">
        <v>37</v>
      </c>
      <c r="L719" s="41" t="s">
        <v>399</v>
      </c>
    </row>
    <row r="720" spans="2:12" ht="38.25">
      <c r="B720" s="14">
        <v>80161500</v>
      </c>
      <c r="C720" s="28" t="s">
        <v>276</v>
      </c>
      <c r="D720" s="29">
        <v>41852</v>
      </c>
      <c r="E720" s="30">
        <v>5</v>
      </c>
      <c r="F720" s="31" t="s">
        <v>425</v>
      </c>
      <c r="G720" s="33" t="s">
        <v>35</v>
      </c>
      <c r="H720" s="32">
        <v>22713108.571428575</v>
      </c>
      <c r="I720" s="32">
        <v>22713108.571428575</v>
      </c>
      <c r="J720" s="33" t="s">
        <v>36</v>
      </c>
      <c r="K720" s="33" t="s">
        <v>37</v>
      </c>
      <c r="L720" s="41" t="s">
        <v>399</v>
      </c>
    </row>
    <row r="721" spans="2:12" ht="38.25">
      <c r="B721" s="14">
        <v>80161500</v>
      </c>
      <c r="C721" s="28" t="s">
        <v>277</v>
      </c>
      <c r="D721" s="29">
        <v>41852</v>
      </c>
      <c r="E721" s="30">
        <v>5</v>
      </c>
      <c r="F721" s="31" t="s">
        <v>425</v>
      </c>
      <c r="G721" s="33" t="s">
        <v>35</v>
      </c>
      <c r="H721" s="32">
        <v>24501731.428571425</v>
      </c>
      <c r="I721" s="32">
        <v>24501731.428571425</v>
      </c>
      <c r="J721" s="33" t="s">
        <v>36</v>
      </c>
      <c r="K721" s="33" t="s">
        <v>37</v>
      </c>
      <c r="L721" s="41" t="s">
        <v>399</v>
      </c>
    </row>
    <row r="722" spans="2:12" ht="30">
      <c r="B722" s="14">
        <v>80161500</v>
      </c>
      <c r="C722" s="28" t="s">
        <v>107</v>
      </c>
      <c r="D722" s="29">
        <v>41852</v>
      </c>
      <c r="E722" s="30">
        <v>5</v>
      </c>
      <c r="F722" s="31" t="s">
        <v>425</v>
      </c>
      <c r="G722" s="33" t="s">
        <v>35</v>
      </c>
      <c r="H722" s="32">
        <v>26166901.428571425</v>
      </c>
      <c r="I722" s="32">
        <v>26166901.428571425</v>
      </c>
      <c r="J722" s="33" t="s">
        <v>36</v>
      </c>
      <c r="K722" s="33" t="s">
        <v>37</v>
      </c>
      <c r="L722" s="41" t="s">
        <v>399</v>
      </c>
    </row>
    <row r="723" spans="2:12" ht="38.25">
      <c r="B723" s="14">
        <v>80161500</v>
      </c>
      <c r="C723" s="28" t="s">
        <v>278</v>
      </c>
      <c r="D723" s="29">
        <v>41852</v>
      </c>
      <c r="E723" s="30">
        <v>5</v>
      </c>
      <c r="F723" s="31" t="s">
        <v>425</v>
      </c>
      <c r="G723" s="33" t="s">
        <v>35</v>
      </c>
      <c r="H723" s="32">
        <v>21885044.285714287</v>
      </c>
      <c r="I723" s="32">
        <v>21885044.285714287</v>
      </c>
      <c r="J723" s="33" t="s">
        <v>36</v>
      </c>
      <c r="K723" s="33" t="s">
        <v>37</v>
      </c>
      <c r="L723" s="41" t="s">
        <v>399</v>
      </c>
    </row>
    <row r="724" spans="2:12" ht="38.25">
      <c r="B724" s="14">
        <v>80161500</v>
      </c>
      <c r="C724" s="28" t="s">
        <v>279</v>
      </c>
      <c r="D724" s="29">
        <v>41852</v>
      </c>
      <c r="E724" s="30">
        <v>5</v>
      </c>
      <c r="F724" s="31" t="s">
        <v>425</v>
      </c>
      <c r="G724" s="33" t="s">
        <v>35</v>
      </c>
      <c r="H724" s="32">
        <v>7612187.142857144</v>
      </c>
      <c r="I724" s="32">
        <v>7612187.142857144</v>
      </c>
      <c r="J724" s="33" t="s">
        <v>36</v>
      </c>
      <c r="K724" s="33" t="s">
        <v>37</v>
      </c>
      <c r="L724" s="41" t="s">
        <v>399</v>
      </c>
    </row>
    <row r="725" spans="2:12" ht="38.25">
      <c r="B725" s="14">
        <v>80161500</v>
      </c>
      <c r="C725" s="28" t="s">
        <v>280</v>
      </c>
      <c r="D725" s="29">
        <v>41852</v>
      </c>
      <c r="E725" s="30">
        <v>5</v>
      </c>
      <c r="F725" s="31" t="s">
        <v>425</v>
      </c>
      <c r="G725" s="33" t="s">
        <v>35</v>
      </c>
      <c r="H725" s="32">
        <v>23788088.571428575</v>
      </c>
      <c r="I725" s="32">
        <v>23788088.571428575</v>
      </c>
      <c r="J725" s="33" t="s">
        <v>36</v>
      </c>
      <c r="K725" s="33" t="s">
        <v>37</v>
      </c>
      <c r="L725" s="41" t="s">
        <v>399</v>
      </c>
    </row>
    <row r="726" spans="2:12" ht="51">
      <c r="B726" s="14">
        <v>80161500</v>
      </c>
      <c r="C726" s="28" t="s">
        <v>281</v>
      </c>
      <c r="D726" s="29">
        <v>41852</v>
      </c>
      <c r="E726" s="30">
        <v>5</v>
      </c>
      <c r="F726" s="31" t="s">
        <v>425</v>
      </c>
      <c r="G726" s="33" t="s">
        <v>35</v>
      </c>
      <c r="H726" s="32">
        <v>21428571.428571425</v>
      </c>
      <c r="I726" s="32">
        <v>21428571.428571425</v>
      </c>
      <c r="J726" s="33" t="s">
        <v>36</v>
      </c>
      <c r="K726" s="33" t="s">
        <v>37</v>
      </c>
      <c r="L726" s="41" t="s">
        <v>399</v>
      </c>
    </row>
    <row r="727" spans="2:12" ht="30">
      <c r="B727" s="14">
        <v>80161500</v>
      </c>
      <c r="C727" s="28" t="s">
        <v>282</v>
      </c>
      <c r="D727" s="29">
        <v>41852</v>
      </c>
      <c r="E727" s="30">
        <v>5</v>
      </c>
      <c r="F727" s="31" t="s">
        <v>425</v>
      </c>
      <c r="G727" s="33" t="s">
        <v>35</v>
      </c>
      <c r="H727" s="32">
        <v>6428571.428571428</v>
      </c>
      <c r="I727" s="32">
        <v>6428571.428571428</v>
      </c>
      <c r="J727" s="33" t="s">
        <v>36</v>
      </c>
      <c r="K727" s="33" t="s">
        <v>37</v>
      </c>
      <c r="L727" s="41" t="s">
        <v>399</v>
      </c>
    </row>
    <row r="728" spans="2:12" ht="63.75">
      <c r="B728" s="14">
        <v>80161500</v>
      </c>
      <c r="C728" s="28" t="s">
        <v>283</v>
      </c>
      <c r="D728" s="29">
        <v>41852</v>
      </c>
      <c r="E728" s="30">
        <v>5</v>
      </c>
      <c r="F728" s="31" t="s">
        <v>425</v>
      </c>
      <c r="G728" s="33" t="s">
        <v>35</v>
      </c>
      <c r="H728" s="32">
        <v>31827000</v>
      </c>
      <c r="I728" s="32">
        <v>31827000</v>
      </c>
      <c r="J728" s="33" t="s">
        <v>36</v>
      </c>
      <c r="K728" s="33" t="s">
        <v>37</v>
      </c>
      <c r="L728" s="41" t="s">
        <v>399</v>
      </c>
    </row>
    <row r="729" spans="2:12" ht="38.25">
      <c r="B729" s="14">
        <v>80161500</v>
      </c>
      <c r="C729" s="28" t="s">
        <v>284</v>
      </c>
      <c r="D729" s="29">
        <v>41852</v>
      </c>
      <c r="E729" s="30">
        <v>5</v>
      </c>
      <c r="F729" s="31" t="s">
        <v>425</v>
      </c>
      <c r="G729" s="33" t="s">
        <v>35</v>
      </c>
      <c r="H729" s="32">
        <v>12875000</v>
      </c>
      <c r="I729" s="32">
        <v>12875000</v>
      </c>
      <c r="J729" s="33" t="s">
        <v>36</v>
      </c>
      <c r="K729" s="33" t="s">
        <v>37</v>
      </c>
      <c r="L729" s="41" t="s">
        <v>342</v>
      </c>
    </row>
    <row r="730" spans="2:12" ht="38.25">
      <c r="B730" s="14">
        <v>80161500</v>
      </c>
      <c r="C730" s="28" t="s">
        <v>285</v>
      </c>
      <c r="D730" s="29">
        <v>41852</v>
      </c>
      <c r="E730" s="30">
        <v>5</v>
      </c>
      <c r="F730" s="31" t="s">
        <v>425</v>
      </c>
      <c r="G730" s="33" t="s">
        <v>35</v>
      </c>
      <c r="H730" s="32">
        <v>14486200</v>
      </c>
      <c r="I730" s="32">
        <v>14486200</v>
      </c>
      <c r="J730" s="33" t="s">
        <v>36</v>
      </c>
      <c r="K730" s="33" t="s">
        <v>37</v>
      </c>
      <c r="L730" s="41" t="s">
        <v>342</v>
      </c>
    </row>
    <row r="731" spans="2:12" ht="38.25">
      <c r="B731" s="14">
        <v>80161500</v>
      </c>
      <c r="C731" s="28" t="s">
        <v>286</v>
      </c>
      <c r="D731" s="29">
        <v>41852</v>
      </c>
      <c r="E731" s="30">
        <v>5</v>
      </c>
      <c r="F731" s="31" t="s">
        <v>425</v>
      </c>
      <c r="G731" s="33" t="s">
        <v>35</v>
      </c>
      <c r="H731" s="32">
        <v>51933175</v>
      </c>
      <c r="I731" s="32">
        <v>51933175</v>
      </c>
      <c r="J731" s="33" t="s">
        <v>36</v>
      </c>
      <c r="K731" s="33" t="s">
        <v>37</v>
      </c>
      <c r="L731" s="41" t="s">
        <v>342</v>
      </c>
    </row>
    <row r="732" spans="2:12" ht="51">
      <c r="B732" s="14">
        <v>80161500</v>
      </c>
      <c r="C732" s="28" t="s">
        <v>287</v>
      </c>
      <c r="D732" s="29">
        <v>41852</v>
      </c>
      <c r="E732" s="30">
        <v>5</v>
      </c>
      <c r="F732" s="31" t="s">
        <v>425</v>
      </c>
      <c r="G732" s="33" t="s">
        <v>35</v>
      </c>
      <c r="H732" s="32">
        <v>44514150</v>
      </c>
      <c r="I732" s="32">
        <v>44514150</v>
      </c>
      <c r="J732" s="33" t="s">
        <v>36</v>
      </c>
      <c r="K732" s="33" t="s">
        <v>37</v>
      </c>
      <c r="L732" s="41" t="s">
        <v>342</v>
      </c>
    </row>
    <row r="733" spans="2:12" ht="51">
      <c r="B733" s="14">
        <v>80161500</v>
      </c>
      <c r="C733" s="28" t="s">
        <v>287</v>
      </c>
      <c r="D733" s="29">
        <v>41852</v>
      </c>
      <c r="E733" s="30">
        <v>5</v>
      </c>
      <c r="F733" s="31" t="s">
        <v>425</v>
      </c>
      <c r="G733" s="33" t="s">
        <v>35</v>
      </c>
      <c r="H733" s="32">
        <v>5142857.142857143</v>
      </c>
      <c r="I733" s="32">
        <v>5142857.142857143</v>
      </c>
      <c r="J733" s="33" t="s">
        <v>36</v>
      </c>
      <c r="K733" s="33" t="s">
        <v>37</v>
      </c>
      <c r="L733" s="41" t="s">
        <v>342</v>
      </c>
    </row>
    <row r="734" spans="2:12" ht="38.25">
      <c r="B734" s="14">
        <v>80161500</v>
      </c>
      <c r="C734" s="28" t="s">
        <v>288</v>
      </c>
      <c r="D734" s="29">
        <v>41852</v>
      </c>
      <c r="E734" s="30">
        <v>5</v>
      </c>
      <c r="F734" s="31" t="s">
        <v>425</v>
      </c>
      <c r="G734" s="33" t="s">
        <v>35</v>
      </c>
      <c r="H734" s="32">
        <v>36565000</v>
      </c>
      <c r="I734" s="32">
        <v>36565000</v>
      </c>
      <c r="J734" s="33" t="s">
        <v>36</v>
      </c>
      <c r="K734" s="33" t="s">
        <v>37</v>
      </c>
      <c r="L734" s="41" t="s">
        <v>342</v>
      </c>
    </row>
    <row r="735" spans="2:12" ht="38.25">
      <c r="B735" s="14">
        <v>80161500</v>
      </c>
      <c r="C735" s="28" t="s">
        <v>289</v>
      </c>
      <c r="D735" s="29">
        <v>41852</v>
      </c>
      <c r="E735" s="30">
        <v>5</v>
      </c>
      <c r="F735" s="31" t="s">
        <v>425</v>
      </c>
      <c r="G735" s="33" t="s">
        <v>35</v>
      </c>
      <c r="H735" s="32">
        <v>30900000</v>
      </c>
      <c r="I735" s="32">
        <v>30900000</v>
      </c>
      <c r="J735" s="33" t="s">
        <v>36</v>
      </c>
      <c r="K735" s="33" t="s">
        <v>37</v>
      </c>
      <c r="L735" s="41" t="s">
        <v>342</v>
      </c>
    </row>
    <row r="736" spans="2:12" ht="38.25">
      <c r="B736" s="14">
        <v>80161500</v>
      </c>
      <c r="C736" s="28" t="s">
        <v>290</v>
      </c>
      <c r="D736" s="29">
        <v>41852</v>
      </c>
      <c r="E736" s="30">
        <v>5</v>
      </c>
      <c r="F736" s="31" t="s">
        <v>425</v>
      </c>
      <c r="G736" s="33" t="s">
        <v>35</v>
      </c>
      <c r="H736" s="32">
        <v>30900000</v>
      </c>
      <c r="I736" s="32">
        <v>30900000</v>
      </c>
      <c r="J736" s="33" t="s">
        <v>36</v>
      </c>
      <c r="K736" s="33" t="s">
        <v>37</v>
      </c>
      <c r="L736" s="41" t="s">
        <v>342</v>
      </c>
    </row>
    <row r="737" spans="2:12" ht="51">
      <c r="B737" s="14">
        <v>80161500</v>
      </c>
      <c r="C737" s="28" t="s">
        <v>291</v>
      </c>
      <c r="D737" s="29">
        <v>41852</v>
      </c>
      <c r="E737" s="30">
        <v>5</v>
      </c>
      <c r="F737" s="31" t="s">
        <v>425</v>
      </c>
      <c r="G737" s="33" t="s">
        <v>35</v>
      </c>
      <c r="H737" s="32">
        <v>16114650</v>
      </c>
      <c r="I737" s="32">
        <v>16114650</v>
      </c>
      <c r="J737" s="33" t="s">
        <v>36</v>
      </c>
      <c r="K737" s="33" t="s">
        <v>37</v>
      </c>
      <c r="L737" s="41" t="s">
        <v>342</v>
      </c>
    </row>
    <row r="738" spans="2:12" ht="38.25">
      <c r="B738" s="14">
        <v>80161500</v>
      </c>
      <c r="C738" s="28" t="s">
        <v>292</v>
      </c>
      <c r="D738" s="29">
        <v>41852</v>
      </c>
      <c r="E738" s="30">
        <v>5</v>
      </c>
      <c r="F738" s="31" t="s">
        <v>425</v>
      </c>
      <c r="G738" s="33" t="s">
        <v>35</v>
      </c>
      <c r="H738" s="32">
        <v>31827000</v>
      </c>
      <c r="I738" s="32">
        <v>31827000</v>
      </c>
      <c r="J738" s="33" t="s">
        <v>36</v>
      </c>
      <c r="K738" s="33" t="s">
        <v>37</v>
      </c>
      <c r="L738" s="41" t="s">
        <v>342</v>
      </c>
    </row>
    <row r="739" spans="2:12" ht="38.25">
      <c r="B739" s="14">
        <v>80161500</v>
      </c>
      <c r="C739" s="28" t="s">
        <v>293</v>
      </c>
      <c r="D739" s="29">
        <v>41852</v>
      </c>
      <c r="E739" s="30">
        <v>5</v>
      </c>
      <c r="F739" s="31" t="s">
        <v>425</v>
      </c>
      <c r="G739" s="33" t="s">
        <v>35</v>
      </c>
      <c r="H739" s="32">
        <v>39338170</v>
      </c>
      <c r="I739" s="32">
        <v>39338170</v>
      </c>
      <c r="J739" s="33" t="s">
        <v>36</v>
      </c>
      <c r="K739" s="33" t="s">
        <v>37</v>
      </c>
      <c r="L739" s="41" t="s">
        <v>342</v>
      </c>
    </row>
    <row r="740" spans="2:12" ht="51">
      <c r="B740" s="14">
        <v>80161500</v>
      </c>
      <c r="C740" s="28" t="s">
        <v>294</v>
      </c>
      <c r="D740" s="29">
        <v>41852</v>
      </c>
      <c r="E740" s="30">
        <v>5</v>
      </c>
      <c r="F740" s="31" t="s">
        <v>425</v>
      </c>
      <c r="G740" s="33" t="s">
        <v>35</v>
      </c>
      <c r="H740" s="32">
        <v>38245445</v>
      </c>
      <c r="I740" s="32">
        <v>38245445</v>
      </c>
      <c r="J740" s="33" t="s">
        <v>36</v>
      </c>
      <c r="K740" s="33" t="s">
        <v>37</v>
      </c>
      <c r="L740" s="41" t="s">
        <v>342</v>
      </c>
    </row>
    <row r="741" spans="2:12" ht="51">
      <c r="B741" s="14">
        <v>80161500</v>
      </c>
      <c r="C741" s="28" t="s">
        <v>294</v>
      </c>
      <c r="D741" s="29">
        <v>41852</v>
      </c>
      <c r="E741" s="30">
        <v>5</v>
      </c>
      <c r="F741" s="31" t="s">
        <v>425</v>
      </c>
      <c r="G741" s="33" t="s">
        <v>35</v>
      </c>
      <c r="H741" s="32">
        <v>4254555</v>
      </c>
      <c r="I741" s="32">
        <v>4254555</v>
      </c>
      <c r="J741" s="33" t="s">
        <v>36</v>
      </c>
      <c r="K741" s="33" t="s">
        <v>37</v>
      </c>
      <c r="L741" s="41" t="s">
        <v>342</v>
      </c>
    </row>
    <row r="742" spans="2:12" ht="38.25">
      <c r="B742" s="14">
        <v>80161500</v>
      </c>
      <c r="C742" s="28" t="s">
        <v>295</v>
      </c>
      <c r="D742" s="29">
        <v>41852</v>
      </c>
      <c r="E742" s="30">
        <v>5</v>
      </c>
      <c r="F742" s="31" t="s">
        <v>425</v>
      </c>
      <c r="G742" s="33" t="s">
        <v>35</v>
      </c>
      <c r="H742" s="32">
        <v>42500000</v>
      </c>
      <c r="I742" s="32">
        <v>42500000</v>
      </c>
      <c r="J742" s="33" t="s">
        <v>36</v>
      </c>
      <c r="K742" s="33" t="s">
        <v>37</v>
      </c>
      <c r="L742" s="41" t="s">
        <v>342</v>
      </c>
    </row>
    <row r="743" spans="2:12" ht="38.25">
      <c r="B743" s="14">
        <v>80161500</v>
      </c>
      <c r="C743" s="28" t="s">
        <v>296</v>
      </c>
      <c r="D743" s="29">
        <v>41852</v>
      </c>
      <c r="E743" s="30">
        <v>5</v>
      </c>
      <c r="F743" s="31" t="s">
        <v>425</v>
      </c>
      <c r="G743" s="33" t="s">
        <v>35</v>
      </c>
      <c r="H743" s="32">
        <v>51933175</v>
      </c>
      <c r="I743" s="32">
        <v>51933175</v>
      </c>
      <c r="J743" s="33" t="s">
        <v>36</v>
      </c>
      <c r="K743" s="33" t="s">
        <v>37</v>
      </c>
      <c r="L743" s="41" t="s">
        <v>342</v>
      </c>
    </row>
    <row r="744" spans="2:12" ht="38.25">
      <c r="B744" s="14">
        <v>80161500</v>
      </c>
      <c r="C744" s="28" t="s">
        <v>297</v>
      </c>
      <c r="D744" s="29">
        <v>41852</v>
      </c>
      <c r="E744" s="30">
        <v>5</v>
      </c>
      <c r="F744" s="31" t="s">
        <v>425</v>
      </c>
      <c r="G744" s="33" t="s">
        <v>35</v>
      </c>
      <c r="H744" s="32">
        <v>36919320</v>
      </c>
      <c r="I744" s="32">
        <v>36919320</v>
      </c>
      <c r="J744" s="33" t="s">
        <v>36</v>
      </c>
      <c r="K744" s="33" t="s">
        <v>37</v>
      </c>
      <c r="L744" s="41" t="s">
        <v>342</v>
      </c>
    </row>
    <row r="745" spans="2:12" ht="51">
      <c r="B745" s="14">
        <v>80161500</v>
      </c>
      <c r="C745" s="28" t="s">
        <v>298</v>
      </c>
      <c r="D745" s="29">
        <v>41852</v>
      </c>
      <c r="E745" s="30">
        <v>5</v>
      </c>
      <c r="F745" s="31" t="s">
        <v>425</v>
      </c>
      <c r="G745" s="33" t="s">
        <v>35</v>
      </c>
      <c r="H745" s="32">
        <v>14486200</v>
      </c>
      <c r="I745" s="32">
        <v>14486200</v>
      </c>
      <c r="J745" s="33" t="s">
        <v>36</v>
      </c>
      <c r="K745" s="33" t="s">
        <v>37</v>
      </c>
      <c r="L745" s="41" t="s">
        <v>342</v>
      </c>
    </row>
    <row r="746" spans="2:12" ht="38.25">
      <c r="B746" s="14">
        <v>80161500</v>
      </c>
      <c r="C746" s="28" t="s">
        <v>299</v>
      </c>
      <c r="D746" s="29">
        <v>41852</v>
      </c>
      <c r="E746" s="30">
        <v>5</v>
      </c>
      <c r="F746" s="31" t="s">
        <v>425</v>
      </c>
      <c r="G746" s="33" t="s">
        <v>35</v>
      </c>
      <c r="H746" s="32">
        <v>37571775</v>
      </c>
      <c r="I746" s="32">
        <v>37571775</v>
      </c>
      <c r="J746" s="33" t="s">
        <v>36</v>
      </c>
      <c r="K746" s="33" t="s">
        <v>37</v>
      </c>
      <c r="L746" s="41" t="s">
        <v>342</v>
      </c>
    </row>
    <row r="747" spans="2:12" ht="51">
      <c r="B747" s="14">
        <v>80161500</v>
      </c>
      <c r="C747" s="28" t="s">
        <v>300</v>
      </c>
      <c r="D747" s="29">
        <v>41852</v>
      </c>
      <c r="E747" s="30">
        <v>5</v>
      </c>
      <c r="F747" s="31" t="s">
        <v>425</v>
      </c>
      <c r="G747" s="33" t="s">
        <v>35</v>
      </c>
      <c r="H747" s="32">
        <v>8755000</v>
      </c>
      <c r="I747" s="32">
        <v>8755000</v>
      </c>
      <c r="J747" s="33" t="s">
        <v>36</v>
      </c>
      <c r="K747" s="33" t="s">
        <v>37</v>
      </c>
      <c r="L747" s="41" t="s">
        <v>342</v>
      </c>
    </row>
    <row r="748" spans="2:12" ht="38.25">
      <c r="B748" s="14">
        <v>80161500</v>
      </c>
      <c r="C748" s="28" t="s">
        <v>301</v>
      </c>
      <c r="D748" s="29">
        <v>41852</v>
      </c>
      <c r="E748" s="30">
        <v>5</v>
      </c>
      <c r="F748" s="31" t="s">
        <v>425</v>
      </c>
      <c r="G748" s="33" t="s">
        <v>35</v>
      </c>
      <c r="H748" s="32">
        <v>36000000</v>
      </c>
      <c r="I748" s="32">
        <v>36000000</v>
      </c>
      <c r="J748" s="33" t="s">
        <v>36</v>
      </c>
      <c r="K748" s="33" t="s">
        <v>37</v>
      </c>
      <c r="L748" s="41" t="s">
        <v>342</v>
      </c>
    </row>
    <row r="749" spans="2:12" ht="51">
      <c r="B749" s="14">
        <v>80161500</v>
      </c>
      <c r="C749" s="28" t="s">
        <v>302</v>
      </c>
      <c r="D749" s="29">
        <v>41852</v>
      </c>
      <c r="E749" s="30">
        <v>5</v>
      </c>
      <c r="F749" s="31" t="s">
        <v>425</v>
      </c>
      <c r="G749" s="33" t="s">
        <v>35</v>
      </c>
      <c r="H749" s="32">
        <v>42436000</v>
      </c>
      <c r="I749" s="32">
        <v>42436000</v>
      </c>
      <c r="J749" s="33" t="s">
        <v>36</v>
      </c>
      <c r="K749" s="33" t="s">
        <v>37</v>
      </c>
      <c r="L749" s="41" t="s">
        <v>342</v>
      </c>
    </row>
    <row r="750" spans="2:12" ht="30">
      <c r="B750" s="14">
        <v>80161500</v>
      </c>
      <c r="C750" s="28" t="s">
        <v>303</v>
      </c>
      <c r="D750" s="29">
        <v>41852</v>
      </c>
      <c r="E750" s="30">
        <v>5</v>
      </c>
      <c r="F750" s="31" t="s">
        <v>425</v>
      </c>
      <c r="G750" s="33" t="s">
        <v>35</v>
      </c>
      <c r="H750" s="32">
        <v>42149557.14285715</v>
      </c>
      <c r="I750" s="32">
        <v>42149557.14285715</v>
      </c>
      <c r="J750" s="33" t="s">
        <v>36</v>
      </c>
      <c r="K750" s="33" t="s">
        <v>37</v>
      </c>
      <c r="L750" s="41" t="s">
        <v>342</v>
      </c>
    </row>
    <row r="751" spans="2:12" ht="38.25">
      <c r="B751" s="14">
        <v>80161500</v>
      </c>
      <c r="C751" s="28" t="s">
        <v>304</v>
      </c>
      <c r="D751" s="29">
        <v>41852</v>
      </c>
      <c r="E751" s="30">
        <v>5</v>
      </c>
      <c r="F751" s="31" t="s">
        <v>425</v>
      </c>
      <c r="G751" s="33" t="s">
        <v>35</v>
      </c>
      <c r="H751" s="32">
        <v>15450000</v>
      </c>
      <c r="I751" s="32">
        <v>15450000</v>
      </c>
      <c r="J751" s="33" t="s">
        <v>36</v>
      </c>
      <c r="K751" s="33" t="s">
        <v>37</v>
      </c>
      <c r="L751" s="41" t="s">
        <v>342</v>
      </c>
    </row>
    <row r="752" spans="2:12" ht="38.25">
      <c r="B752" s="14">
        <v>80161500</v>
      </c>
      <c r="C752" s="28" t="s">
        <v>305</v>
      </c>
      <c r="D752" s="29">
        <v>41852</v>
      </c>
      <c r="E752" s="30">
        <v>5</v>
      </c>
      <c r="F752" s="31" t="s">
        <v>425</v>
      </c>
      <c r="G752" s="33" t="s">
        <v>35</v>
      </c>
      <c r="H752" s="32">
        <v>33763142.85714286</v>
      </c>
      <c r="I752" s="32">
        <v>33763142.85714286</v>
      </c>
      <c r="J752" s="33" t="s">
        <v>36</v>
      </c>
      <c r="K752" s="33" t="s">
        <v>37</v>
      </c>
      <c r="L752" s="41" t="s">
        <v>342</v>
      </c>
    </row>
    <row r="753" spans="2:12" ht="38.25">
      <c r="B753" s="14">
        <v>80161500</v>
      </c>
      <c r="C753" s="28" t="s">
        <v>306</v>
      </c>
      <c r="D753" s="29">
        <v>41852</v>
      </c>
      <c r="E753" s="30">
        <v>5</v>
      </c>
      <c r="F753" s="31" t="s">
        <v>425</v>
      </c>
      <c r="G753" s="33" t="s">
        <v>35</v>
      </c>
      <c r="H753" s="32">
        <v>6428571.428571428</v>
      </c>
      <c r="I753" s="32">
        <v>6428571.428571428</v>
      </c>
      <c r="J753" s="33" t="s">
        <v>36</v>
      </c>
      <c r="K753" s="33" t="s">
        <v>37</v>
      </c>
      <c r="L753" s="41" t="s">
        <v>342</v>
      </c>
    </row>
    <row r="754" spans="2:12" ht="38.25">
      <c r="B754" s="14">
        <v>80161500</v>
      </c>
      <c r="C754" s="28" t="s">
        <v>307</v>
      </c>
      <c r="D754" s="29">
        <v>41852</v>
      </c>
      <c r="E754" s="30">
        <v>5</v>
      </c>
      <c r="F754" s="31" t="s">
        <v>425</v>
      </c>
      <c r="G754" s="33" t="s">
        <v>35</v>
      </c>
      <c r="H754" s="32">
        <v>15450000</v>
      </c>
      <c r="I754" s="32">
        <v>15450000</v>
      </c>
      <c r="J754" s="33" t="s">
        <v>36</v>
      </c>
      <c r="K754" s="33" t="s">
        <v>37</v>
      </c>
      <c r="L754" s="41" t="s">
        <v>342</v>
      </c>
    </row>
    <row r="755" spans="2:12" ht="38.25">
      <c r="B755" s="14">
        <v>80161500</v>
      </c>
      <c r="C755" s="28" t="s">
        <v>308</v>
      </c>
      <c r="D755" s="29">
        <v>41852</v>
      </c>
      <c r="E755" s="30">
        <v>5</v>
      </c>
      <c r="F755" s="31" t="s">
        <v>425</v>
      </c>
      <c r="G755" s="33" t="s">
        <v>35</v>
      </c>
      <c r="H755" s="32">
        <v>37131500</v>
      </c>
      <c r="I755" s="32">
        <v>37131500</v>
      </c>
      <c r="J755" s="33" t="s">
        <v>36</v>
      </c>
      <c r="K755" s="33" t="s">
        <v>37</v>
      </c>
      <c r="L755" s="41" t="s">
        <v>342</v>
      </c>
    </row>
    <row r="756" spans="2:12" ht="38.25">
      <c r="B756" s="14">
        <v>80161500</v>
      </c>
      <c r="C756" s="28" t="s">
        <v>309</v>
      </c>
      <c r="D756" s="29">
        <v>41852</v>
      </c>
      <c r="E756" s="30">
        <v>5</v>
      </c>
      <c r="F756" s="31" t="s">
        <v>425</v>
      </c>
      <c r="G756" s="33" t="s">
        <v>35</v>
      </c>
      <c r="H756" s="32">
        <v>36601050</v>
      </c>
      <c r="I756" s="32">
        <v>36601050</v>
      </c>
      <c r="J756" s="33" t="s">
        <v>36</v>
      </c>
      <c r="K756" s="33" t="s">
        <v>37</v>
      </c>
      <c r="L756" s="41" t="s">
        <v>342</v>
      </c>
    </row>
    <row r="757" spans="2:12" ht="51">
      <c r="B757" s="14">
        <v>80161500</v>
      </c>
      <c r="C757" s="28" t="s">
        <v>310</v>
      </c>
      <c r="D757" s="29">
        <v>41852</v>
      </c>
      <c r="E757" s="30">
        <v>5</v>
      </c>
      <c r="F757" s="31" t="s">
        <v>425</v>
      </c>
      <c r="G757" s="33" t="s">
        <v>35</v>
      </c>
      <c r="H757" s="32">
        <v>21218000</v>
      </c>
      <c r="I757" s="32">
        <v>21218000</v>
      </c>
      <c r="J757" s="33" t="s">
        <v>36</v>
      </c>
      <c r="K757" s="33" t="s">
        <v>37</v>
      </c>
      <c r="L757" s="41" t="s">
        <v>342</v>
      </c>
    </row>
    <row r="758" spans="2:12" ht="38.25">
      <c r="B758" s="14">
        <v>80161500</v>
      </c>
      <c r="C758" s="28" t="s">
        <v>311</v>
      </c>
      <c r="D758" s="29">
        <v>41852</v>
      </c>
      <c r="E758" s="30">
        <v>5</v>
      </c>
      <c r="F758" s="31" t="s">
        <v>425</v>
      </c>
      <c r="G758" s="33" t="s">
        <v>35</v>
      </c>
      <c r="H758" s="32">
        <v>3939285714.285714</v>
      </c>
      <c r="I758" s="32">
        <v>3939285714.285714</v>
      </c>
      <c r="J758" s="33" t="s">
        <v>36</v>
      </c>
      <c r="K758" s="33" t="s">
        <v>37</v>
      </c>
      <c r="L758" s="41" t="s">
        <v>342</v>
      </c>
    </row>
    <row r="759" spans="2:12" ht="30">
      <c r="B759" s="14">
        <v>80161500</v>
      </c>
      <c r="C759" s="28" t="s">
        <v>312</v>
      </c>
      <c r="D759" s="29">
        <v>41852</v>
      </c>
      <c r="E759" s="30">
        <v>5</v>
      </c>
      <c r="F759" s="31" t="s">
        <v>425</v>
      </c>
      <c r="G759" s="33" t="s">
        <v>35</v>
      </c>
      <c r="H759" s="32">
        <v>30000000</v>
      </c>
      <c r="I759" s="32">
        <v>30000000</v>
      </c>
      <c r="J759" s="33" t="s">
        <v>36</v>
      </c>
      <c r="K759" s="33" t="s">
        <v>37</v>
      </c>
      <c r="L759" s="41" t="s">
        <v>342</v>
      </c>
    </row>
    <row r="760" spans="2:12" ht="51">
      <c r="B760" s="14">
        <v>80161500</v>
      </c>
      <c r="C760" s="28" t="s">
        <v>313</v>
      </c>
      <c r="D760" s="29">
        <v>41852</v>
      </c>
      <c r="E760" s="30">
        <v>5</v>
      </c>
      <c r="F760" s="31" t="s">
        <v>425</v>
      </c>
      <c r="G760" s="33" t="s">
        <v>35</v>
      </c>
      <c r="H760" s="32">
        <v>24000000</v>
      </c>
      <c r="I760" s="32">
        <v>24000000</v>
      </c>
      <c r="J760" s="33" t="s">
        <v>36</v>
      </c>
      <c r="K760" s="33" t="s">
        <v>37</v>
      </c>
      <c r="L760" s="41" t="s">
        <v>342</v>
      </c>
    </row>
    <row r="761" spans="2:12" ht="38.25">
      <c r="B761" s="14">
        <v>80161500</v>
      </c>
      <c r="C761" s="28" t="s">
        <v>314</v>
      </c>
      <c r="D761" s="29">
        <v>41852</v>
      </c>
      <c r="E761" s="30">
        <v>5</v>
      </c>
      <c r="F761" s="31" t="s">
        <v>425</v>
      </c>
      <c r="G761" s="33" t="s">
        <v>35</v>
      </c>
      <c r="H761" s="32">
        <v>34500000</v>
      </c>
      <c r="I761" s="32">
        <v>34500000</v>
      </c>
      <c r="J761" s="33" t="s">
        <v>36</v>
      </c>
      <c r="K761" s="33" t="s">
        <v>37</v>
      </c>
      <c r="L761" s="41" t="s">
        <v>342</v>
      </c>
    </row>
    <row r="762" spans="2:12" ht="38.25">
      <c r="B762" s="14">
        <v>80161500</v>
      </c>
      <c r="C762" s="28" t="s">
        <v>315</v>
      </c>
      <c r="D762" s="29">
        <v>41852</v>
      </c>
      <c r="E762" s="30">
        <v>5</v>
      </c>
      <c r="F762" s="31" t="s">
        <v>425</v>
      </c>
      <c r="G762" s="33" t="s">
        <v>35</v>
      </c>
      <c r="H762" s="32">
        <v>17500000</v>
      </c>
      <c r="I762" s="32">
        <v>17500000</v>
      </c>
      <c r="J762" s="33" t="s">
        <v>36</v>
      </c>
      <c r="K762" s="33" t="s">
        <v>37</v>
      </c>
      <c r="L762" s="41" t="s">
        <v>342</v>
      </c>
    </row>
    <row r="763" spans="2:12" ht="38.25">
      <c r="B763" s="14">
        <v>80161500</v>
      </c>
      <c r="C763" s="28" t="s">
        <v>316</v>
      </c>
      <c r="D763" s="29">
        <v>41852</v>
      </c>
      <c r="E763" s="30">
        <v>5</v>
      </c>
      <c r="F763" s="31" t="s">
        <v>425</v>
      </c>
      <c r="G763" s="33" t="s">
        <v>35</v>
      </c>
      <c r="H763" s="32">
        <v>6428571.428571428</v>
      </c>
      <c r="I763" s="32">
        <v>6428571.428571428</v>
      </c>
      <c r="J763" s="33" t="s">
        <v>36</v>
      </c>
      <c r="K763" s="33" t="s">
        <v>37</v>
      </c>
      <c r="L763" s="41" t="s">
        <v>342</v>
      </c>
    </row>
    <row r="764" spans="2:12" ht="38.25">
      <c r="B764" s="14">
        <v>80161500</v>
      </c>
      <c r="C764" s="28" t="s">
        <v>317</v>
      </c>
      <c r="D764" s="29">
        <v>41852</v>
      </c>
      <c r="E764" s="30">
        <v>5</v>
      </c>
      <c r="F764" s="31" t="s">
        <v>425</v>
      </c>
      <c r="G764" s="33" t="s">
        <v>35</v>
      </c>
      <c r="H764" s="32">
        <v>42500000</v>
      </c>
      <c r="I764" s="32">
        <v>42500000</v>
      </c>
      <c r="J764" s="33" t="s">
        <v>36</v>
      </c>
      <c r="K764" s="33" t="s">
        <v>37</v>
      </c>
      <c r="L764" s="41" t="s">
        <v>342</v>
      </c>
    </row>
    <row r="765" spans="2:12" ht="38.25">
      <c r="B765" s="14">
        <v>80161500</v>
      </c>
      <c r="C765" s="28" t="s">
        <v>318</v>
      </c>
      <c r="D765" s="29">
        <v>41852</v>
      </c>
      <c r="E765" s="30">
        <v>5</v>
      </c>
      <c r="F765" s="31" t="s">
        <v>425</v>
      </c>
      <c r="G765" s="33" t="s">
        <v>35</v>
      </c>
      <c r="H765" s="32">
        <v>6428571.428571428</v>
      </c>
      <c r="I765" s="32">
        <v>6428571.428571428</v>
      </c>
      <c r="J765" s="33" t="s">
        <v>36</v>
      </c>
      <c r="K765" s="33" t="s">
        <v>37</v>
      </c>
      <c r="L765" s="41" t="s">
        <v>342</v>
      </c>
    </row>
    <row r="766" spans="2:12" ht="38.25">
      <c r="B766" s="14">
        <v>80161500</v>
      </c>
      <c r="C766" s="28" t="s">
        <v>319</v>
      </c>
      <c r="D766" s="29">
        <v>41852</v>
      </c>
      <c r="E766" s="30">
        <v>5</v>
      </c>
      <c r="F766" s="31" t="s">
        <v>425</v>
      </c>
      <c r="G766" s="33" t="s">
        <v>35</v>
      </c>
      <c r="H766" s="32">
        <v>18000000</v>
      </c>
      <c r="I766" s="32">
        <v>18000000</v>
      </c>
      <c r="J766" s="33" t="s">
        <v>36</v>
      </c>
      <c r="K766" s="33" t="s">
        <v>37</v>
      </c>
      <c r="L766" s="41" t="s">
        <v>342</v>
      </c>
    </row>
    <row r="767" spans="2:12" ht="38.25">
      <c r="B767" s="14">
        <v>80161500</v>
      </c>
      <c r="C767" s="28" t="s">
        <v>320</v>
      </c>
      <c r="D767" s="29">
        <v>41852</v>
      </c>
      <c r="E767" s="30">
        <v>5</v>
      </c>
      <c r="F767" s="31" t="s">
        <v>425</v>
      </c>
      <c r="G767" s="33" t="s">
        <v>35</v>
      </c>
      <c r="H767" s="32">
        <v>47500000</v>
      </c>
      <c r="I767" s="32">
        <v>47500000</v>
      </c>
      <c r="J767" s="33" t="s">
        <v>36</v>
      </c>
      <c r="K767" s="33" t="s">
        <v>37</v>
      </c>
      <c r="L767" s="41" t="s">
        <v>342</v>
      </c>
    </row>
    <row r="768" spans="2:12" ht="30">
      <c r="B768" s="14">
        <v>80161500</v>
      </c>
      <c r="C768" s="28" t="s">
        <v>321</v>
      </c>
      <c r="D768" s="29">
        <v>41852</v>
      </c>
      <c r="E768" s="30">
        <v>5</v>
      </c>
      <c r="F768" s="31" t="s">
        <v>425</v>
      </c>
      <c r="G768" s="33" t="s">
        <v>35</v>
      </c>
      <c r="H768" s="32">
        <v>25750000</v>
      </c>
      <c r="I768" s="32">
        <v>25750000</v>
      </c>
      <c r="J768" s="33" t="s">
        <v>36</v>
      </c>
      <c r="K768" s="33" t="s">
        <v>37</v>
      </c>
      <c r="L768" s="41" t="s">
        <v>342</v>
      </c>
    </row>
    <row r="769" spans="2:12" ht="51">
      <c r="B769" s="14">
        <v>80161500</v>
      </c>
      <c r="C769" s="28" t="s">
        <v>322</v>
      </c>
      <c r="D769" s="29">
        <v>41852</v>
      </c>
      <c r="E769" s="30">
        <v>5</v>
      </c>
      <c r="F769" s="31" t="s">
        <v>425</v>
      </c>
      <c r="G769" s="33" t="s">
        <v>35</v>
      </c>
      <c r="H769" s="32">
        <v>33765265</v>
      </c>
      <c r="I769" s="32">
        <v>33765265</v>
      </c>
      <c r="J769" s="33" t="s">
        <v>36</v>
      </c>
      <c r="K769" s="33" t="s">
        <v>37</v>
      </c>
      <c r="L769" s="41" t="s">
        <v>342</v>
      </c>
    </row>
    <row r="770" spans="2:12" ht="30">
      <c r="B770" s="14">
        <v>80161500</v>
      </c>
      <c r="C770" s="28" t="s">
        <v>323</v>
      </c>
      <c r="D770" s="29">
        <v>41852</v>
      </c>
      <c r="E770" s="30">
        <v>5</v>
      </c>
      <c r="F770" s="31" t="s">
        <v>425</v>
      </c>
      <c r="G770" s="33" t="s">
        <v>35</v>
      </c>
      <c r="H770" s="32">
        <v>9500000</v>
      </c>
      <c r="I770" s="32">
        <v>9500000</v>
      </c>
      <c r="J770" s="33" t="s">
        <v>36</v>
      </c>
      <c r="K770" s="33" t="s">
        <v>37</v>
      </c>
      <c r="L770" s="41" t="s">
        <v>342</v>
      </c>
    </row>
    <row r="771" spans="2:12" ht="38.25">
      <c r="B771" s="14">
        <v>80161500</v>
      </c>
      <c r="C771" s="28" t="s">
        <v>324</v>
      </c>
      <c r="D771" s="29">
        <v>41852</v>
      </c>
      <c r="E771" s="30">
        <v>5</v>
      </c>
      <c r="F771" s="31" t="s">
        <v>425</v>
      </c>
      <c r="G771" s="33" t="s">
        <v>35</v>
      </c>
      <c r="H771" s="32">
        <v>37131500</v>
      </c>
      <c r="I771" s="32">
        <v>37131500</v>
      </c>
      <c r="J771" s="33" t="s">
        <v>36</v>
      </c>
      <c r="K771" s="33" t="s">
        <v>37</v>
      </c>
      <c r="L771" s="41" t="s">
        <v>342</v>
      </c>
    </row>
    <row r="772" spans="2:12" ht="51">
      <c r="B772" s="14">
        <v>80161500</v>
      </c>
      <c r="C772" s="28" t="s">
        <v>325</v>
      </c>
      <c r="D772" s="29">
        <v>41852</v>
      </c>
      <c r="E772" s="30">
        <v>5</v>
      </c>
      <c r="F772" s="31" t="s">
        <v>425</v>
      </c>
      <c r="G772" s="33" t="s">
        <v>35</v>
      </c>
      <c r="H772" s="32">
        <v>44769980</v>
      </c>
      <c r="I772" s="32">
        <v>44769980</v>
      </c>
      <c r="J772" s="33" t="s">
        <v>36</v>
      </c>
      <c r="K772" s="33" t="s">
        <v>37</v>
      </c>
      <c r="L772" s="41" t="s">
        <v>342</v>
      </c>
    </row>
    <row r="773" spans="2:12" ht="38.25">
      <c r="B773" s="14">
        <v>80161500</v>
      </c>
      <c r="C773" s="28" t="s">
        <v>293</v>
      </c>
      <c r="D773" s="29">
        <v>41852</v>
      </c>
      <c r="E773" s="30">
        <v>5</v>
      </c>
      <c r="F773" s="31" t="s">
        <v>425</v>
      </c>
      <c r="G773" s="33" t="s">
        <v>35</v>
      </c>
      <c r="H773" s="32">
        <v>39338170</v>
      </c>
      <c r="I773" s="32">
        <v>39338170</v>
      </c>
      <c r="J773" s="33" t="s">
        <v>36</v>
      </c>
      <c r="K773" s="33" t="s">
        <v>37</v>
      </c>
      <c r="L773" s="41" t="s">
        <v>342</v>
      </c>
    </row>
    <row r="774" spans="2:12" ht="30">
      <c r="B774" s="14">
        <v>80161500</v>
      </c>
      <c r="C774" s="28" t="s">
        <v>326</v>
      </c>
      <c r="D774" s="29">
        <v>41852</v>
      </c>
      <c r="E774" s="30">
        <v>5</v>
      </c>
      <c r="F774" s="31" t="s">
        <v>425</v>
      </c>
      <c r="G774" s="33" t="s">
        <v>35</v>
      </c>
      <c r="H774" s="32">
        <v>13000000</v>
      </c>
      <c r="I774" s="32">
        <v>13000000</v>
      </c>
      <c r="J774" s="33" t="s">
        <v>36</v>
      </c>
      <c r="K774" s="33" t="s">
        <v>37</v>
      </c>
      <c r="L774" s="41" t="s">
        <v>342</v>
      </c>
    </row>
    <row r="775" spans="2:12" ht="51">
      <c r="B775" s="14">
        <v>80161500</v>
      </c>
      <c r="C775" s="28" t="s">
        <v>262</v>
      </c>
      <c r="D775" s="29">
        <v>41852</v>
      </c>
      <c r="E775" s="30">
        <v>5</v>
      </c>
      <c r="F775" s="31" t="s">
        <v>425</v>
      </c>
      <c r="G775" s="33" t="s">
        <v>35</v>
      </c>
      <c r="H775" s="32">
        <v>17500000</v>
      </c>
      <c r="I775" s="32">
        <v>17500000</v>
      </c>
      <c r="J775" s="33" t="s">
        <v>36</v>
      </c>
      <c r="K775" s="33" t="s">
        <v>37</v>
      </c>
      <c r="L775" s="41" t="s">
        <v>342</v>
      </c>
    </row>
    <row r="776" spans="2:12" ht="38.25">
      <c r="B776" s="14">
        <v>80161500</v>
      </c>
      <c r="C776" s="28" t="s">
        <v>327</v>
      </c>
      <c r="D776" s="29">
        <v>41852</v>
      </c>
      <c r="E776" s="30">
        <v>5</v>
      </c>
      <c r="F776" s="31" t="s">
        <v>425</v>
      </c>
      <c r="G776" s="33" t="s">
        <v>35</v>
      </c>
      <c r="H776" s="32">
        <v>20600000</v>
      </c>
      <c r="I776" s="32">
        <v>20600000</v>
      </c>
      <c r="J776" s="33" t="s">
        <v>36</v>
      </c>
      <c r="K776" s="33" t="s">
        <v>37</v>
      </c>
      <c r="L776" s="41" t="s">
        <v>342</v>
      </c>
    </row>
    <row r="777" spans="2:12" ht="38.25">
      <c r="B777" s="14">
        <v>80161500</v>
      </c>
      <c r="C777" s="28" t="s">
        <v>328</v>
      </c>
      <c r="D777" s="29">
        <v>41852</v>
      </c>
      <c r="E777" s="30">
        <v>5</v>
      </c>
      <c r="F777" s="31" t="s">
        <v>425</v>
      </c>
      <c r="G777" s="33" t="s">
        <v>35</v>
      </c>
      <c r="H777" s="32">
        <v>6428571.428571428</v>
      </c>
      <c r="I777" s="32">
        <v>6428571.428571428</v>
      </c>
      <c r="J777" s="33" t="s">
        <v>36</v>
      </c>
      <c r="K777" s="33" t="s">
        <v>37</v>
      </c>
      <c r="L777" s="41" t="s">
        <v>342</v>
      </c>
    </row>
    <row r="778" spans="2:12" ht="38.25">
      <c r="B778" s="14">
        <v>80161500</v>
      </c>
      <c r="C778" s="28" t="s">
        <v>329</v>
      </c>
      <c r="D778" s="29">
        <v>41852</v>
      </c>
      <c r="E778" s="30">
        <v>5</v>
      </c>
      <c r="F778" s="31" t="s">
        <v>425</v>
      </c>
      <c r="G778" s="33" t="s">
        <v>35</v>
      </c>
      <c r="H778" s="32">
        <v>42149555</v>
      </c>
      <c r="I778" s="32">
        <v>42149555</v>
      </c>
      <c r="J778" s="33" t="s">
        <v>36</v>
      </c>
      <c r="K778" s="33" t="s">
        <v>37</v>
      </c>
      <c r="L778" s="41" t="s">
        <v>342</v>
      </c>
    </row>
    <row r="779" spans="2:12" ht="38.25">
      <c r="B779" s="14">
        <v>80161500</v>
      </c>
      <c r="C779" s="28" t="s">
        <v>330</v>
      </c>
      <c r="D779" s="29">
        <v>41852</v>
      </c>
      <c r="E779" s="30">
        <v>5</v>
      </c>
      <c r="F779" s="31" t="s">
        <v>425</v>
      </c>
      <c r="G779" s="33" t="s">
        <v>35</v>
      </c>
      <c r="H779" s="32">
        <v>30723428.571428575</v>
      </c>
      <c r="I779" s="32">
        <v>30723428.571428575</v>
      </c>
      <c r="J779" s="33" t="s">
        <v>36</v>
      </c>
      <c r="K779" s="33" t="s">
        <v>37</v>
      </c>
      <c r="L779" s="41" t="s">
        <v>342</v>
      </c>
    </row>
    <row r="780" spans="2:12" ht="51">
      <c r="B780" s="14">
        <v>80161500</v>
      </c>
      <c r="C780" s="28" t="s">
        <v>331</v>
      </c>
      <c r="D780" s="29">
        <v>41852</v>
      </c>
      <c r="E780" s="30">
        <v>5</v>
      </c>
      <c r="F780" s="31" t="s">
        <v>425</v>
      </c>
      <c r="G780" s="33" t="s">
        <v>35</v>
      </c>
      <c r="H780" s="32">
        <v>33765265</v>
      </c>
      <c r="I780" s="32">
        <v>33765265</v>
      </c>
      <c r="J780" s="33" t="s">
        <v>36</v>
      </c>
      <c r="K780" s="33" t="s">
        <v>37</v>
      </c>
      <c r="L780" s="41" t="s">
        <v>342</v>
      </c>
    </row>
    <row r="781" spans="2:12" ht="38.25">
      <c r="B781" s="14">
        <v>80161500</v>
      </c>
      <c r="C781" s="28" t="s">
        <v>332</v>
      </c>
      <c r="D781" s="29">
        <v>41852</v>
      </c>
      <c r="E781" s="30">
        <v>5</v>
      </c>
      <c r="F781" s="31" t="s">
        <v>425</v>
      </c>
      <c r="G781" s="33" t="s">
        <v>35</v>
      </c>
      <c r="H781" s="32">
        <v>6428571.428571428</v>
      </c>
      <c r="I781" s="32">
        <v>6428571.428571428</v>
      </c>
      <c r="J781" s="33" t="s">
        <v>36</v>
      </c>
      <c r="K781" s="33" t="s">
        <v>37</v>
      </c>
      <c r="L781" s="41" t="s">
        <v>342</v>
      </c>
    </row>
    <row r="782" spans="2:12" ht="30">
      <c r="B782" s="14">
        <v>80161500</v>
      </c>
      <c r="C782" s="28" t="s">
        <v>417</v>
      </c>
      <c r="D782" s="29">
        <v>41852</v>
      </c>
      <c r="E782" s="30">
        <v>5</v>
      </c>
      <c r="F782" s="31" t="s">
        <v>425</v>
      </c>
      <c r="G782" s="33" t="s">
        <v>35</v>
      </c>
      <c r="H782" s="32">
        <v>9000000000</v>
      </c>
      <c r="I782" s="32">
        <v>9000000000</v>
      </c>
      <c r="J782" s="33" t="s">
        <v>36</v>
      </c>
      <c r="K782" s="33" t="s">
        <v>37</v>
      </c>
      <c r="L782" s="41" t="s">
        <v>362</v>
      </c>
    </row>
    <row r="783" spans="2:12" ht="30">
      <c r="B783" s="14">
        <v>80161500</v>
      </c>
      <c r="C783" s="28" t="s">
        <v>418</v>
      </c>
      <c r="D783" s="29">
        <v>41852</v>
      </c>
      <c r="E783" s="30">
        <v>5</v>
      </c>
      <c r="F783" s="31" t="s">
        <v>425</v>
      </c>
      <c r="G783" s="33" t="s">
        <v>35</v>
      </c>
      <c r="H783" s="32">
        <v>4500000000</v>
      </c>
      <c r="I783" s="32">
        <v>4500000000</v>
      </c>
      <c r="J783" s="33" t="s">
        <v>36</v>
      </c>
      <c r="K783" s="33" t="s">
        <v>37</v>
      </c>
      <c r="L783" s="41" t="s">
        <v>362</v>
      </c>
    </row>
    <row r="784" spans="2:12" ht="30">
      <c r="B784" s="14">
        <v>80161500</v>
      </c>
      <c r="C784" s="28" t="s">
        <v>419</v>
      </c>
      <c r="D784" s="29">
        <v>41852</v>
      </c>
      <c r="E784" s="30">
        <v>5</v>
      </c>
      <c r="F784" s="31" t="s">
        <v>425</v>
      </c>
      <c r="G784" s="33" t="s">
        <v>35</v>
      </c>
      <c r="H784" s="32">
        <v>2000000000</v>
      </c>
      <c r="I784" s="32">
        <v>2000000000</v>
      </c>
      <c r="J784" s="33" t="s">
        <v>36</v>
      </c>
      <c r="K784" s="33" t="s">
        <v>37</v>
      </c>
      <c r="L784" s="41" t="s">
        <v>362</v>
      </c>
    </row>
    <row r="785" spans="2:12" ht="30">
      <c r="B785" s="14">
        <v>80161500</v>
      </c>
      <c r="C785" s="28" t="s">
        <v>420</v>
      </c>
      <c r="D785" s="29">
        <v>41852</v>
      </c>
      <c r="E785" s="30">
        <v>5</v>
      </c>
      <c r="F785" s="31" t="s">
        <v>425</v>
      </c>
      <c r="G785" s="33" t="s">
        <v>35</v>
      </c>
      <c r="H785" s="32">
        <v>101000000000</v>
      </c>
      <c r="I785" s="32">
        <v>101000000000</v>
      </c>
      <c r="J785" s="33" t="s">
        <v>36</v>
      </c>
      <c r="K785" s="33" t="s">
        <v>37</v>
      </c>
      <c r="L785" s="41" t="s">
        <v>362</v>
      </c>
    </row>
    <row r="786" spans="2:12" ht="30">
      <c r="B786" s="14">
        <v>80161500</v>
      </c>
      <c r="C786" s="28" t="s">
        <v>421</v>
      </c>
      <c r="D786" s="29">
        <v>41852</v>
      </c>
      <c r="E786" s="30">
        <v>5</v>
      </c>
      <c r="F786" s="31" t="s">
        <v>425</v>
      </c>
      <c r="G786" s="33" t="s">
        <v>35</v>
      </c>
      <c r="H786" s="32">
        <v>34000000000</v>
      </c>
      <c r="I786" s="32">
        <v>34000000000</v>
      </c>
      <c r="J786" s="33" t="s">
        <v>36</v>
      </c>
      <c r="K786" s="33" t="s">
        <v>37</v>
      </c>
      <c r="L786" s="41" t="s">
        <v>362</v>
      </c>
    </row>
    <row r="787" spans="2:12" ht="51">
      <c r="B787" s="14">
        <v>80161500</v>
      </c>
      <c r="C787" s="28" t="s">
        <v>747</v>
      </c>
      <c r="D787" s="29">
        <v>41827</v>
      </c>
      <c r="E787" s="30">
        <v>5</v>
      </c>
      <c r="F787" s="31" t="s">
        <v>425</v>
      </c>
      <c r="G787" s="33" t="s">
        <v>334</v>
      </c>
      <c r="H787" s="32">
        <v>68368062</v>
      </c>
      <c r="I787" s="32">
        <v>68368062</v>
      </c>
      <c r="J787" s="33" t="s">
        <v>748</v>
      </c>
      <c r="K787" s="33" t="s">
        <v>37</v>
      </c>
      <c r="L787" s="41" t="s">
        <v>342</v>
      </c>
    </row>
    <row r="788" spans="2:12" ht="38.25">
      <c r="B788" s="14">
        <v>80161500</v>
      </c>
      <c r="C788" s="28" t="s">
        <v>749</v>
      </c>
      <c r="D788" s="29">
        <v>41831</v>
      </c>
      <c r="E788" s="30">
        <v>3</v>
      </c>
      <c r="F788" s="31" t="s">
        <v>425</v>
      </c>
      <c r="G788" s="33" t="s">
        <v>334</v>
      </c>
      <c r="H788" s="32">
        <v>4200000</v>
      </c>
      <c r="I788" s="32">
        <v>4200000</v>
      </c>
      <c r="J788" s="33" t="s">
        <v>748</v>
      </c>
      <c r="K788" s="33" t="s">
        <v>37</v>
      </c>
      <c r="L788" s="41" t="s">
        <v>335</v>
      </c>
    </row>
    <row r="789" spans="2:12" ht="30">
      <c r="B789" s="14">
        <v>80161500</v>
      </c>
      <c r="C789" s="28" t="s">
        <v>750</v>
      </c>
      <c r="D789" s="29">
        <v>41851</v>
      </c>
      <c r="E789" s="30">
        <v>3</v>
      </c>
      <c r="F789" s="31" t="s">
        <v>425</v>
      </c>
      <c r="G789" s="33" t="s">
        <v>334</v>
      </c>
      <c r="H789" s="32">
        <v>10633720</v>
      </c>
      <c r="I789" s="32">
        <v>10633720</v>
      </c>
      <c r="J789" s="33" t="s">
        <v>748</v>
      </c>
      <c r="K789" s="33" t="s">
        <v>37</v>
      </c>
      <c r="L789" s="41" t="s">
        <v>362</v>
      </c>
    </row>
    <row r="790" spans="2:12" ht="30">
      <c r="B790" s="14">
        <v>80161500</v>
      </c>
      <c r="C790" s="28" t="s">
        <v>751</v>
      </c>
      <c r="D790" s="29">
        <v>41851</v>
      </c>
      <c r="E790" s="30">
        <v>3</v>
      </c>
      <c r="F790" s="31" t="s">
        <v>425</v>
      </c>
      <c r="G790" s="33" t="s">
        <v>334</v>
      </c>
      <c r="H790" s="32">
        <v>16500000</v>
      </c>
      <c r="I790" s="32">
        <v>16500000</v>
      </c>
      <c r="J790" s="33" t="s">
        <v>748</v>
      </c>
      <c r="K790" s="33" t="s">
        <v>37</v>
      </c>
      <c r="L790" s="41" t="s">
        <v>486</v>
      </c>
    </row>
    <row r="791" spans="2:12" ht="30">
      <c r="B791" s="14">
        <v>80161500</v>
      </c>
      <c r="C791" s="28" t="s">
        <v>752</v>
      </c>
      <c r="D791" s="29">
        <v>41851</v>
      </c>
      <c r="E791" s="30">
        <v>3</v>
      </c>
      <c r="F791" s="31" t="s">
        <v>425</v>
      </c>
      <c r="G791" s="33" t="s">
        <v>334</v>
      </c>
      <c r="H791" s="32">
        <v>7988625</v>
      </c>
      <c r="I791" s="32">
        <v>7988625</v>
      </c>
      <c r="J791" s="33" t="s">
        <v>748</v>
      </c>
      <c r="K791" s="33" t="s">
        <v>37</v>
      </c>
      <c r="L791" s="41" t="s">
        <v>362</v>
      </c>
    </row>
    <row r="792" spans="2:12" ht="30">
      <c r="B792" s="14">
        <v>80161500</v>
      </c>
      <c r="C792" s="28" t="s">
        <v>753</v>
      </c>
      <c r="D792" s="29">
        <v>41851</v>
      </c>
      <c r="E792" s="30">
        <v>3</v>
      </c>
      <c r="F792" s="31" t="s">
        <v>425</v>
      </c>
      <c r="G792" s="33" t="s">
        <v>334</v>
      </c>
      <c r="H792" s="32">
        <v>32259600</v>
      </c>
      <c r="I792" s="32">
        <v>32259600</v>
      </c>
      <c r="J792" s="33" t="s">
        <v>748</v>
      </c>
      <c r="K792" s="33" t="s">
        <v>37</v>
      </c>
      <c r="L792" s="41" t="s">
        <v>362</v>
      </c>
    </row>
    <row r="793" spans="2:12" ht="51">
      <c r="B793" s="14">
        <v>80161500</v>
      </c>
      <c r="C793" s="28" t="s">
        <v>754</v>
      </c>
      <c r="D793" s="29">
        <v>41851</v>
      </c>
      <c r="E793" s="30">
        <v>3</v>
      </c>
      <c r="F793" s="31" t="s">
        <v>425</v>
      </c>
      <c r="G793" s="33" t="s">
        <v>334</v>
      </c>
      <c r="H793" s="32">
        <v>20737524</v>
      </c>
      <c r="I793" s="32">
        <v>20737524</v>
      </c>
      <c r="J793" s="33" t="s">
        <v>748</v>
      </c>
      <c r="K793" s="33" t="s">
        <v>37</v>
      </c>
      <c r="L793" s="41" t="s">
        <v>399</v>
      </c>
    </row>
    <row r="794" spans="2:12" ht="30">
      <c r="B794" s="14">
        <v>80161500</v>
      </c>
      <c r="C794" s="28" t="s">
        <v>755</v>
      </c>
      <c r="D794" s="29">
        <v>41851</v>
      </c>
      <c r="E794" s="30">
        <v>3</v>
      </c>
      <c r="F794" s="31" t="s">
        <v>425</v>
      </c>
      <c r="G794" s="33" t="s">
        <v>334</v>
      </c>
      <c r="H794" s="32">
        <v>30900000</v>
      </c>
      <c r="I794" s="32">
        <v>30900000</v>
      </c>
      <c r="J794" s="33" t="s">
        <v>748</v>
      </c>
      <c r="K794" s="33" t="s">
        <v>37</v>
      </c>
      <c r="L794" s="41" t="s">
        <v>486</v>
      </c>
    </row>
    <row r="795" spans="2:12" ht="38.25">
      <c r="B795" s="14">
        <v>80161500</v>
      </c>
      <c r="C795" s="28" t="s">
        <v>756</v>
      </c>
      <c r="D795" s="29">
        <v>41851</v>
      </c>
      <c r="E795" s="30">
        <v>5</v>
      </c>
      <c r="F795" s="31" t="s">
        <v>425</v>
      </c>
      <c r="G795" s="33" t="s">
        <v>334</v>
      </c>
      <c r="H795" s="32">
        <v>5880000</v>
      </c>
      <c r="I795" s="32">
        <v>5880000</v>
      </c>
      <c r="J795" s="33" t="s">
        <v>748</v>
      </c>
      <c r="K795" s="33" t="s">
        <v>37</v>
      </c>
      <c r="L795" s="41" t="s">
        <v>335</v>
      </c>
    </row>
    <row r="796" spans="2:12" ht="38.25">
      <c r="B796" s="14">
        <v>80161500</v>
      </c>
      <c r="C796" s="28" t="s">
        <v>757</v>
      </c>
      <c r="D796" s="29">
        <v>41851</v>
      </c>
      <c r="E796" s="30">
        <v>5</v>
      </c>
      <c r="F796" s="31" t="s">
        <v>425</v>
      </c>
      <c r="G796" s="33" t="s">
        <v>334</v>
      </c>
      <c r="H796" s="32">
        <v>8880000</v>
      </c>
      <c r="I796" s="32">
        <v>8880000</v>
      </c>
      <c r="J796" s="33" t="s">
        <v>748</v>
      </c>
      <c r="K796" s="33" t="s">
        <v>37</v>
      </c>
      <c r="L796" s="41" t="s">
        <v>335</v>
      </c>
    </row>
    <row r="797" spans="2:12" ht="38.25">
      <c r="B797" s="14">
        <v>80161500</v>
      </c>
      <c r="C797" s="28" t="s">
        <v>758</v>
      </c>
      <c r="D797" s="29">
        <v>41852</v>
      </c>
      <c r="E797" s="30">
        <v>5</v>
      </c>
      <c r="F797" s="31" t="s">
        <v>425</v>
      </c>
      <c r="G797" s="33" t="s">
        <v>334</v>
      </c>
      <c r="H797" s="32">
        <v>7988625</v>
      </c>
      <c r="I797" s="32">
        <v>7988625</v>
      </c>
      <c r="J797" s="33" t="s">
        <v>748</v>
      </c>
      <c r="K797" s="33" t="s">
        <v>37</v>
      </c>
      <c r="L797" s="41" t="s">
        <v>725</v>
      </c>
    </row>
    <row r="798" spans="2:12" ht="38.25">
      <c r="B798" s="14">
        <v>80161500</v>
      </c>
      <c r="C798" s="28" t="s">
        <v>759</v>
      </c>
      <c r="D798" s="29">
        <v>41852</v>
      </c>
      <c r="E798" s="30">
        <v>5</v>
      </c>
      <c r="F798" s="31" t="s">
        <v>425</v>
      </c>
      <c r="G798" s="33" t="s">
        <v>334</v>
      </c>
      <c r="H798" s="32">
        <v>5454000</v>
      </c>
      <c r="I798" s="32">
        <v>5454000</v>
      </c>
      <c r="J798" s="33" t="s">
        <v>748</v>
      </c>
      <c r="K798" s="33" t="s">
        <v>37</v>
      </c>
      <c r="L798" s="41" t="s">
        <v>335</v>
      </c>
    </row>
    <row r="799" spans="2:12" ht="38.25">
      <c r="B799" s="14">
        <v>80161500</v>
      </c>
      <c r="C799" s="28" t="s">
        <v>760</v>
      </c>
      <c r="D799" s="29">
        <v>41852</v>
      </c>
      <c r="E799" s="30">
        <v>5</v>
      </c>
      <c r="F799" s="31" t="s">
        <v>425</v>
      </c>
      <c r="G799" s="33" t="s">
        <v>334</v>
      </c>
      <c r="H799" s="32">
        <v>6000000</v>
      </c>
      <c r="I799" s="32">
        <v>6000000</v>
      </c>
      <c r="J799" s="33" t="s">
        <v>748</v>
      </c>
      <c r="K799" s="33" t="s">
        <v>37</v>
      </c>
      <c r="L799" s="41" t="s">
        <v>335</v>
      </c>
    </row>
    <row r="800" spans="2:12" ht="38.25">
      <c r="B800" s="14">
        <v>80161500</v>
      </c>
      <c r="C800" s="28" t="s">
        <v>761</v>
      </c>
      <c r="D800" s="29">
        <v>41852</v>
      </c>
      <c r="E800" s="30">
        <v>5</v>
      </c>
      <c r="F800" s="31" t="s">
        <v>425</v>
      </c>
      <c r="G800" s="33" t="s">
        <v>334</v>
      </c>
      <c r="H800" s="32">
        <v>33899277</v>
      </c>
      <c r="I800" s="32">
        <v>33899277</v>
      </c>
      <c r="J800" s="33" t="s">
        <v>748</v>
      </c>
      <c r="K800" s="33" t="s">
        <v>37</v>
      </c>
      <c r="L800" s="41" t="s">
        <v>399</v>
      </c>
    </row>
    <row r="801" spans="2:12" ht="38.25">
      <c r="B801" s="14">
        <v>80161500</v>
      </c>
      <c r="C801" s="28" t="s">
        <v>762</v>
      </c>
      <c r="D801" s="29">
        <v>41852</v>
      </c>
      <c r="E801" s="30">
        <v>5</v>
      </c>
      <c r="F801" s="31" t="s">
        <v>425</v>
      </c>
      <c r="G801" s="33" t="s">
        <v>334</v>
      </c>
      <c r="H801" s="32">
        <v>13500000</v>
      </c>
      <c r="I801" s="32">
        <v>13500000</v>
      </c>
      <c r="J801" s="33" t="s">
        <v>748</v>
      </c>
      <c r="K801" s="33" t="s">
        <v>37</v>
      </c>
      <c r="L801" s="41" t="s">
        <v>342</v>
      </c>
    </row>
    <row r="802" spans="2:12" ht="38.25">
      <c r="B802" s="14">
        <v>80161500</v>
      </c>
      <c r="C802" s="28" t="s">
        <v>763</v>
      </c>
      <c r="D802" s="29">
        <v>41852</v>
      </c>
      <c r="E802" s="30">
        <v>5</v>
      </c>
      <c r="F802" s="31" t="s">
        <v>425</v>
      </c>
      <c r="G802" s="33" t="s">
        <v>334</v>
      </c>
      <c r="H802" s="32">
        <v>9420000</v>
      </c>
      <c r="I802" s="32">
        <v>9420000</v>
      </c>
      <c r="J802" s="33" t="s">
        <v>748</v>
      </c>
      <c r="K802" s="33" t="s">
        <v>37</v>
      </c>
      <c r="L802" s="41" t="s">
        <v>486</v>
      </c>
    </row>
    <row r="803" spans="2:12" ht="51">
      <c r="B803" s="14">
        <v>80161500</v>
      </c>
      <c r="C803" s="28" t="s">
        <v>764</v>
      </c>
      <c r="D803" s="29">
        <v>41852</v>
      </c>
      <c r="E803" s="30">
        <v>5</v>
      </c>
      <c r="F803" s="31" t="s">
        <v>425</v>
      </c>
      <c r="G803" s="33" t="s">
        <v>334</v>
      </c>
      <c r="H803" s="32">
        <v>13500000</v>
      </c>
      <c r="I803" s="32">
        <v>13500000</v>
      </c>
      <c r="J803" s="33" t="s">
        <v>748</v>
      </c>
      <c r="K803" s="33" t="s">
        <v>37</v>
      </c>
      <c r="L803" s="41" t="s">
        <v>342</v>
      </c>
    </row>
    <row r="804" spans="2:12" ht="38.25">
      <c r="B804" s="14">
        <v>80161500</v>
      </c>
      <c r="C804" s="28" t="s">
        <v>765</v>
      </c>
      <c r="D804" s="29">
        <v>41852</v>
      </c>
      <c r="E804" s="30">
        <v>5</v>
      </c>
      <c r="F804" s="31" t="s">
        <v>425</v>
      </c>
      <c r="G804" s="33" t="s">
        <v>334</v>
      </c>
      <c r="H804" s="32">
        <v>15375978</v>
      </c>
      <c r="I804" s="32">
        <v>15375978</v>
      </c>
      <c r="J804" s="33" t="s">
        <v>748</v>
      </c>
      <c r="K804" s="33" t="s">
        <v>37</v>
      </c>
      <c r="L804" s="41" t="s">
        <v>362</v>
      </c>
    </row>
    <row r="805" spans="2:12" ht="30">
      <c r="B805" s="14">
        <v>80161500</v>
      </c>
      <c r="C805" s="28" t="s">
        <v>766</v>
      </c>
      <c r="D805" s="29">
        <v>41852</v>
      </c>
      <c r="E805" s="30">
        <v>5</v>
      </c>
      <c r="F805" s="31" t="s">
        <v>425</v>
      </c>
      <c r="G805" s="33" t="s">
        <v>334</v>
      </c>
      <c r="H805" s="32">
        <v>5157000</v>
      </c>
      <c r="I805" s="32">
        <v>5157000</v>
      </c>
      <c r="J805" s="33" t="s">
        <v>748</v>
      </c>
      <c r="K805" s="33" t="s">
        <v>37</v>
      </c>
      <c r="L805" s="41" t="s">
        <v>335</v>
      </c>
    </row>
    <row r="806" spans="2:12" ht="38.25">
      <c r="B806" s="14">
        <v>80161500</v>
      </c>
      <c r="C806" s="28" t="s">
        <v>767</v>
      </c>
      <c r="D806" s="29">
        <v>41852</v>
      </c>
      <c r="E806" s="30">
        <v>5</v>
      </c>
      <c r="F806" s="31" t="s">
        <v>425</v>
      </c>
      <c r="G806" s="33" t="s">
        <v>334</v>
      </c>
      <c r="H806" s="32">
        <v>14500000</v>
      </c>
      <c r="I806" s="32">
        <v>14500000</v>
      </c>
      <c r="J806" s="33" t="s">
        <v>748</v>
      </c>
      <c r="K806" s="33" t="s">
        <v>37</v>
      </c>
      <c r="L806" s="41" t="s">
        <v>342</v>
      </c>
    </row>
    <row r="807" spans="2:12" ht="38.25">
      <c r="B807" s="14">
        <v>80161500</v>
      </c>
      <c r="C807" s="28" t="s">
        <v>768</v>
      </c>
      <c r="D807" s="29">
        <v>41855</v>
      </c>
      <c r="E807" s="30">
        <v>5</v>
      </c>
      <c r="F807" s="31" t="s">
        <v>425</v>
      </c>
      <c r="G807" s="33" t="s">
        <v>334</v>
      </c>
      <c r="H807" s="32">
        <v>56498795</v>
      </c>
      <c r="I807" s="32">
        <v>56498795</v>
      </c>
      <c r="J807" s="33" t="s">
        <v>748</v>
      </c>
      <c r="K807" s="33" t="s">
        <v>37</v>
      </c>
      <c r="L807" s="41" t="s">
        <v>362</v>
      </c>
    </row>
    <row r="808" spans="2:12" ht="38.25">
      <c r="B808" s="14">
        <v>80161500</v>
      </c>
      <c r="C808" s="28" t="s">
        <v>769</v>
      </c>
      <c r="D808" s="29">
        <v>41855</v>
      </c>
      <c r="E808" s="30">
        <v>5</v>
      </c>
      <c r="F808" s="31" t="s">
        <v>425</v>
      </c>
      <c r="G808" s="33" t="s">
        <v>334</v>
      </c>
      <c r="H808" s="32">
        <v>7500000</v>
      </c>
      <c r="I808" s="32">
        <v>7500000</v>
      </c>
      <c r="J808" s="33" t="s">
        <v>748</v>
      </c>
      <c r="K808" s="33" t="s">
        <v>37</v>
      </c>
      <c r="L808" s="41" t="s">
        <v>399</v>
      </c>
    </row>
    <row r="809" spans="2:12" ht="38.25">
      <c r="B809" s="14">
        <v>80161500</v>
      </c>
      <c r="C809" s="28" t="s">
        <v>770</v>
      </c>
      <c r="D809" s="29">
        <v>41855</v>
      </c>
      <c r="E809" s="30">
        <v>5</v>
      </c>
      <c r="F809" s="31" t="s">
        <v>425</v>
      </c>
      <c r="G809" s="33" t="s">
        <v>334</v>
      </c>
      <c r="H809" s="32">
        <v>9900000</v>
      </c>
      <c r="I809" s="32">
        <v>9900000</v>
      </c>
      <c r="J809" s="33" t="s">
        <v>748</v>
      </c>
      <c r="K809" s="33" t="s">
        <v>37</v>
      </c>
      <c r="L809" s="41" t="s">
        <v>335</v>
      </c>
    </row>
    <row r="810" spans="2:12" ht="30">
      <c r="B810" s="14">
        <v>80161500</v>
      </c>
      <c r="C810" s="28" t="s">
        <v>359</v>
      </c>
      <c r="D810" s="29">
        <v>41855</v>
      </c>
      <c r="E810" s="30">
        <v>5</v>
      </c>
      <c r="F810" s="31" t="s">
        <v>425</v>
      </c>
      <c r="G810" s="33" t="s">
        <v>334</v>
      </c>
      <c r="H810" s="32">
        <v>4710000</v>
      </c>
      <c r="I810" s="32">
        <v>4710000</v>
      </c>
      <c r="J810" s="33" t="s">
        <v>748</v>
      </c>
      <c r="K810" s="33" t="s">
        <v>37</v>
      </c>
      <c r="L810" s="41" t="s">
        <v>335</v>
      </c>
    </row>
    <row r="811" spans="2:12" ht="38.25">
      <c r="B811" s="14">
        <v>80161500</v>
      </c>
      <c r="C811" s="28" t="s">
        <v>771</v>
      </c>
      <c r="D811" s="29">
        <v>41855</v>
      </c>
      <c r="E811" s="30">
        <v>5</v>
      </c>
      <c r="F811" s="31" t="s">
        <v>425</v>
      </c>
      <c r="G811" s="33" t="s">
        <v>334</v>
      </c>
      <c r="H811" s="32">
        <v>7350000</v>
      </c>
      <c r="I811" s="32">
        <v>7350000</v>
      </c>
      <c r="J811" s="33" t="s">
        <v>748</v>
      </c>
      <c r="K811" s="33" t="s">
        <v>37</v>
      </c>
      <c r="L811" s="41" t="s">
        <v>486</v>
      </c>
    </row>
    <row r="812" spans="2:12" ht="51">
      <c r="B812" s="14">
        <v>80161500</v>
      </c>
      <c r="C812" s="28" t="s">
        <v>772</v>
      </c>
      <c r="D812" s="29">
        <v>41855</v>
      </c>
      <c r="E812" s="30">
        <v>5</v>
      </c>
      <c r="F812" s="31" t="s">
        <v>425</v>
      </c>
      <c r="G812" s="33" t="s">
        <v>334</v>
      </c>
      <c r="H812" s="32">
        <v>18000000</v>
      </c>
      <c r="I812" s="32">
        <v>18000000</v>
      </c>
      <c r="J812" s="33" t="s">
        <v>748</v>
      </c>
      <c r="K812" s="33" t="s">
        <v>37</v>
      </c>
      <c r="L812" s="41" t="s">
        <v>362</v>
      </c>
    </row>
    <row r="813" spans="2:12" ht="38.25">
      <c r="B813" s="14">
        <v>80161500</v>
      </c>
      <c r="C813" s="28" t="s">
        <v>773</v>
      </c>
      <c r="D813" s="29">
        <v>41855</v>
      </c>
      <c r="E813" s="30">
        <v>5</v>
      </c>
      <c r="F813" s="31" t="s">
        <v>425</v>
      </c>
      <c r="G813" s="33" t="s">
        <v>334</v>
      </c>
      <c r="H813" s="32">
        <v>6150000</v>
      </c>
      <c r="I813" s="32">
        <v>6150000</v>
      </c>
      <c r="J813" s="33" t="s">
        <v>748</v>
      </c>
      <c r="K813" s="33" t="s">
        <v>37</v>
      </c>
      <c r="L813" s="41" t="s">
        <v>335</v>
      </c>
    </row>
    <row r="814" spans="2:12" ht="38.25">
      <c r="B814" s="14">
        <v>80161500</v>
      </c>
      <c r="C814" s="28" t="s">
        <v>773</v>
      </c>
      <c r="D814" s="29">
        <v>41855</v>
      </c>
      <c r="E814" s="30">
        <v>5</v>
      </c>
      <c r="F814" s="31" t="s">
        <v>425</v>
      </c>
      <c r="G814" s="33" t="s">
        <v>334</v>
      </c>
      <c r="H814" s="32">
        <v>6150000</v>
      </c>
      <c r="I814" s="32">
        <v>6150000</v>
      </c>
      <c r="J814" s="33" t="s">
        <v>748</v>
      </c>
      <c r="K814" s="33" t="s">
        <v>37</v>
      </c>
      <c r="L814" s="41" t="s">
        <v>335</v>
      </c>
    </row>
    <row r="815" spans="2:12" ht="38.25">
      <c r="B815" s="14">
        <v>80161500</v>
      </c>
      <c r="C815" s="28" t="s">
        <v>774</v>
      </c>
      <c r="D815" s="29">
        <v>41855</v>
      </c>
      <c r="E815" s="30">
        <v>5</v>
      </c>
      <c r="F815" s="31" t="s">
        <v>425</v>
      </c>
      <c r="G815" s="33" t="s">
        <v>334</v>
      </c>
      <c r="H815" s="32">
        <v>6604647</v>
      </c>
      <c r="I815" s="32">
        <v>6604647</v>
      </c>
      <c r="J815" s="33" t="s">
        <v>748</v>
      </c>
      <c r="K815" s="33" t="s">
        <v>37</v>
      </c>
      <c r="L815" s="41" t="s">
        <v>725</v>
      </c>
    </row>
    <row r="816" spans="2:12" ht="51">
      <c r="B816" s="14">
        <v>80161500</v>
      </c>
      <c r="C816" s="28" t="s">
        <v>775</v>
      </c>
      <c r="D816" s="29">
        <v>41855</v>
      </c>
      <c r="E816" s="30">
        <v>5</v>
      </c>
      <c r="F816" s="31" t="s">
        <v>425</v>
      </c>
      <c r="G816" s="33" t="s">
        <v>334</v>
      </c>
      <c r="H816" s="32">
        <v>5385000</v>
      </c>
      <c r="I816" s="32">
        <v>5385000</v>
      </c>
      <c r="J816" s="33" t="s">
        <v>748</v>
      </c>
      <c r="K816" s="33" t="s">
        <v>37</v>
      </c>
      <c r="L816" s="41" t="s">
        <v>335</v>
      </c>
    </row>
    <row r="817" spans="2:12" ht="38.25">
      <c r="B817" s="14">
        <v>80161500</v>
      </c>
      <c r="C817" s="28" t="s">
        <v>776</v>
      </c>
      <c r="D817" s="29">
        <v>41855</v>
      </c>
      <c r="E817" s="30">
        <v>5</v>
      </c>
      <c r="F817" s="31" t="s">
        <v>425</v>
      </c>
      <c r="G817" s="33" t="s">
        <v>334</v>
      </c>
      <c r="H817" s="32">
        <v>46350000</v>
      </c>
      <c r="I817" s="32">
        <v>46350000</v>
      </c>
      <c r="J817" s="33" t="s">
        <v>748</v>
      </c>
      <c r="K817" s="33" t="s">
        <v>37</v>
      </c>
      <c r="L817" s="41" t="s">
        <v>362</v>
      </c>
    </row>
    <row r="818" spans="2:12" ht="38.25">
      <c r="B818" s="14">
        <v>80161500</v>
      </c>
      <c r="C818" s="28" t="s">
        <v>777</v>
      </c>
      <c r="D818" s="29">
        <v>41855</v>
      </c>
      <c r="E818" s="30">
        <v>5</v>
      </c>
      <c r="F818" s="31" t="s">
        <v>425</v>
      </c>
      <c r="G818" s="33" t="s">
        <v>334</v>
      </c>
      <c r="H818" s="32">
        <v>17000000</v>
      </c>
      <c r="I818" s="32">
        <v>17000000</v>
      </c>
      <c r="J818" s="33" t="s">
        <v>748</v>
      </c>
      <c r="K818" s="33" t="s">
        <v>37</v>
      </c>
      <c r="L818" s="41" t="s">
        <v>362</v>
      </c>
    </row>
    <row r="819" spans="2:12" ht="38.25">
      <c r="B819" s="14">
        <v>80161500</v>
      </c>
      <c r="C819" s="28" t="s">
        <v>778</v>
      </c>
      <c r="D819" s="29">
        <v>41855</v>
      </c>
      <c r="E819" s="30">
        <v>5</v>
      </c>
      <c r="F819" s="31" t="s">
        <v>425</v>
      </c>
      <c r="G819" s="33" t="s">
        <v>334</v>
      </c>
      <c r="H819" s="32">
        <v>7200000</v>
      </c>
      <c r="I819" s="32">
        <v>7200000</v>
      </c>
      <c r="J819" s="33" t="s">
        <v>748</v>
      </c>
      <c r="K819" s="33" t="s">
        <v>37</v>
      </c>
      <c r="L819" s="41" t="s">
        <v>335</v>
      </c>
    </row>
    <row r="820" spans="2:12" ht="38.25">
      <c r="B820" s="14">
        <v>80161500</v>
      </c>
      <c r="C820" s="28" t="s">
        <v>779</v>
      </c>
      <c r="D820" s="29">
        <v>41855</v>
      </c>
      <c r="E820" s="30">
        <v>5</v>
      </c>
      <c r="F820" s="31" t="s">
        <v>425</v>
      </c>
      <c r="G820" s="33" t="s">
        <v>334</v>
      </c>
      <c r="H820" s="32">
        <v>42500000</v>
      </c>
      <c r="I820" s="32">
        <v>42500000</v>
      </c>
      <c r="J820" s="33" t="s">
        <v>748</v>
      </c>
      <c r="K820" s="33" t="s">
        <v>37</v>
      </c>
      <c r="L820" s="41" t="s">
        <v>342</v>
      </c>
    </row>
    <row r="821" spans="2:12" ht="38.25">
      <c r="B821" s="14">
        <v>80161500</v>
      </c>
      <c r="C821" s="28" t="s">
        <v>779</v>
      </c>
      <c r="D821" s="29">
        <v>41855</v>
      </c>
      <c r="E821" s="30">
        <v>5</v>
      </c>
      <c r="F821" s="31" t="s">
        <v>425</v>
      </c>
      <c r="G821" s="33" t="s">
        <v>334</v>
      </c>
      <c r="H821" s="32">
        <v>25500000</v>
      </c>
      <c r="I821" s="32">
        <v>25500000</v>
      </c>
      <c r="J821" s="33" t="s">
        <v>748</v>
      </c>
      <c r="K821" s="33" t="s">
        <v>37</v>
      </c>
      <c r="L821" s="41" t="s">
        <v>342</v>
      </c>
    </row>
    <row r="822" spans="2:12" ht="38.25">
      <c r="B822" s="14">
        <v>80161500</v>
      </c>
      <c r="C822" s="28" t="s">
        <v>780</v>
      </c>
      <c r="D822" s="29">
        <v>41855</v>
      </c>
      <c r="E822" s="30">
        <v>5</v>
      </c>
      <c r="F822" s="31" t="s">
        <v>425</v>
      </c>
      <c r="G822" s="33" t="s">
        <v>334</v>
      </c>
      <c r="H822" s="32">
        <v>42500000</v>
      </c>
      <c r="I822" s="32">
        <v>42500000</v>
      </c>
      <c r="J822" s="33" t="s">
        <v>748</v>
      </c>
      <c r="K822" s="33" t="s">
        <v>37</v>
      </c>
      <c r="L822" s="41" t="s">
        <v>342</v>
      </c>
    </row>
    <row r="823" spans="2:12" ht="51">
      <c r="B823" s="14">
        <v>80161500</v>
      </c>
      <c r="C823" s="28" t="s">
        <v>781</v>
      </c>
      <c r="D823" s="29">
        <v>41856</v>
      </c>
      <c r="E823" s="30">
        <v>5</v>
      </c>
      <c r="F823" s="31" t="s">
        <v>425</v>
      </c>
      <c r="G823" s="33" t="s">
        <v>334</v>
      </c>
      <c r="H823" s="32">
        <v>42500000</v>
      </c>
      <c r="I823" s="32">
        <v>42500000</v>
      </c>
      <c r="J823" s="33" t="s">
        <v>748</v>
      </c>
      <c r="K823" s="33" t="s">
        <v>37</v>
      </c>
      <c r="L823" s="41" t="s">
        <v>486</v>
      </c>
    </row>
    <row r="824" spans="2:12" ht="38.25">
      <c r="B824" s="14">
        <v>80161500</v>
      </c>
      <c r="C824" s="28" t="s">
        <v>782</v>
      </c>
      <c r="D824" s="29">
        <v>41856</v>
      </c>
      <c r="E824" s="30">
        <v>5</v>
      </c>
      <c r="F824" s="31" t="s">
        <v>425</v>
      </c>
      <c r="G824" s="33" t="s">
        <v>334</v>
      </c>
      <c r="H824" s="32">
        <v>13905000</v>
      </c>
      <c r="I824" s="32">
        <v>13905000</v>
      </c>
      <c r="J824" s="33" t="s">
        <v>748</v>
      </c>
      <c r="K824" s="33" t="s">
        <v>37</v>
      </c>
      <c r="L824" s="41" t="s">
        <v>337</v>
      </c>
    </row>
    <row r="825" spans="2:12" ht="38.25">
      <c r="B825" s="14">
        <v>80161500</v>
      </c>
      <c r="C825" s="28" t="s">
        <v>783</v>
      </c>
      <c r="D825" s="29">
        <v>41856</v>
      </c>
      <c r="E825" s="30">
        <v>3</v>
      </c>
      <c r="F825" s="31" t="s">
        <v>425</v>
      </c>
      <c r="G825" s="33" t="s">
        <v>334</v>
      </c>
      <c r="H825" s="32">
        <v>15000000</v>
      </c>
      <c r="I825" s="32">
        <v>15000000</v>
      </c>
      <c r="J825" s="33" t="s">
        <v>748</v>
      </c>
      <c r="K825" s="33" t="s">
        <v>37</v>
      </c>
      <c r="L825" s="41" t="s">
        <v>784</v>
      </c>
    </row>
    <row r="826" spans="2:12" ht="38.25">
      <c r="B826" s="14">
        <v>80161500</v>
      </c>
      <c r="C826" s="28" t="s">
        <v>785</v>
      </c>
      <c r="D826" s="29">
        <v>41856</v>
      </c>
      <c r="E826" s="30">
        <v>5</v>
      </c>
      <c r="F826" s="31" t="s">
        <v>425</v>
      </c>
      <c r="G826" s="33" t="s">
        <v>334</v>
      </c>
      <c r="H826" s="32">
        <v>21600000</v>
      </c>
      <c r="I826" s="32">
        <v>21600000</v>
      </c>
      <c r="J826" s="33" t="s">
        <v>748</v>
      </c>
      <c r="K826" s="33" t="s">
        <v>37</v>
      </c>
      <c r="L826" s="41" t="s">
        <v>784</v>
      </c>
    </row>
    <row r="827" spans="2:12" ht="38.25">
      <c r="B827" s="14">
        <v>80161500</v>
      </c>
      <c r="C827" s="28" t="s">
        <v>786</v>
      </c>
      <c r="D827" s="29">
        <v>41856</v>
      </c>
      <c r="E827" s="30">
        <v>5</v>
      </c>
      <c r="F827" s="31" t="s">
        <v>425</v>
      </c>
      <c r="G827" s="33" t="s">
        <v>334</v>
      </c>
      <c r="H827" s="32">
        <v>15450000</v>
      </c>
      <c r="I827" s="32">
        <v>15450000</v>
      </c>
      <c r="J827" s="33" t="s">
        <v>748</v>
      </c>
      <c r="K827" s="33" t="s">
        <v>37</v>
      </c>
      <c r="L827" s="41" t="s">
        <v>784</v>
      </c>
    </row>
    <row r="828" spans="2:12" ht="30">
      <c r="B828" s="14">
        <v>80161500</v>
      </c>
      <c r="C828" s="28" t="s">
        <v>787</v>
      </c>
      <c r="D828" s="29">
        <v>41834</v>
      </c>
      <c r="E828" s="30">
        <v>3</v>
      </c>
      <c r="F828" s="31" t="s">
        <v>425</v>
      </c>
      <c r="G828" s="33" t="s">
        <v>334</v>
      </c>
      <c r="H828" s="32">
        <v>14214000</v>
      </c>
      <c r="I828" s="32">
        <v>14214000</v>
      </c>
      <c r="J828" s="33" t="s">
        <v>748</v>
      </c>
      <c r="K828" s="33" t="s">
        <v>37</v>
      </c>
      <c r="L828" s="41" t="s">
        <v>784</v>
      </c>
    </row>
    <row r="829" spans="2:12" ht="30">
      <c r="B829" s="14">
        <v>80161500</v>
      </c>
      <c r="C829" s="28" t="s">
        <v>788</v>
      </c>
      <c r="D829" s="29">
        <v>41834</v>
      </c>
      <c r="E829" s="30">
        <v>3</v>
      </c>
      <c r="F829" s="31" t="s">
        <v>425</v>
      </c>
      <c r="G829" s="33" t="s">
        <v>334</v>
      </c>
      <c r="H829" s="32">
        <v>15450000</v>
      </c>
      <c r="I829" s="32">
        <v>15450000</v>
      </c>
      <c r="J829" s="33" t="s">
        <v>748</v>
      </c>
      <c r="K829" s="33" t="s">
        <v>37</v>
      </c>
      <c r="L829" s="41" t="s">
        <v>784</v>
      </c>
    </row>
    <row r="830" spans="2:12" ht="30">
      <c r="B830" s="14">
        <v>80161500</v>
      </c>
      <c r="C830" s="28" t="s">
        <v>789</v>
      </c>
      <c r="D830" s="29">
        <v>41834</v>
      </c>
      <c r="E830" s="30">
        <v>3</v>
      </c>
      <c r="F830" s="31" t="s">
        <v>425</v>
      </c>
      <c r="G830" s="33" t="s">
        <v>334</v>
      </c>
      <c r="H830" s="32">
        <v>14751813</v>
      </c>
      <c r="I830" s="32">
        <v>14751813</v>
      </c>
      <c r="J830" s="33" t="s">
        <v>748</v>
      </c>
      <c r="K830" s="33" t="s">
        <v>37</v>
      </c>
      <c r="L830" s="41" t="s">
        <v>784</v>
      </c>
    </row>
    <row r="831" spans="2:12" ht="30">
      <c r="B831" s="14">
        <v>80161500</v>
      </c>
      <c r="C831" s="28" t="s">
        <v>790</v>
      </c>
      <c r="D831" s="29">
        <v>41834</v>
      </c>
      <c r="E831" s="30">
        <v>3</v>
      </c>
      <c r="F831" s="31" t="s">
        <v>425</v>
      </c>
      <c r="G831" s="33" t="s">
        <v>334</v>
      </c>
      <c r="H831" s="32">
        <v>4944000</v>
      </c>
      <c r="I831" s="32">
        <v>4944000</v>
      </c>
      <c r="J831" s="33" t="s">
        <v>748</v>
      </c>
      <c r="K831" s="33" t="s">
        <v>37</v>
      </c>
      <c r="L831" s="41" t="s">
        <v>784</v>
      </c>
    </row>
    <row r="832" spans="2:12" ht="30">
      <c r="B832" s="14">
        <v>80161500</v>
      </c>
      <c r="C832" s="28" t="s">
        <v>791</v>
      </c>
      <c r="D832" s="29">
        <v>41834</v>
      </c>
      <c r="E832" s="30">
        <v>3</v>
      </c>
      <c r="F832" s="31" t="s">
        <v>425</v>
      </c>
      <c r="G832" s="33" t="s">
        <v>334</v>
      </c>
      <c r="H832" s="32">
        <v>15000000</v>
      </c>
      <c r="I832" s="32">
        <v>15000000</v>
      </c>
      <c r="J832" s="33" t="s">
        <v>748</v>
      </c>
      <c r="K832" s="33" t="s">
        <v>37</v>
      </c>
      <c r="L832" s="41" t="s">
        <v>784</v>
      </c>
    </row>
    <row r="833" spans="2:12" ht="30">
      <c r="B833" s="14">
        <v>80161500</v>
      </c>
      <c r="C833" s="28" t="s">
        <v>792</v>
      </c>
      <c r="D833" s="29">
        <v>41834</v>
      </c>
      <c r="E833" s="30">
        <v>3</v>
      </c>
      <c r="F833" s="31" t="s">
        <v>425</v>
      </c>
      <c r="G833" s="33" t="s">
        <v>334</v>
      </c>
      <c r="H833" s="32">
        <v>16995000</v>
      </c>
      <c r="I833" s="32">
        <v>16995000</v>
      </c>
      <c r="J833" s="33" t="s">
        <v>748</v>
      </c>
      <c r="K833" s="33" t="s">
        <v>37</v>
      </c>
      <c r="L833" s="41" t="s">
        <v>784</v>
      </c>
    </row>
    <row r="834" spans="2:12" ht="38.25">
      <c r="B834" s="14">
        <v>80161500</v>
      </c>
      <c r="C834" s="28" t="s">
        <v>793</v>
      </c>
      <c r="D834" s="29">
        <v>41834</v>
      </c>
      <c r="E834" s="30">
        <v>3</v>
      </c>
      <c r="F834" s="31" t="s">
        <v>425</v>
      </c>
      <c r="G834" s="33" t="s">
        <v>334</v>
      </c>
      <c r="H834" s="32">
        <v>99594120</v>
      </c>
      <c r="I834" s="32">
        <v>99594120</v>
      </c>
      <c r="J834" s="33" t="s">
        <v>748</v>
      </c>
      <c r="K834" s="33" t="s">
        <v>37</v>
      </c>
      <c r="L834" s="41" t="s">
        <v>784</v>
      </c>
    </row>
    <row r="835" spans="2:12" ht="30">
      <c r="B835" s="14">
        <v>80161500</v>
      </c>
      <c r="C835" s="28" t="s">
        <v>794</v>
      </c>
      <c r="D835" s="29">
        <v>41834</v>
      </c>
      <c r="E835" s="30">
        <v>3</v>
      </c>
      <c r="F835" s="31" t="s">
        <v>425</v>
      </c>
      <c r="G835" s="33" t="s">
        <v>334</v>
      </c>
      <c r="H835" s="32">
        <v>30000000000</v>
      </c>
      <c r="I835" s="32">
        <v>30000000000</v>
      </c>
      <c r="J835" s="33" t="s">
        <v>748</v>
      </c>
      <c r="K835" s="33" t="s">
        <v>37</v>
      </c>
      <c r="L835" s="41" t="s">
        <v>784</v>
      </c>
    </row>
    <row r="836" spans="2:12" ht="30">
      <c r="B836" s="14">
        <v>80161500</v>
      </c>
      <c r="C836" s="28" t="s">
        <v>795</v>
      </c>
      <c r="D836" s="29">
        <v>41834</v>
      </c>
      <c r="E836" s="30">
        <v>3</v>
      </c>
      <c r="F836" s="31" t="s">
        <v>425</v>
      </c>
      <c r="G836" s="33" t="s">
        <v>334</v>
      </c>
      <c r="H836" s="32">
        <v>5000000000</v>
      </c>
      <c r="I836" s="32">
        <v>5000000000</v>
      </c>
      <c r="J836" s="33" t="s">
        <v>748</v>
      </c>
      <c r="K836" s="33" t="s">
        <v>37</v>
      </c>
      <c r="L836" s="41" t="s">
        <v>784</v>
      </c>
    </row>
    <row r="837" spans="2:12" ht="38.25">
      <c r="B837" s="14">
        <v>80161500</v>
      </c>
      <c r="C837" s="28" t="s">
        <v>796</v>
      </c>
      <c r="D837" s="29">
        <v>41835</v>
      </c>
      <c r="E837" s="30">
        <v>3</v>
      </c>
      <c r="F837" s="31" t="s">
        <v>425</v>
      </c>
      <c r="G837" s="33" t="s">
        <v>334</v>
      </c>
      <c r="H837" s="32">
        <v>684800000</v>
      </c>
      <c r="I837" s="32">
        <v>684800000</v>
      </c>
      <c r="J837" s="33" t="s">
        <v>748</v>
      </c>
      <c r="K837" s="33" t="s">
        <v>37</v>
      </c>
      <c r="L837" s="41" t="s">
        <v>784</v>
      </c>
    </row>
    <row r="838" spans="2:12" ht="38.25">
      <c r="B838" s="14">
        <v>80161500</v>
      </c>
      <c r="C838" s="28" t="s">
        <v>797</v>
      </c>
      <c r="D838" s="29">
        <v>41836</v>
      </c>
      <c r="E838" s="30">
        <v>3</v>
      </c>
      <c r="F838" s="31" t="s">
        <v>425</v>
      </c>
      <c r="G838" s="33" t="s">
        <v>334</v>
      </c>
      <c r="H838" s="32">
        <v>46000000</v>
      </c>
      <c r="I838" s="32">
        <v>46000000</v>
      </c>
      <c r="J838" s="33" t="s">
        <v>748</v>
      </c>
      <c r="K838" s="33" t="s">
        <v>37</v>
      </c>
      <c r="L838" s="41" t="s">
        <v>784</v>
      </c>
    </row>
    <row r="839" spans="2:12" ht="30">
      <c r="B839" s="14">
        <v>80161500</v>
      </c>
      <c r="C839" s="28" t="s">
        <v>798</v>
      </c>
      <c r="D839" s="29">
        <v>41836</v>
      </c>
      <c r="E839" s="30">
        <v>3</v>
      </c>
      <c r="F839" s="31" t="s">
        <v>425</v>
      </c>
      <c r="G839" s="33" t="s">
        <v>334</v>
      </c>
      <c r="H839" s="32">
        <v>20000000</v>
      </c>
      <c r="I839" s="32">
        <v>20000000</v>
      </c>
      <c r="J839" s="33" t="s">
        <v>748</v>
      </c>
      <c r="K839" s="33" t="s">
        <v>37</v>
      </c>
      <c r="L839" s="41" t="s">
        <v>784</v>
      </c>
    </row>
    <row r="840" spans="2:12" ht="51">
      <c r="B840" s="14">
        <v>80161500</v>
      </c>
      <c r="C840" s="28" t="s">
        <v>799</v>
      </c>
      <c r="D840" s="29">
        <v>41837</v>
      </c>
      <c r="E840" s="30">
        <v>5</v>
      </c>
      <c r="F840" s="31" t="s">
        <v>425</v>
      </c>
      <c r="G840" s="33" t="s">
        <v>334</v>
      </c>
      <c r="H840" s="32">
        <v>32259600</v>
      </c>
      <c r="I840" s="32">
        <v>32259600</v>
      </c>
      <c r="J840" s="33" t="s">
        <v>748</v>
      </c>
      <c r="K840" s="33" t="s">
        <v>37</v>
      </c>
      <c r="L840" s="41" t="s">
        <v>784</v>
      </c>
    </row>
    <row r="841" spans="2:12" ht="51">
      <c r="B841" s="14">
        <v>80161500</v>
      </c>
      <c r="C841" s="28" t="s">
        <v>800</v>
      </c>
      <c r="D841" s="29">
        <v>41837</v>
      </c>
      <c r="E841" s="30">
        <v>5</v>
      </c>
      <c r="F841" s="31" t="s">
        <v>425</v>
      </c>
      <c r="G841" s="33" t="s">
        <v>334</v>
      </c>
      <c r="H841" s="32">
        <v>15000000</v>
      </c>
      <c r="I841" s="32">
        <v>15000000</v>
      </c>
      <c r="J841" s="33" t="s">
        <v>748</v>
      </c>
      <c r="K841" s="33" t="s">
        <v>37</v>
      </c>
      <c r="L841" s="41" t="s">
        <v>784</v>
      </c>
    </row>
    <row r="842" spans="2:12" ht="38.25">
      <c r="B842" s="14">
        <v>80161500</v>
      </c>
      <c r="C842" s="28" t="s">
        <v>801</v>
      </c>
      <c r="D842" s="29">
        <v>41872</v>
      </c>
      <c r="E842" s="30">
        <v>5</v>
      </c>
      <c r="F842" s="31" t="s">
        <v>425</v>
      </c>
      <c r="G842" s="33" t="s">
        <v>334</v>
      </c>
      <c r="H842" s="32">
        <v>14539521</v>
      </c>
      <c r="I842" s="32">
        <v>14539521</v>
      </c>
      <c r="J842" s="33" t="s">
        <v>748</v>
      </c>
      <c r="K842" s="33" t="s">
        <v>37</v>
      </c>
      <c r="L842" s="41" t="s">
        <v>784</v>
      </c>
    </row>
    <row r="843" spans="2:12" ht="30">
      <c r="B843" s="14">
        <v>90121502</v>
      </c>
      <c r="C843" s="28" t="s">
        <v>802</v>
      </c>
      <c r="D843" s="29">
        <v>41873</v>
      </c>
      <c r="E843" s="30">
        <v>2</v>
      </c>
      <c r="F843" s="31" t="s">
        <v>734</v>
      </c>
      <c r="G843" s="33" t="s">
        <v>334</v>
      </c>
      <c r="H843" s="32">
        <v>110000000</v>
      </c>
      <c r="I843" s="32">
        <v>110000000</v>
      </c>
      <c r="J843" s="33" t="s">
        <v>748</v>
      </c>
      <c r="K843" s="33" t="s">
        <v>37</v>
      </c>
      <c r="L843" s="41" t="s">
        <v>440</v>
      </c>
    </row>
    <row r="844" spans="2:12" ht="51">
      <c r="B844" s="14">
        <v>80161500</v>
      </c>
      <c r="C844" s="28" t="s">
        <v>803</v>
      </c>
      <c r="D844" s="29">
        <v>41876</v>
      </c>
      <c r="E844" s="30">
        <v>5</v>
      </c>
      <c r="F844" s="31" t="s">
        <v>425</v>
      </c>
      <c r="G844" s="33" t="s">
        <v>334</v>
      </c>
      <c r="H844" s="32">
        <v>8821392</v>
      </c>
      <c r="I844" s="32">
        <v>8821392</v>
      </c>
      <c r="J844" s="33" t="s">
        <v>748</v>
      </c>
      <c r="K844" s="33" t="s">
        <v>37</v>
      </c>
      <c r="L844" s="41" t="s">
        <v>784</v>
      </c>
    </row>
    <row r="845" spans="2:12" ht="38.25">
      <c r="B845" s="14">
        <v>80111504</v>
      </c>
      <c r="C845" s="28" t="s">
        <v>804</v>
      </c>
      <c r="D845" s="29">
        <v>41877</v>
      </c>
      <c r="E845" s="30">
        <v>3</v>
      </c>
      <c r="F845" s="31" t="s">
        <v>734</v>
      </c>
      <c r="G845" s="33" t="s">
        <v>334</v>
      </c>
      <c r="H845" s="32">
        <v>51936000</v>
      </c>
      <c r="I845" s="32">
        <v>51936000</v>
      </c>
      <c r="J845" s="33" t="s">
        <v>748</v>
      </c>
      <c r="K845" s="33" t="s">
        <v>37</v>
      </c>
      <c r="L845" s="41" t="s">
        <v>784</v>
      </c>
    </row>
    <row r="846" spans="2:12" ht="30">
      <c r="B846" s="14">
        <v>80161500</v>
      </c>
      <c r="C846" s="28" t="s">
        <v>805</v>
      </c>
      <c r="D846" s="29">
        <v>41879</v>
      </c>
      <c r="E846" s="30">
        <v>5</v>
      </c>
      <c r="F846" s="31" t="s">
        <v>425</v>
      </c>
      <c r="G846" s="33" t="s">
        <v>334</v>
      </c>
      <c r="H846" s="32">
        <v>5100000</v>
      </c>
      <c r="I846" s="32">
        <v>5100000</v>
      </c>
      <c r="J846" s="33" t="s">
        <v>748</v>
      </c>
      <c r="K846" s="33" t="s">
        <v>37</v>
      </c>
      <c r="L846" s="41" t="s">
        <v>784</v>
      </c>
    </row>
    <row r="847" spans="2:12" ht="30">
      <c r="B847" s="14">
        <v>80161500</v>
      </c>
      <c r="C847" s="28" t="s">
        <v>806</v>
      </c>
      <c r="D847" s="29">
        <v>41879</v>
      </c>
      <c r="E847" s="30">
        <v>3</v>
      </c>
      <c r="F847" s="31" t="s">
        <v>425</v>
      </c>
      <c r="G847" s="33" t="s">
        <v>334</v>
      </c>
      <c r="H847" s="32">
        <v>6000000</v>
      </c>
      <c r="I847" s="32">
        <v>6000000</v>
      </c>
      <c r="J847" s="33" t="s">
        <v>748</v>
      </c>
      <c r="K847" s="33" t="s">
        <v>37</v>
      </c>
      <c r="L847" s="41" t="s">
        <v>784</v>
      </c>
    </row>
    <row r="848" spans="2:12" ht="38.25">
      <c r="B848" s="14">
        <v>80161500</v>
      </c>
      <c r="C848" s="28" t="s">
        <v>807</v>
      </c>
      <c r="D848" s="29">
        <v>41842</v>
      </c>
      <c r="E848" s="30">
        <v>3</v>
      </c>
      <c r="F848" s="31" t="s">
        <v>425</v>
      </c>
      <c r="G848" s="33" t="s">
        <v>334</v>
      </c>
      <c r="H848" s="32">
        <v>5314317</v>
      </c>
      <c r="I848" s="32">
        <v>5314317</v>
      </c>
      <c r="J848" s="33" t="s">
        <v>748</v>
      </c>
      <c r="K848" s="33" t="s">
        <v>37</v>
      </c>
      <c r="L848" s="41" t="s">
        <v>784</v>
      </c>
    </row>
    <row r="849" spans="2:12" ht="38.25">
      <c r="B849" s="14">
        <v>80161500</v>
      </c>
      <c r="C849" s="28" t="s">
        <v>808</v>
      </c>
      <c r="D849" s="29">
        <v>41842</v>
      </c>
      <c r="E849" s="30">
        <v>3</v>
      </c>
      <c r="F849" s="31" t="s">
        <v>425</v>
      </c>
      <c r="G849" s="33" t="s">
        <v>334</v>
      </c>
      <c r="H849" s="32">
        <v>5314317</v>
      </c>
      <c r="I849" s="32">
        <v>5314317</v>
      </c>
      <c r="J849" s="33" t="s">
        <v>748</v>
      </c>
      <c r="K849" s="33" t="s">
        <v>37</v>
      </c>
      <c r="L849" s="41" t="s">
        <v>784</v>
      </c>
    </row>
    <row r="850" spans="2:12" ht="38.25">
      <c r="B850" s="14">
        <v>80161500</v>
      </c>
      <c r="C850" s="28" t="s">
        <v>809</v>
      </c>
      <c r="D850" s="29">
        <v>41842</v>
      </c>
      <c r="E850" s="30">
        <v>3</v>
      </c>
      <c r="F850" s="31" t="s">
        <v>425</v>
      </c>
      <c r="G850" s="33" t="s">
        <v>334</v>
      </c>
      <c r="H850" s="32">
        <v>5159532</v>
      </c>
      <c r="I850" s="32">
        <v>5159532</v>
      </c>
      <c r="J850" s="33" t="s">
        <v>748</v>
      </c>
      <c r="K850" s="33" t="s">
        <v>37</v>
      </c>
      <c r="L850" s="41" t="s">
        <v>784</v>
      </c>
    </row>
    <row r="851" spans="2:12" ht="51">
      <c r="B851" s="14">
        <v>80161500</v>
      </c>
      <c r="C851" s="28" t="s">
        <v>810</v>
      </c>
      <c r="D851" s="29">
        <v>41842</v>
      </c>
      <c r="E851" s="30">
        <v>3</v>
      </c>
      <c r="F851" s="31" t="s">
        <v>425</v>
      </c>
      <c r="G851" s="33" t="s">
        <v>334</v>
      </c>
      <c r="H851" s="32">
        <v>5157000</v>
      </c>
      <c r="I851" s="32">
        <v>5157000</v>
      </c>
      <c r="J851" s="33" t="s">
        <v>748</v>
      </c>
      <c r="K851" s="33" t="s">
        <v>37</v>
      </c>
      <c r="L851" s="41" t="s">
        <v>784</v>
      </c>
    </row>
    <row r="852" spans="2:12" ht="38.25">
      <c r="B852" s="14">
        <v>80161500</v>
      </c>
      <c r="C852" s="28" t="s">
        <v>811</v>
      </c>
      <c r="D852" s="29">
        <v>41842</v>
      </c>
      <c r="E852" s="30">
        <v>3</v>
      </c>
      <c r="F852" s="31" t="s">
        <v>425</v>
      </c>
      <c r="G852" s="33" t="s">
        <v>334</v>
      </c>
      <c r="H852" s="32">
        <v>6000000</v>
      </c>
      <c r="I852" s="32">
        <v>6000000</v>
      </c>
      <c r="J852" s="33" t="s">
        <v>748</v>
      </c>
      <c r="K852" s="33" t="s">
        <v>37</v>
      </c>
      <c r="L852" s="41" t="s">
        <v>784</v>
      </c>
    </row>
    <row r="853" spans="2:12" ht="51">
      <c r="B853" s="14">
        <v>80161500</v>
      </c>
      <c r="C853" s="28" t="s">
        <v>812</v>
      </c>
      <c r="D853" s="29">
        <v>41842</v>
      </c>
      <c r="E853" s="30">
        <v>3</v>
      </c>
      <c r="F853" s="31" t="s">
        <v>425</v>
      </c>
      <c r="G853" s="33" t="s">
        <v>334</v>
      </c>
      <c r="H853" s="32">
        <v>5385954</v>
      </c>
      <c r="I853" s="32">
        <v>5385954</v>
      </c>
      <c r="J853" s="33" t="s">
        <v>748</v>
      </c>
      <c r="K853" s="33" t="s">
        <v>37</v>
      </c>
      <c r="L853" s="41" t="s">
        <v>784</v>
      </c>
    </row>
    <row r="854" spans="2:12" ht="38.25">
      <c r="B854" s="14">
        <v>80161500</v>
      </c>
      <c r="C854" s="28" t="s">
        <v>813</v>
      </c>
      <c r="D854" s="29">
        <v>41842</v>
      </c>
      <c r="E854" s="30">
        <v>3</v>
      </c>
      <c r="F854" s="31" t="s">
        <v>425</v>
      </c>
      <c r="G854" s="33" t="s">
        <v>334</v>
      </c>
      <c r="H854" s="32">
        <v>5314317</v>
      </c>
      <c r="I854" s="32">
        <v>5314317</v>
      </c>
      <c r="J854" s="33" t="s">
        <v>748</v>
      </c>
      <c r="K854" s="33" t="s">
        <v>37</v>
      </c>
      <c r="L854" s="41" t="s">
        <v>784</v>
      </c>
    </row>
    <row r="855" spans="2:12" ht="38.25">
      <c r="B855" s="14">
        <v>80161500</v>
      </c>
      <c r="C855" s="28" t="s">
        <v>814</v>
      </c>
      <c r="D855" s="29">
        <v>41842</v>
      </c>
      <c r="E855" s="30">
        <v>3</v>
      </c>
      <c r="F855" s="31" t="s">
        <v>425</v>
      </c>
      <c r="G855" s="33" t="s">
        <v>334</v>
      </c>
      <c r="H855" s="32">
        <v>5385954</v>
      </c>
      <c r="I855" s="32">
        <v>5385954</v>
      </c>
      <c r="J855" s="33" t="s">
        <v>748</v>
      </c>
      <c r="K855" s="33" t="s">
        <v>37</v>
      </c>
      <c r="L855" s="41" t="s">
        <v>784</v>
      </c>
    </row>
    <row r="856" spans="2:12" ht="38.25">
      <c r="B856" s="14">
        <v>80161500</v>
      </c>
      <c r="C856" s="28" t="s">
        <v>815</v>
      </c>
      <c r="D856" s="29">
        <v>41842</v>
      </c>
      <c r="E856" s="30">
        <v>5</v>
      </c>
      <c r="F856" s="31" t="s">
        <v>425</v>
      </c>
      <c r="G856" s="33" t="s">
        <v>334</v>
      </c>
      <c r="H856" s="32">
        <v>5400000</v>
      </c>
      <c r="I856" s="32">
        <v>5400000</v>
      </c>
      <c r="J856" s="33" t="s">
        <v>748</v>
      </c>
      <c r="K856" s="33" t="s">
        <v>37</v>
      </c>
      <c r="L856" s="41" t="s">
        <v>784</v>
      </c>
    </row>
    <row r="857" spans="2:12" ht="30">
      <c r="B857" s="14">
        <v>80161500</v>
      </c>
      <c r="C857" s="28" t="s">
        <v>816</v>
      </c>
      <c r="D857" s="29">
        <v>41843</v>
      </c>
      <c r="E857" s="30">
        <v>3</v>
      </c>
      <c r="F857" s="31" t="s">
        <v>425</v>
      </c>
      <c r="G857" s="33" t="s">
        <v>334</v>
      </c>
      <c r="H857" s="32">
        <v>7725000</v>
      </c>
      <c r="I857" s="32">
        <v>7725000</v>
      </c>
      <c r="J857" s="33" t="s">
        <v>748</v>
      </c>
      <c r="K857" s="33" t="s">
        <v>37</v>
      </c>
      <c r="L857" s="41" t="s">
        <v>335</v>
      </c>
    </row>
    <row r="858" spans="2:12" ht="30">
      <c r="B858" s="14">
        <v>80161500</v>
      </c>
      <c r="C858" s="28" t="s">
        <v>817</v>
      </c>
      <c r="D858" s="29">
        <v>41843</v>
      </c>
      <c r="E858" s="30">
        <v>3</v>
      </c>
      <c r="F858" s="31" t="s">
        <v>425</v>
      </c>
      <c r="G858" s="33" t="s">
        <v>334</v>
      </c>
      <c r="H858" s="32">
        <v>7200000</v>
      </c>
      <c r="I858" s="32">
        <v>7200000</v>
      </c>
      <c r="J858" s="33" t="s">
        <v>748</v>
      </c>
      <c r="K858" s="33" t="s">
        <v>37</v>
      </c>
      <c r="L858" s="41" t="s">
        <v>335</v>
      </c>
    </row>
    <row r="859" spans="2:12" ht="51">
      <c r="B859" s="14">
        <v>80161500</v>
      </c>
      <c r="C859" s="28" t="s">
        <v>818</v>
      </c>
      <c r="D859" s="29">
        <v>41844</v>
      </c>
      <c r="E859" s="30">
        <v>3</v>
      </c>
      <c r="F859" s="31" t="s">
        <v>425</v>
      </c>
      <c r="G859" s="33" t="s">
        <v>334</v>
      </c>
      <c r="H859" s="32">
        <v>5385954</v>
      </c>
      <c r="I859" s="32">
        <v>5385954</v>
      </c>
      <c r="J859" s="33" t="s">
        <v>748</v>
      </c>
      <c r="K859" s="33" t="s">
        <v>37</v>
      </c>
      <c r="L859" s="41" t="s">
        <v>784</v>
      </c>
    </row>
    <row r="860" spans="2:12" ht="30">
      <c r="B860" s="14">
        <v>80161500</v>
      </c>
      <c r="C860" s="28" t="s">
        <v>819</v>
      </c>
      <c r="D860" s="29">
        <v>41844</v>
      </c>
      <c r="E860" s="30">
        <v>3</v>
      </c>
      <c r="F860" s="31" t="s">
        <v>425</v>
      </c>
      <c r="G860" s="33" t="s">
        <v>334</v>
      </c>
      <c r="H860" s="32">
        <v>31901160</v>
      </c>
      <c r="I860" s="32">
        <v>31901160</v>
      </c>
      <c r="J860" s="33" t="s">
        <v>748</v>
      </c>
      <c r="K860" s="33" t="s">
        <v>37</v>
      </c>
      <c r="L860" s="41" t="s">
        <v>784</v>
      </c>
    </row>
    <row r="861" spans="2:12" ht="30">
      <c r="B861" s="14">
        <v>80161500</v>
      </c>
      <c r="C861" s="28" t="s">
        <v>820</v>
      </c>
      <c r="D861" s="29">
        <v>41844</v>
      </c>
      <c r="E861" s="30">
        <v>3</v>
      </c>
      <c r="F861" s="31" t="s">
        <v>425</v>
      </c>
      <c r="G861" s="33" t="s">
        <v>334</v>
      </c>
      <c r="H861" s="32">
        <v>5692749</v>
      </c>
      <c r="I861" s="32">
        <v>5692749</v>
      </c>
      <c r="J861" s="33" t="s">
        <v>748</v>
      </c>
      <c r="K861" s="33" t="s">
        <v>37</v>
      </c>
      <c r="L861" s="41" t="s">
        <v>335</v>
      </c>
    </row>
    <row r="862" spans="2:12" ht="51">
      <c r="B862" s="14">
        <v>46171625</v>
      </c>
      <c r="C862" s="28" t="s">
        <v>821</v>
      </c>
      <c r="D862" s="29">
        <v>41844</v>
      </c>
      <c r="E862" s="30">
        <v>5</v>
      </c>
      <c r="F862" s="31" t="s">
        <v>425</v>
      </c>
      <c r="G862" s="33" t="s">
        <v>334</v>
      </c>
      <c r="H862" s="32">
        <v>15399000</v>
      </c>
      <c r="I862" s="32">
        <v>15399000</v>
      </c>
      <c r="J862" s="33" t="s">
        <v>748</v>
      </c>
      <c r="K862" s="33" t="s">
        <v>37</v>
      </c>
      <c r="L862" s="41" t="s">
        <v>784</v>
      </c>
    </row>
    <row r="863" spans="2:12" ht="30">
      <c r="B863" s="14">
        <v>80111504</v>
      </c>
      <c r="C863" s="28" t="s">
        <v>822</v>
      </c>
      <c r="D863" s="29">
        <v>41844</v>
      </c>
      <c r="E863" s="30">
        <v>3</v>
      </c>
      <c r="F863" s="31" t="s">
        <v>425</v>
      </c>
      <c r="G863" s="33" t="s">
        <v>334</v>
      </c>
      <c r="H863" s="32">
        <v>2320000</v>
      </c>
      <c r="I863" s="32">
        <v>2320000</v>
      </c>
      <c r="J863" s="33" t="s">
        <v>748</v>
      </c>
      <c r="K863" s="33" t="s">
        <v>37</v>
      </c>
      <c r="L863" s="41" t="s">
        <v>784</v>
      </c>
    </row>
    <row r="864" spans="2:12" ht="38.25">
      <c r="B864" s="14">
        <v>80111504</v>
      </c>
      <c r="C864" s="28" t="s">
        <v>823</v>
      </c>
      <c r="D864" s="29">
        <v>41879</v>
      </c>
      <c r="E864" s="30">
        <v>3</v>
      </c>
      <c r="F864" s="31" t="s">
        <v>425</v>
      </c>
      <c r="G864" s="33" t="s">
        <v>334</v>
      </c>
      <c r="H864" s="32">
        <v>1500000</v>
      </c>
      <c r="I864" s="32">
        <v>1500000</v>
      </c>
      <c r="J864" s="33" t="s">
        <v>748</v>
      </c>
      <c r="K864" s="33" t="s">
        <v>37</v>
      </c>
      <c r="L864" s="41" t="s">
        <v>784</v>
      </c>
    </row>
    <row r="865" spans="2:12" ht="30">
      <c r="B865" s="14">
        <v>80161500</v>
      </c>
      <c r="C865" s="28" t="s">
        <v>824</v>
      </c>
      <c r="D865" s="29">
        <v>41880</v>
      </c>
      <c r="E865" s="30">
        <v>3</v>
      </c>
      <c r="F865" s="31" t="s">
        <v>425</v>
      </c>
      <c r="G865" s="33" t="s">
        <v>334</v>
      </c>
      <c r="H865" s="32">
        <v>21267440</v>
      </c>
      <c r="I865" s="32">
        <v>21267440</v>
      </c>
      <c r="J865" s="33" t="s">
        <v>748</v>
      </c>
      <c r="K865" s="33" t="s">
        <v>37</v>
      </c>
      <c r="L865" s="41" t="s">
        <v>784</v>
      </c>
    </row>
    <row r="866" spans="2:12" ht="30">
      <c r="B866" s="14">
        <v>41111900</v>
      </c>
      <c r="C866" s="28" t="s">
        <v>825</v>
      </c>
      <c r="D866" s="29">
        <v>41880</v>
      </c>
      <c r="E866" s="30">
        <v>5</v>
      </c>
      <c r="F866" s="31" t="s">
        <v>425</v>
      </c>
      <c r="G866" s="33" t="s">
        <v>334</v>
      </c>
      <c r="H866" s="32">
        <v>822852500</v>
      </c>
      <c r="I866" s="32">
        <v>822852500</v>
      </c>
      <c r="J866" s="33" t="s">
        <v>748</v>
      </c>
      <c r="K866" s="33" t="s">
        <v>37</v>
      </c>
      <c r="L866" s="41" t="s">
        <v>784</v>
      </c>
    </row>
    <row r="867" spans="2:12" ht="38.25">
      <c r="B867" s="14">
        <v>80161500</v>
      </c>
      <c r="C867" s="28" t="s">
        <v>826</v>
      </c>
      <c r="D867" s="29">
        <v>41880</v>
      </c>
      <c r="E867" s="30">
        <v>5</v>
      </c>
      <c r="F867" s="31" t="s">
        <v>425</v>
      </c>
      <c r="G867" s="33" t="s">
        <v>334</v>
      </c>
      <c r="H867" s="32">
        <v>4400000</v>
      </c>
      <c r="I867" s="32">
        <v>4400000</v>
      </c>
      <c r="J867" s="33" t="s">
        <v>748</v>
      </c>
      <c r="K867" s="33" t="s">
        <v>37</v>
      </c>
      <c r="L867" s="41" t="s">
        <v>784</v>
      </c>
    </row>
    <row r="868" spans="2:12" ht="38.25">
      <c r="B868" s="14">
        <v>80161500</v>
      </c>
      <c r="C868" s="28" t="s">
        <v>827</v>
      </c>
      <c r="D868" s="29">
        <v>41880</v>
      </c>
      <c r="E868" s="30">
        <v>5</v>
      </c>
      <c r="F868" s="31" t="s">
        <v>425</v>
      </c>
      <c r="G868" s="33" t="s">
        <v>334</v>
      </c>
      <c r="H868" s="32">
        <v>32000000</v>
      </c>
      <c r="I868" s="32">
        <v>32000000</v>
      </c>
      <c r="J868" s="33" t="s">
        <v>748</v>
      </c>
      <c r="K868" s="33" t="s">
        <v>37</v>
      </c>
      <c r="L868" s="41" t="s">
        <v>784</v>
      </c>
    </row>
    <row r="869" spans="2:12" ht="30">
      <c r="B869" s="14">
        <v>83111800</v>
      </c>
      <c r="C869" s="28" t="s">
        <v>828</v>
      </c>
      <c r="D869" s="29">
        <v>41880</v>
      </c>
      <c r="E869" s="30">
        <v>5</v>
      </c>
      <c r="F869" s="31" t="s">
        <v>425</v>
      </c>
      <c r="G869" s="33" t="s">
        <v>334</v>
      </c>
      <c r="H869" s="32">
        <v>74270041</v>
      </c>
      <c r="I869" s="32">
        <v>74270041</v>
      </c>
      <c r="J869" s="33" t="s">
        <v>748</v>
      </c>
      <c r="K869" s="33" t="s">
        <v>37</v>
      </c>
      <c r="L869" s="41" t="s">
        <v>784</v>
      </c>
    </row>
    <row r="870" spans="2:12" ht="38.25">
      <c r="B870" s="14">
        <v>80161500</v>
      </c>
      <c r="C870" s="28" t="s">
        <v>829</v>
      </c>
      <c r="D870" s="29">
        <v>41883</v>
      </c>
      <c r="E870" s="30">
        <v>5</v>
      </c>
      <c r="F870" s="31" t="s">
        <v>425</v>
      </c>
      <c r="G870" s="33" t="s">
        <v>334</v>
      </c>
      <c r="H870" s="32">
        <v>20600000</v>
      </c>
      <c r="I870" s="32">
        <v>20600000</v>
      </c>
      <c r="J870" s="33" t="s">
        <v>748</v>
      </c>
      <c r="K870" s="33" t="s">
        <v>37</v>
      </c>
      <c r="L870" s="41" t="s">
        <v>784</v>
      </c>
    </row>
    <row r="871" spans="2:12" ht="30">
      <c r="B871" s="14">
        <v>80161500</v>
      </c>
      <c r="C871" s="28" t="s">
        <v>830</v>
      </c>
      <c r="D871" s="29">
        <v>41883</v>
      </c>
      <c r="E871" s="30">
        <v>3</v>
      </c>
      <c r="F871" s="31" t="s">
        <v>425</v>
      </c>
      <c r="G871" s="33" t="s">
        <v>334</v>
      </c>
      <c r="H871" s="32">
        <v>5385957</v>
      </c>
      <c r="I871" s="32">
        <v>5385957</v>
      </c>
      <c r="J871" s="33" t="s">
        <v>748</v>
      </c>
      <c r="K871" s="33" t="s">
        <v>37</v>
      </c>
      <c r="L871" s="41" t="s">
        <v>335</v>
      </c>
    </row>
    <row r="872" spans="2:12" ht="30">
      <c r="B872" s="14">
        <v>80161500</v>
      </c>
      <c r="C872" s="28" t="s">
        <v>831</v>
      </c>
      <c r="D872" s="29">
        <v>41884</v>
      </c>
      <c r="E872" s="30">
        <v>3</v>
      </c>
      <c r="F872" s="31" t="s">
        <v>425</v>
      </c>
      <c r="G872" s="33" t="s">
        <v>334</v>
      </c>
      <c r="H872" s="32">
        <v>5157000</v>
      </c>
      <c r="I872" s="32">
        <v>5157000</v>
      </c>
      <c r="J872" s="33" t="s">
        <v>748</v>
      </c>
      <c r="K872" s="33" t="s">
        <v>37</v>
      </c>
      <c r="L872" s="41" t="s">
        <v>335</v>
      </c>
    </row>
    <row r="873" spans="2:12" ht="51">
      <c r="B873" s="14">
        <v>80161500</v>
      </c>
      <c r="C873" s="28" t="s">
        <v>832</v>
      </c>
      <c r="D873" s="29">
        <v>41884</v>
      </c>
      <c r="E873" s="30">
        <v>5</v>
      </c>
      <c r="F873" s="31" t="s">
        <v>425</v>
      </c>
      <c r="G873" s="33" t="s">
        <v>334</v>
      </c>
      <c r="H873" s="32">
        <v>20700000</v>
      </c>
      <c r="I873" s="32">
        <v>20700000</v>
      </c>
      <c r="J873" s="33" t="s">
        <v>748</v>
      </c>
      <c r="K873" s="33" t="s">
        <v>37</v>
      </c>
      <c r="L873" s="41" t="s">
        <v>784</v>
      </c>
    </row>
    <row r="874" spans="2:12" ht="30">
      <c r="B874" s="14">
        <v>80161500</v>
      </c>
      <c r="C874" s="28" t="s">
        <v>833</v>
      </c>
      <c r="D874" s="29">
        <v>41884</v>
      </c>
      <c r="E874" s="30">
        <v>3</v>
      </c>
      <c r="F874" s="31" t="s">
        <v>425</v>
      </c>
      <c r="G874" s="33" t="s">
        <v>334</v>
      </c>
      <c r="H874" s="32">
        <v>25461600</v>
      </c>
      <c r="I874" s="32">
        <v>25461600</v>
      </c>
      <c r="J874" s="33" t="s">
        <v>748</v>
      </c>
      <c r="K874" s="33" t="s">
        <v>37</v>
      </c>
      <c r="L874" s="41" t="s">
        <v>784</v>
      </c>
    </row>
    <row r="875" spans="2:12" ht="30">
      <c r="B875" s="14">
        <v>80161500</v>
      </c>
      <c r="C875" s="28" t="s">
        <v>834</v>
      </c>
      <c r="D875" s="29">
        <v>41884</v>
      </c>
      <c r="E875" s="30">
        <v>3</v>
      </c>
      <c r="F875" s="31" t="s">
        <v>425</v>
      </c>
      <c r="G875" s="33" t="s">
        <v>334</v>
      </c>
      <c r="H875" s="32">
        <v>5780244</v>
      </c>
      <c r="I875" s="32">
        <v>5780244</v>
      </c>
      <c r="J875" s="33" t="s">
        <v>748</v>
      </c>
      <c r="K875" s="33" t="s">
        <v>37</v>
      </c>
      <c r="L875" s="41" t="s">
        <v>335</v>
      </c>
    </row>
    <row r="876" spans="2:12" ht="30">
      <c r="B876" s="14">
        <v>80161500</v>
      </c>
      <c r="C876" s="28" t="s">
        <v>835</v>
      </c>
      <c r="D876" s="29">
        <v>41844</v>
      </c>
      <c r="E876" s="30">
        <v>3</v>
      </c>
      <c r="F876" s="31" t="s">
        <v>425</v>
      </c>
      <c r="G876" s="33" t="s">
        <v>334</v>
      </c>
      <c r="H876" s="32">
        <v>31901160</v>
      </c>
      <c r="I876" s="32">
        <v>31901160</v>
      </c>
      <c r="J876" s="33" t="s">
        <v>748</v>
      </c>
      <c r="K876" s="33" t="s">
        <v>37</v>
      </c>
      <c r="L876" s="41" t="s">
        <v>784</v>
      </c>
    </row>
    <row r="877" spans="2:12" ht="30">
      <c r="B877" s="14">
        <v>80161500</v>
      </c>
      <c r="C877" s="28" t="s">
        <v>836</v>
      </c>
      <c r="D877" s="29">
        <v>41844</v>
      </c>
      <c r="E877" s="30">
        <v>3</v>
      </c>
      <c r="F877" s="31" t="s">
        <v>425</v>
      </c>
      <c r="G877" s="33" t="s">
        <v>334</v>
      </c>
      <c r="H877" s="32">
        <v>5562000</v>
      </c>
      <c r="I877" s="32">
        <v>5562000</v>
      </c>
      <c r="J877" s="33" t="s">
        <v>748</v>
      </c>
      <c r="K877" s="33" t="s">
        <v>37</v>
      </c>
      <c r="L877" s="41" t="s">
        <v>335</v>
      </c>
    </row>
    <row r="878" spans="2:12" ht="38.25">
      <c r="B878" s="14">
        <v>80161500</v>
      </c>
      <c r="C878" s="28" t="s">
        <v>837</v>
      </c>
      <c r="D878" s="29">
        <v>41844</v>
      </c>
      <c r="E878" s="30">
        <v>3</v>
      </c>
      <c r="F878" s="31" t="s">
        <v>425</v>
      </c>
      <c r="G878" s="33" t="s">
        <v>334</v>
      </c>
      <c r="H878" s="32">
        <v>5385954</v>
      </c>
      <c r="I878" s="32">
        <v>5385954</v>
      </c>
      <c r="J878" s="33" t="s">
        <v>748</v>
      </c>
      <c r="K878" s="33" t="s">
        <v>37</v>
      </c>
      <c r="L878" s="41" t="s">
        <v>784</v>
      </c>
    </row>
    <row r="879" spans="2:12" ht="30">
      <c r="B879" s="14">
        <v>80161500</v>
      </c>
      <c r="C879" s="28" t="s">
        <v>838</v>
      </c>
      <c r="D879" s="29">
        <v>41844</v>
      </c>
      <c r="E879" s="30">
        <v>3</v>
      </c>
      <c r="F879" s="31" t="s">
        <v>425</v>
      </c>
      <c r="G879" s="33" t="s">
        <v>334</v>
      </c>
      <c r="H879" s="32">
        <v>6300000</v>
      </c>
      <c r="I879" s="32">
        <v>6300000</v>
      </c>
      <c r="J879" s="33" t="s">
        <v>748</v>
      </c>
      <c r="K879" s="33" t="s">
        <v>37</v>
      </c>
      <c r="L879" s="41" t="s">
        <v>335</v>
      </c>
    </row>
    <row r="880" spans="2:12" ht="30">
      <c r="B880" s="14">
        <v>80161500</v>
      </c>
      <c r="C880" s="28" t="s">
        <v>839</v>
      </c>
      <c r="D880" s="29">
        <v>41844</v>
      </c>
      <c r="E880" s="30">
        <v>3</v>
      </c>
      <c r="F880" s="31" t="s">
        <v>425</v>
      </c>
      <c r="G880" s="33" t="s">
        <v>334</v>
      </c>
      <c r="H880" s="32">
        <v>5700000</v>
      </c>
      <c r="I880" s="32">
        <v>5700000</v>
      </c>
      <c r="J880" s="33" t="s">
        <v>748</v>
      </c>
      <c r="K880" s="33" t="s">
        <v>37</v>
      </c>
      <c r="L880" s="41" t="s">
        <v>784</v>
      </c>
    </row>
    <row r="881" spans="2:12" ht="30">
      <c r="B881" s="14">
        <v>80161500</v>
      </c>
      <c r="C881" s="28" t="s">
        <v>840</v>
      </c>
      <c r="D881" s="29">
        <v>41844</v>
      </c>
      <c r="E881" s="30">
        <v>3</v>
      </c>
      <c r="F881" s="31" t="s">
        <v>425</v>
      </c>
      <c r="G881" s="33" t="s">
        <v>334</v>
      </c>
      <c r="H881" s="32">
        <v>8775000</v>
      </c>
      <c r="I881" s="32">
        <v>8775000</v>
      </c>
      <c r="J881" s="33" t="s">
        <v>748</v>
      </c>
      <c r="K881" s="33" t="s">
        <v>37</v>
      </c>
      <c r="L881" s="41" t="s">
        <v>784</v>
      </c>
    </row>
    <row r="882" spans="2:12" ht="30">
      <c r="B882" s="14">
        <v>80161500</v>
      </c>
      <c r="C882" s="28" t="s">
        <v>841</v>
      </c>
      <c r="D882" s="29">
        <v>41844</v>
      </c>
      <c r="E882" s="30">
        <v>3</v>
      </c>
      <c r="F882" s="31" t="s">
        <v>425</v>
      </c>
      <c r="G882" s="33" t="s">
        <v>334</v>
      </c>
      <c r="H882" s="32">
        <v>7725000</v>
      </c>
      <c r="I882" s="32">
        <v>7725000</v>
      </c>
      <c r="J882" s="33" t="s">
        <v>748</v>
      </c>
      <c r="K882" s="33" t="s">
        <v>37</v>
      </c>
      <c r="L882" s="41" t="s">
        <v>335</v>
      </c>
    </row>
    <row r="883" spans="2:12" ht="30">
      <c r="B883" s="14">
        <v>80161500</v>
      </c>
      <c r="C883" s="28" t="s">
        <v>842</v>
      </c>
      <c r="D883" s="29">
        <v>41844</v>
      </c>
      <c r="E883" s="30">
        <v>3</v>
      </c>
      <c r="F883" s="31" t="s">
        <v>425</v>
      </c>
      <c r="G883" s="33" t="s">
        <v>334</v>
      </c>
      <c r="H883" s="32">
        <v>5229084</v>
      </c>
      <c r="I883" s="32">
        <v>5229084</v>
      </c>
      <c r="J883" s="33" t="s">
        <v>748</v>
      </c>
      <c r="K883" s="33" t="s">
        <v>37</v>
      </c>
      <c r="L883" s="41" t="s">
        <v>335</v>
      </c>
    </row>
    <row r="884" spans="2:12" ht="30">
      <c r="B884" s="14">
        <v>80161500</v>
      </c>
      <c r="C884" s="28" t="s">
        <v>843</v>
      </c>
      <c r="D884" s="29">
        <v>41844</v>
      </c>
      <c r="E884" s="30">
        <v>3</v>
      </c>
      <c r="F884" s="31" t="s">
        <v>425</v>
      </c>
      <c r="G884" s="33" t="s">
        <v>334</v>
      </c>
      <c r="H884" s="32">
        <v>6900000</v>
      </c>
      <c r="I884" s="32">
        <v>6900000</v>
      </c>
      <c r="J884" s="33" t="s">
        <v>748</v>
      </c>
      <c r="K884" s="33" t="s">
        <v>37</v>
      </c>
      <c r="L884" s="41" t="s">
        <v>335</v>
      </c>
    </row>
    <row r="885" spans="2:12" ht="38.25">
      <c r="B885" s="14">
        <v>80161500</v>
      </c>
      <c r="C885" s="28" t="s">
        <v>844</v>
      </c>
      <c r="D885" s="29">
        <v>41844</v>
      </c>
      <c r="E885" s="30">
        <v>3</v>
      </c>
      <c r="F885" s="31" t="s">
        <v>425</v>
      </c>
      <c r="G885" s="33" t="s">
        <v>334</v>
      </c>
      <c r="H885" s="32">
        <v>5229084</v>
      </c>
      <c r="I885" s="32">
        <v>5229084</v>
      </c>
      <c r="J885" s="33" t="s">
        <v>748</v>
      </c>
      <c r="K885" s="33" t="s">
        <v>37</v>
      </c>
      <c r="L885" s="41" t="s">
        <v>784</v>
      </c>
    </row>
    <row r="886" spans="2:12" ht="30">
      <c r="B886" s="14">
        <v>80161500</v>
      </c>
      <c r="C886" s="28" t="s">
        <v>845</v>
      </c>
      <c r="D886" s="29">
        <v>41844</v>
      </c>
      <c r="E886" s="30">
        <v>3</v>
      </c>
      <c r="F886" s="31" t="s">
        <v>425</v>
      </c>
      <c r="G886" s="33" t="s">
        <v>334</v>
      </c>
      <c r="H886" s="32">
        <v>5385954</v>
      </c>
      <c r="I886" s="32">
        <v>5385954</v>
      </c>
      <c r="J886" s="33" t="s">
        <v>748</v>
      </c>
      <c r="K886" s="33" t="s">
        <v>37</v>
      </c>
      <c r="L886" s="41" t="s">
        <v>335</v>
      </c>
    </row>
    <row r="887" spans="2:12" ht="38.25">
      <c r="B887" s="14">
        <v>80161500</v>
      </c>
      <c r="C887" s="28" t="s">
        <v>846</v>
      </c>
      <c r="D887" s="29">
        <v>41844</v>
      </c>
      <c r="E887" s="30">
        <v>5</v>
      </c>
      <c r="F887" s="31" t="s">
        <v>425</v>
      </c>
      <c r="G887" s="33" t="s">
        <v>334</v>
      </c>
      <c r="H887" s="32">
        <v>3258361598</v>
      </c>
      <c r="I887" s="32">
        <v>3258361598</v>
      </c>
      <c r="J887" s="33" t="s">
        <v>748</v>
      </c>
      <c r="K887" s="33" t="s">
        <v>37</v>
      </c>
      <c r="L887" s="41" t="s">
        <v>784</v>
      </c>
    </row>
    <row r="888" spans="2:12" ht="30">
      <c r="B888" s="14">
        <v>80161500</v>
      </c>
      <c r="C888" s="28" t="s">
        <v>847</v>
      </c>
      <c r="D888" s="29">
        <v>41844</v>
      </c>
      <c r="E888" s="30">
        <v>3</v>
      </c>
      <c r="F888" s="31" t="s">
        <v>425</v>
      </c>
      <c r="G888" s="33" t="s">
        <v>334</v>
      </c>
      <c r="H888" s="32">
        <v>16842000</v>
      </c>
      <c r="I888" s="32">
        <v>16842000</v>
      </c>
      <c r="J888" s="33" t="s">
        <v>748</v>
      </c>
      <c r="K888" s="33" t="s">
        <v>37</v>
      </c>
      <c r="L888" s="41" t="s">
        <v>784</v>
      </c>
    </row>
    <row r="889" spans="2:12" ht="30">
      <c r="B889" s="14">
        <v>80161500</v>
      </c>
      <c r="C889" s="28" t="s">
        <v>848</v>
      </c>
      <c r="D889" s="29">
        <v>41844</v>
      </c>
      <c r="E889" s="30">
        <v>3</v>
      </c>
      <c r="F889" s="31" t="s">
        <v>425</v>
      </c>
      <c r="G889" s="33" t="s">
        <v>334</v>
      </c>
      <c r="H889" s="32">
        <v>4800000</v>
      </c>
      <c r="I889" s="32">
        <v>4800000</v>
      </c>
      <c r="J889" s="33" t="s">
        <v>748</v>
      </c>
      <c r="K889" s="33" t="s">
        <v>37</v>
      </c>
      <c r="L889" s="41" t="s">
        <v>784</v>
      </c>
    </row>
    <row r="890" spans="2:12" ht="30">
      <c r="B890" s="14">
        <v>80161500</v>
      </c>
      <c r="C890" s="28" t="s">
        <v>849</v>
      </c>
      <c r="D890" s="29">
        <v>41844</v>
      </c>
      <c r="E890" s="30">
        <v>3</v>
      </c>
      <c r="F890" s="31" t="s">
        <v>425</v>
      </c>
      <c r="G890" s="33" t="s">
        <v>334</v>
      </c>
      <c r="H890" s="32">
        <v>8700000</v>
      </c>
      <c r="I890" s="32">
        <v>8700000</v>
      </c>
      <c r="J890" s="33" t="s">
        <v>748</v>
      </c>
      <c r="K890" s="33" t="s">
        <v>37</v>
      </c>
      <c r="L890" s="41" t="s">
        <v>784</v>
      </c>
    </row>
    <row r="891" spans="2:12" ht="30">
      <c r="B891" s="14">
        <v>80161500</v>
      </c>
      <c r="C891" s="28" t="s">
        <v>850</v>
      </c>
      <c r="D891" s="29">
        <v>41844</v>
      </c>
      <c r="E891" s="30">
        <v>3</v>
      </c>
      <c r="F891" s="31" t="s">
        <v>425</v>
      </c>
      <c r="G891" s="33" t="s">
        <v>334</v>
      </c>
      <c r="H891" s="32">
        <v>6600000</v>
      </c>
      <c r="I891" s="32">
        <v>6600000</v>
      </c>
      <c r="J891" s="33" t="s">
        <v>748</v>
      </c>
      <c r="K891" s="33" t="s">
        <v>37</v>
      </c>
      <c r="L891" s="41" t="s">
        <v>784</v>
      </c>
    </row>
    <row r="892" spans="2:12" ht="38.25">
      <c r="B892" s="14">
        <v>80161500</v>
      </c>
      <c r="C892" s="28" t="s">
        <v>851</v>
      </c>
      <c r="D892" s="29">
        <v>41844</v>
      </c>
      <c r="E892" s="30">
        <v>3</v>
      </c>
      <c r="F892" s="31" t="s">
        <v>425</v>
      </c>
      <c r="G892" s="33" t="s">
        <v>334</v>
      </c>
      <c r="H892" s="32">
        <v>5617620</v>
      </c>
      <c r="I892" s="32">
        <v>5617620</v>
      </c>
      <c r="J892" s="33" t="s">
        <v>748</v>
      </c>
      <c r="K892" s="33" t="s">
        <v>37</v>
      </c>
      <c r="L892" s="41" t="s">
        <v>784</v>
      </c>
    </row>
    <row r="893" spans="2:12" ht="38.25">
      <c r="B893" s="14">
        <v>80161500</v>
      </c>
      <c r="C893" s="28" t="s">
        <v>852</v>
      </c>
      <c r="D893" s="29">
        <v>41844</v>
      </c>
      <c r="E893" s="30">
        <v>3</v>
      </c>
      <c r="F893" s="31" t="s">
        <v>425</v>
      </c>
      <c r="G893" s="33" t="s">
        <v>334</v>
      </c>
      <c r="H893" s="32">
        <v>5314317</v>
      </c>
      <c r="I893" s="32">
        <v>5314317</v>
      </c>
      <c r="J893" s="33" t="s">
        <v>748</v>
      </c>
      <c r="K893" s="33" t="s">
        <v>37</v>
      </c>
      <c r="L893" s="41" t="s">
        <v>784</v>
      </c>
    </row>
    <row r="894" spans="2:12" ht="30">
      <c r="B894" s="14">
        <v>80161500</v>
      </c>
      <c r="C894" s="28" t="s">
        <v>853</v>
      </c>
      <c r="D894" s="29">
        <v>41844</v>
      </c>
      <c r="E894" s="30">
        <v>3</v>
      </c>
      <c r="F894" s="31" t="s">
        <v>425</v>
      </c>
      <c r="G894" s="33" t="s">
        <v>334</v>
      </c>
      <c r="H894" s="32">
        <v>8691720</v>
      </c>
      <c r="I894" s="32">
        <v>8691720</v>
      </c>
      <c r="J894" s="33" t="s">
        <v>748</v>
      </c>
      <c r="K894" s="33" t="s">
        <v>37</v>
      </c>
      <c r="L894" s="41" t="s">
        <v>784</v>
      </c>
    </row>
    <row r="895" spans="2:12" ht="38.25">
      <c r="B895" s="14">
        <v>80161500</v>
      </c>
      <c r="C895" s="28" t="s">
        <v>854</v>
      </c>
      <c r="D895" s="29">
        <v>41844</v>
      </c>
      <c r="E895" s="30">
        <v>3</v>
      </c>
      <c r="F895" s="31" t="s">
        <v>425</v>
      </c>
      <c r="G895" s="33" t="s">
        <v>334</v>
      </c>
      <c r="H895" s="32">
        <v>4866273</v>
      </c>
      <c r="I895" s="32">
        <v>4866273</v>
      </c>
      <c r="J895" s="33" t="s">
        <v>748</v>
      </c>
      <c r="K895" s="33" t="s">
        <v>37</v>
      </c>
      <c r="L895" s="41" t="s">
        <v>784</v>
      </c>
    </row>
    <row r="896" spans="2:12" ht="30">
      <c r="B896" s="14">
        <v>80161500</v>
      </c>
      <c r="C896" s="28" t="s">
        <v>855</v>
      </c>
      <c r="D896" s="29">
        <v>41844</v>
      </c>
      <c r="E896" s="30">
        <v>3</v>
      </c>
      <c r="F896" s="31" t="s">
        <v>425</v>
      </c>
      <c r="G896" s="33" t="s">
        <v>334</v>
      </c>
      <c r="H896" s="32">
        <v>11100000</v>
      </c>
      <c r="I896" s="32">
        <v>11100000</v>
      </c>
      <c r="J896" s="33" t="s">
        <v>748</v>
      </c>
      <c r="K896" s="33" t="s">
        <v>37</v>
      </c>
      <c r="L896" s="41" t="s">
        <v>784</v>
      </c>
    </row>
    <row r="897" spans="2:12" ht="30">
      <c r="B897" s="14">
        <v>80161500</v>
      </c>
      <c r="C897" s="28" t="s">
        <v>856</v>
      </c>
      <c r="D897" s="29">
        <v>41844</v>
      </c>
      <c r="E897" s="30">
        <v>3</v>
      </c>
      <c r="F897" s="31" t="s">
        <v>425</v>
      </c>
      <c r="G897" s="33" t="s">
        <v>334</v>
      </c>
      <c r="H897" s="32">
        <v>8700000</v>
      </c>
      <c r="I897" s="32">
        <v>8700000</v>
      </c>
      <c r="J897" s="33" t="s">
        <v>748</v>
      </c>
      <c r="K897" s="33" t="s">
        <v>37</v>
      </c>
      <c r="L897" s="41" t="s">
        <v>784</v>
      </c>
    </row>
    <row r="898" spans="2:12" ht="30">
      <c r="B898" s="14">
        <v>80161500</v>
      </c>
      <c r="C898" s="28" t="s">
        <v>857</v>
      </c>
      <c r="D898" s="29">
        <v>41844</v>
      </c>
      <c r="E898" s="30">
        <v>3</v>
      </c>
      <c r="F898" s="31" t="s">
        <v>425</v>
      </c>
      <c r="G898" s="33" t="s">
        <v>334</v>
      </c>
      <c r="H898" s="32">
        <v>8700000</v>
      </c>
      <c r="I898" s="32">
        <v>8700000</v>
      </c>
      <c r="J898" s="33" t="s">
        <v>748</v>
      </c>
      <c r="K898" s="33" t="s">
        <v>37</v>
      </c>
      <c r="L898" s="41" t="s">
        <v>784</v>
      </c>
    </row>
    <row r="899" spans="2:12" ht="30">
      <c r="B899" s="14">
        <v>80161500</v>
      </c>
      <c r="C899" s="28" t="s">
        <v>858</v>
      </c>
      <c r="D899" s="29">
        <v>41844</v>
      </c>
      <c r="E899" s="30">
        <v>3</v>
      </c>
      <c r="F899" s="31" t="s">
        <v>425</v>
      </c>
      <c r="G899" s="33" t="s">
        <v>334</v>
      </c>
      <c r="H899" s="32">
        <v>12360000</v>
      </c>
      <c r="I899" s="32">
        <v>12360000</v>
      </c>
      <c r="J899" s="33" t="s">
        <v>748</v>
      </c>
      <c r="K899" s="33" t="s">
        <v>37</v>
      </c>
      <c r="L899" s="41" t="s">
        <v>784</v>
      </c>
    </row>
    <row r="900" spans="2:12" ht="30">
      <c r="B900" s="14">
        <v>80161500</v>
      </c>
      <c r="C900" s="28" t="s">
        <v>859</v>
      </c>
      <c r="D900" s="29">
        <v>41844</v>
      </c>
      <c r="E900" s="30">
        <v>3</v>
      </c>
      <c r="F900" s="31" t="s">
        <v>425</v>
      </c>
      <c r="G900" s="33" t="s">
        <v>334</v>
      </c>
      <c r="H900" s="32">
        <v>9270000</v>
      </c>
      <c r="I900" s="32">
        <v>9270000</v>
      </c>
      <c r="J900" s="33" t="s">
        <v>748</v>
      </c>
      <c r="K900" s="33" t="s">
        <v>37</v>
      </c>
      <c r="L900" s="41" t="s">
        <v>784</v>
      </c>
    </row>
    <row r="901" spans="2:12" ht="51">
      <c r="B901" s="14">
        <v>80161500</v>
      </c>
      <c r="C901" s="28" t="s">
        <v>860</v>
      </c>
      <c r="D901" s="29">
        <v>41844</v>
      </c>
      <c r="E901" s="30">
        <v>3</v>
      </c>
      <c r="F901" s="31" t="s">
        <v>425</v>
      </c>
      <c r="G901" s="33" t="s">
        <v>334</v>
      </c>
      <c r="H901" s="32">
        <v>5314317</v>
      </c>
      <c r="I901" s="32">
        <v>5314317</v>
      </c>
      <c r="J901" s="33" t="s">
        <v>748</v>
      </c>
      <c r="K901" s="33" t="s">
        <v>37</v>
      </c>
      <c r="L901" s="41" t="s">
        <v>784</v>
      </c>
    </row>
    <row r="902" spans="2:12" ht="30">
      <c r="B902" s="14">
        <v>80161500</v>
      </c>
      <c r="C902" s="28" t="s">
        <v>861</v>
      </c>
      <c r="D902" s="29">
        <v>41844</v>
      </c>
      <c r="E902" s="30">
        <v>3</v>
      </c>
      <c r="F902" s="31" t="s">
        <v>425</v>
      </c>
      <c r="G902" s="33" t="s">
        <v>334</v>
      </c>
      <c r="H902" s="32">
        <v>13500000</v>
      </c>
      <c r="I902" s="32">
        <v>13500000</v>
      </c>
      <c r="J902" s="33" t="s">
        <v>748</v>
      </c>
      <c r="K902" s="33" t="s">
        <v>37</v>
      </c>
      <c r="L902" s="41" t="s">
        <v>784</v>
      </c>
    </row>
    <row r="903" spans="2:12" ht="30">
      <c r="B903" s="14">
        <v>80161500</v>
      </c>
      <c r="C903" s="28" t="s">
        <v>862</v>
      </c>
      <c r="D903" s="29">
        <v>41844</v>
      </c>
      <c r="E903" s="30">
        <v>3</v>
      </c>
      <c r="F903" s="31" t="s">
        <v>425</v>
      </c>
      <c r="G903" s="33" t="s">
        <v>334</v>
      </c>
      <c r="H903" s="32">
        <v>12360000</v>
      </c>
      <c r="I903" s="32">
        <v>12360000</v>
      </c>
      <c r="J903" s="33" t="s">
        <v>748</v>
      </c>
      <c r="K903" s="33" t="s">
        <v>37</v>
      </c>
      <c r="L903" s="41" t="s">
        <v>784</v>
      </c>
    </row>
    <row r="904" spans="2:12" ht="30">
      <c r="B904" s="14">
        <v>80161500</v>
      </c>
      <c r="C904" s="28" t="s">
        <v>863</v>
      </c>
      <c r="D904" s="29">
        <v>41844</v>
      </c>
      <c r="E904" s="30">
        <v>3</v>
      </c>
      <c r="F904" s="31" t="s">
        <v>425</v>
      </c>
      <c r="G904" s="33" t="s">
        <v>334</v>
      </c>
      <c r="H904" s="32">
        <v>5700000</v>
      </c>
      <c r="I904" s="32">
        <v>5700000</v>
      </c>
      <c r="J904" s="33" t="s">
        <v>748</v>
      </c>
      <c r="K904" s="33" t="s">
        <v>37</v>
      </c>
      <c r="L904" s="41" t="s">
        <v>784</v>
      </c>
    </row>
    <row r="905" spans="2:12" ht="38.25">
      <c r="B905" s="14">
        <v>80161500</v>
      </c>
      <c r="C905" s="28" t="s">
        <v>864</v>
      </c>
      <c r="D905" s="29">
        <v>41844</v>
      </c>
      <c r="E905" s="30">
        <v>5</v>
      </c>
      <c r="F905" s="31" t="s">
        <v>425</v>
      </c>
      <c r="G905" s="33" t="s">
        <v>334</v>
      </c>
      <c r="H905" s="32">
        <v>7869816</v>
      </c>
      <c r="I905" s="32">
        <v>7869816</v>
      </c>
      <c r="J905" s="33" t="s">
        <v>748</v>
      </c>
      <c r="K905" s="33" t="s">
        <v>37</v>
      </c>
      <c r="L905" s="41" t="s">
        <v>865</v>
      </c>
    </row>
    <row r="906" spans="2:12" ht="38.25">
      <c r="B906" s="14">
        <v>80161500</v>
      </c>
      <c r="C906" s="28" t="s">
        <v>866</v>
      </c>
      <c r="D906" s="29">
        <v>41844</v>
      </c>
      <c r="E906" s="30">
        <v>3</v>
      </c>
      <c r="F906" s="31" t="s">
        <v>425</v>
      </c>
      <c r="G906" s="33" t="s">
        <v>334</v>
      </c>
      <c r="H906" s="32">
        <v>4990038</v>
      </c>
      <c r="I906" s="32">
        <v>4990038</v>
      </c>
      <c r="J906" s="33" t="s">
        <v>748</v>
      </c>
      <c r="K906" s="33" t="s">
        <v>37</v>
      </c>
      <c r="L906" s="41" t="s">
        <v>784</v>
      </c>
    </row>
    <row r="907" spans="2:12" ht="30">
      <c r="B907" s="14">
        <v>80161500</v>
      </c>
      <c r="C907" s="28" t="s">
        <v>867</v>
      </c>
      <c r="D907" s="29">
        <v>41844</v>
      </c>
      <c r="E907" s="30">
        <v>3</v>
      </c>
      <c r="F907" s="31" t="s">
        <v>425</v>
      </c>
      <c r="G907" s="33" t="s">
        <v>334</v>
      </c>
      <c r="H907" s="32">
        <v>4800000</v>
      </c>
      <c r="I907" s="32">
        <v>4800000</v>
      </c>
      <c r="J907" s="33" t="s">
        <v>748</v>
      </c>
      <c r="K907" s="33" t="s">
        <v>37</v>
      </c>
      <c r="L907" s="41" t="s">
        <v>784</v>
      </c>
    </row>
    <row r="908" spans="2:12" ht="30">
      <c r="B908" s="14">
        <v>80161500</v>
      </c>
      <c r="C908" s="28" t="s">
        <v>868</v>
      </c>
      <c r="D908" s="29">
        <v>41844</v>
      </c>
      <c r="E908" s="30">
        <v>3</v>
      </c>
      <c r="F908" s="31" t="s">
        <v>425</v>
      </c>
      <c r="G908" s="33" t="s">
        <v>334</v>
      </c>
      <c r="H908" s="32">
        <v>15600000</v>
      </c>
      <c r="I908" s="32">
        <v>15600000</v>
      </c>
      <c r="J908" s="33" t="s">
        <v>748</v>
      </c>
      <c r="K908" s="33" t="s">
        <v>37</v>
      </c>
      <c r="L908" s="41" t="s">
        <v>784</v>
      </c>
    </row>
    <row r="909" spans="2:12" ht="30">
      <c r="B909" s="14">
        <v>80161500</v>
      </c>
      <c r="C909" s="28" t="s">
        <v>869</v>
      </c>
      <c r="D909" s="29">
        <v>41844</v>
      </c>
      <c r="E909" s="30">
        <v>3</v>
      </c>
      <c r="F909" s="31" t="s">
        <v>425</v>
      </c>
      <c r="G909" s="33" t="s">
        <v>334</v>
      </c>
      <c r="H909" s="32">
        <v>13500000</v>
      </c>
      <c r="I909" s="32">
        <v>13500000</v>
      </c>
      <c r="J909" s="33" t="s">
        <v>748</v>
      </c>
      <c r="K909" s="33" t="s">
        <v>37</v>
      </c>
      <c r="L909" s="41" t="s">
        <v>784</v>
      </c>
    </row>
    <row r="910" spans="2:12" ht="30">
      <c r="B910" s="14">
        <v>80161500</v>
      </c>
      <c r="C910" s="28" t="s">
        <v>870</v>
      </c>
      <c r="D910" s="29">
        <v>41844</v>
      </c>
      <c r="E910" s="30">
        <v>3</v>
      </c>
      <c r="F910" s="31" t="s">
        <v>425</v>
      </c>
      <c r="G910" s="33" t="s">
        <v>334</v>
      </c>
      <c r="H910" s="32">
        <v>5400000</v>
      </c>
      <c r="I910" s="32">
        <v>5400000</v>
      </c>
      <c r="J910" s="33" t="s">
        <v>748</v>
      </c>
      <c r="K910" s="33" t="s">
        <v>37</v>
      </c>
      <c r="L910" s="41" t="s">
        <v>784</v>
      </c>
    </row>
    <row r="911" spans="2:12" ht="30">
      <c r="B911" s="14">
        <v>80161500</v>
      </c>
      <c r="C911" s="28" t="s">
        <v>871</v>
      </c>
      <c r="D911" s="29">
        <v>41844</v>
      </c>
      <c r="E911" s="30">
        <v>3</v>
      </c>
      <c r="F911" s="31" t="s">
        <v>425</v>
      </c>
      <c r="G911" s="33" t="s">
        <v>334</v>
      </c>
      <c r="H911" s="32">
        <v>8778966</v>
      </c>
      <c r="I911" s="32">
        <v>8778966</v>
      </c>
      <c r="J911" s="33" t="s">
        <v>748</v>
      </c>
      <c r="K911" s="33" t="s">
        <v>37</v>
      </c>
      <c r="L911" s="41" t="s">
        <v>335</v>
      </c>
    </row>
    <row r="912" spans="2:12" ht="30">
      <c r="B912" s="14">
        <v>80161500</v>
      </c>
      <c r="C912" s="28" t="s">
        <v>872</v>
      </c>
      <c r="D912" s="29">
        <v>41844</v>
      </c>
      <c r="E912" s="30">
        <v>3</v>
      </c>
      <c r="F912" s="31" t="s">
        <v>425</v>
      </c>
      <c r="G912" s="33" t="s">
        <v>334</v>
      </c>
      <c r="H912" s="32">
        <v>5253000</v>
      </c>
      <c r="I912" s="32">
        <v>5253000</v>
      </c>
      <c r="J912" s="33" t="s">
        <v>748</v>
      </c>
      <c r="K912" s="33" t="s">
        <v>37</v>
      </c>
      <c r="L912" s="41" t="s">
        <v>784</v>
      </c>
    </row>
    <row r="913" spans="2:12" ht="38.25">
      <c r="B913" s="14">
        <v>80161500</v>
      </c>
      <c r="C913" s="28" t="s">
        <v>873</v>
      </c>
      <c r="D913" s="29">
        <v>41844</v>
      </c>
      <c r="E913" s="30">
        <v>3</v>
      </c>
      <c r="F913" s="31" t="s">
        <v>425</v>
      </c>
      <c r="G913" s="33" t="s">
        <v>334</v>
      </c>
      <c r="H913" s="32">
        <v>12821304</v>
      </c>
      <c r="I913" s="32">
        <v>12821304</v>
      </c>
      <c r="J913" s="33" t="s">
        <v>748</v>
      </c>
      <c r="K913" s="33" t="s">
        <v>37</v>
      </c>
      <c r="L913" s="41" t="s">
        <v>335</v>
      </c>
    </row>
    <row r="914" spans="2:12" ht="38.25">
      <c r="B914" s="14">
        <v>80161500</v>
      </c>
      <c r="C914" s="28" t="s">
        <v>874</v>
      </c>
      <c r="D914" s="29">
        <v>41844</v>
      </c>
      <c r="E914" s="30">
        <v>3</v>
      </c>
      <c r="F914" s="31" t="s">
        <v>425</v>
      </c>
      <c r="G914" s="33" t="s">
        <v>334</v>
      </c>
      <c r="H914" s="32">
        <v>15658338</v>
      </c>
      <c r="I914" s="32">
        <v>15658338</v>
      </c>
      <c r="J914" s="33" t="s">
        <v>748</v>
      </c>
      <c r="K914" s="33" t="s">
        <v>37</v>
      </c>
      <c r="L914" s="41" t="s">
        <v>335</v>
      </c>
    </row>
    <row r="915" spans="2:12" ht="51">
      <c r="B915" s="14">
        <v>80161500</v>
      </c>
      <c r="C915" s="28" t="s">
        <v>875</v>
      </c>
      <c r="D915" s="29">
        <v>41844</v>
      </c>
      <c r="E915" s="30">
        <v>3</v>
      </c>
      <c r="F915" s="31" t="s">
        <v>425</v>
      </c>
      <c r="G915" s="33" t="s">
        <v>334</v>
      </c>
      <c r="H915" s="32">
        <v>19324695</v>
      </c>
      <c r="I915" s="32">
        <v>19324695</v>
      </c>
      <c r="J915" s="33" t="s">
        <v>748</v>
      </c>
      <c r="K915" s="33" t="s">
        <v>37</v>
      </c>
      <c r="L915" s="41" t="s">
        <v>335</v>
      </c>
    </row>
    <row r="916" spans="2:12" ht="51">
      <c r="B916" s="14">
        <v>80161500</v>
      </c>
      <c r="C916" s="28" t="s">
        <v>876</v>
      </c>
      <c r="D916" s="29">
        <v>41844</v>
      </c>
      <c r="E916" s="30">
        <v>5</v>
      </c>
      <c r="F916" s="31" t="s">
        <v>425</v>
      </c>
      <c r="G916" s="33" t="s">
        <v>334</v>
      </c>
      <c r="H916" s="32">
        <v>8691720</v>
      </c>
      <c r="I916" s="32">
        <v>8691720</v>
      </c>
      <c r="J916" s="33" t="s">
        <v>748</v>
      </c>
      <c r="K916" s="33" t="s">
        <v>37</v>
      </c>
      <c r="L916" s="41" t="s">
        <v>784</v>
      </c>
    </row>
    <row r="917" spans="2:12" ht="30">
      <c r="B917" s="14">
        <v>80161500</v>
      </c>
      <c r="C917" s="28" t="s">
        <v>877</v>
      </c>
      <c r="D917" s="29">
        <v>41844</v>
      </c>
      <c r="E917" s="30">
        <v>3</v>
      </c>
      <c r="F917" s="31" t="s">
        <v>425</v>
      </c>
      <c r="G917" s="33" t="s">
        <v>334</v>
      </c>
      <c r="H917" s="32">
        <v>12761700</v>
      </c>
      <c r="I917" s="32">
        <v>12761700</v>
      </c>
      <c r="J917" s="33" t="s">
        <v>748</v>
      </c>
      <c r="K917" s="33" t="s">
        <v>37</v>
      </c>
      <c r="L917" s="41" t="s">
        <v>784</v>
      </c>
    </row>
    <row r="918" spans="2:12" ht="38.25">
      <c r="B918" s="14">
        <v>80161500</v>
      </c>
      <c r="C918" s="28" t="s">
        <v>878</v>
      </c>
      <c r="D918" s="29">
        <v>41844</v>
      </c>
      <c r="E918" s="30">
        <v>5</v>
      </c>
      <c r="F918" s="31" t="s">
        <v>425</v>
      </c>
      <c r="G918" s="33" t="s">
        <v>334</v>
      </c>
      <c r="H918" s="32">
        <v>7725000</v>
      </c>
      <c r="I918" s="32">
        <v>7725000</v>
      </c>
      <c r="J918" s="33" t="s">
        <v>748</v>
      </c>
      <c r="K918" s="33" t="s">
        <v>37</v>
      </c>
      <c r="L918" s="41" t="s">
        <v>784</v>
      </c>
    </row>
    <row r="919" spans="2:12" ht="30">
      <c r="B919" s="14">
        <v>80161500</v>
      </c>
      <c r="C919" s="28" t="s">
        <v>879</v>
      </c>
      <c r="D919" s="29">
        <v>41844</v>
      </c>
      <c r="E919" s="30">
        <v>3</v>
      </c>
      <c r="F919" s="31" t="s">
        <v>425</v>
      </c>
      <c r="G919" s="33" t="s">
        <v>334</v>
      </c>
      <c r="H919" s="32">
        <v>14400000</v>
      </c>
      <c r="I919" s="32">
        <v>14400000</v>
      </c>
      <c r="J919" s="33" t="s">
        <v>748</v>
      </c>
      <c r="K919" s="33" t="s">
        <v>37</v>
      </c>
      <c r="L919" s="41" t="s">
        <v>784</v>
      </c>
    </row>
    <row r="920" spans="2:12" ht="30">
      <c r="B920" s="14">
        <v>80161500</v>
      </c>
      <c r="C920" s="28" t="s">
        <v>880</v>
      </c>
      <c r="D920" s="29">
        <v>41844</v>
      </c>
      <c r="E920" s="30">
        <v>3</v>
      </c>
      <c r="F920" s="31" t="s">
        <v>425</v>
      </c>
      <c r="G920" s="33" t="s">
        <v>334</v>
      </c>
      <c r="H920" s="32">
        <v>50000000</v>
      </c>
      <c r="I920" s="32">
        <v>50000000</v>
      </c>
      <c r="J920" s="33" t="s">
        <v>748</v>
      </c>
      <c r="K920" s="33" t="s">
        <v>37</v>
      </c>
      <c r="L920" s="41" t="s">
        <v>784</v>
      </c>
    </row>
    <row r="921" spans="2:12" ht="30">
      <c r="B921" s="14">
        <v>80161500</v>
      </c>
      <c r="C921" s="28" t="s">
        <v>881</v>
      </c>
      <c r="D921" s="29">
        <v>41844</v>
      </c>
      <c r="E921" s="30">
        <v>3</v>
      </c>
      <c r="F921" s="31" t="s">
        <v>425</v>
      </c>
      <c r="G921" s="33" t="s">
        <v>334</v>
      </c>
      <c r="H921" s="32">
        <v>7725000</v>
      </c>
      <c r="I921" s="32">
        <v>7725000</v>
      </c>
      <c r="J921" s="33" t="s">
        <v>748</v>
      </c>
      <c r="K921" s="33" t="s">
        <v>37</v>
      </c>
      <c r="L921" s="41" t="s">
        <v>335</v>
      </c>
    </row>
    <row r="922" spans="2:12" ht="30">
      <c r="B922" s="14">
        <v>80161500</v>
      </c>
      <c r="C922" s="28" t="s">
        <v>882</v>
      </c>
      <c r="D922" s="29">
        <v>41844</v>
      </c>
      <c r="E922" s="30">
        <v>3</v>
      </c>
      <c r="F922" s="31" t="s">
        <v>425</v>
      </c>
      <c r="G922" s="33" t="s">
        <v>334</v>
      </c>
      <c r="H922" s="32">
        <v>15600000</v>
      </c>
      <c r="I922" s="32">
        <v>15600000</v>
      </c>
      <c r="J922" s="33" t="s">
        <v>748</v>
      </c>
      <c r="K922" s="33" t="s">
        <v>37</v>
      </c>
      <c r="L922" s="41" t="s">
        <v>335</v>
      </c>
    </row>
    <row r="923" spans="2:12" ht="30">
      <c r="B923" s="14">
        <v>80161500</v>
      </c>
      <c r="C923" s="28" t="s">
        <v>883</v>
      </c>
      <c r="D923" s="29">
        <v>41844</v>
      </c>
      <c r="E923" s="30">
        <v>3</v>
      </c>
      <c r="F923" s="31" t="s">
        <v>425</v>
      </c>
      <c r="G923" s="33" t="s">
        <v>334</v>
      </c>
      <c r="H923" s="32">
        <v>22151592</v>
      </c>
      <c r="I923" s="32">
        <v>22151592</v>
      </c>
      <c r="J923" s="33" t="s">
        <v>748</v>
      </c>
      <c r="K923" s="33" t="s">
        <v>37</v>
      </c>
      <c r="L923" s="41" t="s">
        <v>784</v>
      </c>
    </row>
    <row r="924" spans="2:12" ht="30">
      <c r="B924" s="14">
        <v>80161500</v>
      </c>
      <c r="C924" s="28" t="s">
        <v>884</v>
      </c>
      <c r="D924" s="29">
        <v>41844</v>
      </c>
      <c r="E924" s="30">
        <v>3</v>
      </c>
      <c r="F924" s="31" t="s">
        <v>425</v>
      </c>
      <c r="G924" s="33" t="s">
        <v>334</v>
      </c>
      <c r="H924" s="32">
        <v>10500000</v>
      </c>
      <c r="I924" s="32">
        <v>10500000</v>
      </c>
      <c r="J924" s="33" t="s">
        <v>748</v>
      </c>
      <c r="K924" s="33" t="s">
        <v>37</v>
      </c>
      <c r="L924" s="41" t="s">
        <v>784</v>
      </c>
    </row>
    <row r="925" spans="2:12" ht="30">
      <c r="B925" s="14">
        <v>80161500</v>
      </c>
      <c r="C925" s="28" t="s">
        <v>885</v>
      </c>
      <c r="D925" s="29">
        <v>41844</v>
      </c>
      <c r="E925" s="30">
        <v>3</v>
      </c>
      <c r="F925" s="31" t="s">
        <v>425</v>
      </c>
      <c r="G925" s="33" t="s">
        <v>334</v>
      </c>
      <c r="H925" s="32">
        <v>8691720</v>
      </c>
      <c r="I925" s="32">
        <v>8691720</v>
      </c>
      <c r="J925" s="33" t="s">
        <v>748</v>
      </c>
      <c r="K925" s="33" t="s">
        <v>37</v>
      </c>
      <c r="L925" s="41" t="s">
        <v>784</v>
      </c>
    </row>
    <row r="926" spans="2:12" ht="30">
      <c r="B926" s="14">
        <v>80161500</v>
      </c>
      <c r="C926" s="28" t="s">
        <v>886</v>
      </c>
      <c r="D926" s="29">
        <v>41845</v>
      </c>
      <c r="E926" s="30">
        <v>3</v>
      </c>
      <c r="F926" s="31" t="s">
        <v>425</v>
      </c>
      <c r="G926" s="33" t="s">
        <v>334</v>
      </c>
      <c r="H926" s="32">
        <v>13800000</v>
      </c>
      <c r="I926" s="32">
        <v>13800000</v>
      </c>
      <c r="J926" s="33" t="s">
        <v>748</v>
      </c>
      <c r="K926" s="33" t="s">
        <v>37</v>
      </c>
      <c r="L926" s="41" t="s">
        <v>784</v>
      </c>
    </row>
    <row r="927" spans="2:12" ht="30">
      <c r="B927" s="14">
        <v>80161500</v>
      </c>
      <c r="C927" s="28" t="s">
        <v>887</v>
      </c>
      <c r="D927" s="29">
        <v>41845</v>
      </c>
      <c r="E927" s="30">
        <v>3</v>
      </c>
      <c r="F927" s="31" t="s">
        <v>425</v>
      </c>
      <c r="G927" s="33" t="s">
        <v>334</v>
      </c>
      <c r="H927" s="32">
        <v>27000000</v>
      </c>
      <c r="I927" s="32">
        <v>27000000</v>
      </c>
      <c r="J927" s="33" t="s">
        <v>748</v>
      </c>
      <c r="K927" s="33" t="s">
        <v>37</v>
      </c>
      <c r="L927" s="41" t="s">
        <v>784</v>
      </c>
    </row>
    <row r="928" spans="2:12" ht="51">
      <c r="B928" s="14">
        <v>80161500</v>
      </c>
      <c r="C928" s="28" t="s">
        <v>888</v>
      </c>
      <c r="D928" s="29">
        <v>41845</v>
      </c>
      <c r="E928" s="30">
        <v>3</v>
      </c>
      <c r="F928" s="31" t="s">
        <v>425</v>
      </c>
      <c r="G928" s="33" t="s">
        <v>334</v>
      </c>
      <c r="H928" s="32">
        <v>18004971</v>
      </c>
      <c r="I928" s="32">
        <v>18004971</v>
      </c>
      <c r="J928" s="33" t="s">
        <v>748</v>
      </c>
      <c r="K928" s="33" t="s">
        <v>37</v>
      </c>
      <c r="L928" s="41" t="s">
        <v>784</v>
      </c>
    </row>
    <row r="929" spans="2:12" ht="30">
      <c r="B929" s="14">
        <v>80161500</v>
      </c>
      <c r="C929" s="28" t="s">
        <v>889</v>
      </c>
      <c r="D929" s="29">
        <v>41845</v>
      </c>
      <c r="E929" s="30">
        <v>3</v>
      </c>
      <c r="F929" s="31" t="s">
        <v>425</v>
      </c>
      <c r="G929" s="33" t="s">
        <v>334</v>
      </c>
      <c r="H929" s="32">
        <v>5700000</v>
      </c>
      <c r="I929" s="32">
        <v>5700000</v>
      </c>
      <c r="J929" s="33" t="s">
        <v>748</v>
      </c>
      <c r="K929" s="33" t="s">
        <v>37</v>
      </c>
      <c r="L929" s="41" t="s">
        <v>784</v>
      </c>
    </row>
    <row r="930" spans="2:12" ht="30">
      <c r="B930" s="14">
        <v>80161500</v>
      </c>
      <c r="C930" s="28" t="s">
        <v>890</v>
      </c>
      <c r="D930" s="29">
        <v>41845</v>
      </c>
      <c r="E930" s="30">
        <v>3</v>
      </c>
      <c r="F930" s="31" t="s">
        <v>425</v>
      </c>
      <c r="G930" s="33" t="s">
        <v>334</v>
      </c>
      <c r="H930" s="32">
        <v>950000000</v>
      </c>
      <c r="I930" s="32">
        <v>950000000</v>
      </c>
      <c r="J930" s="33" t="s">
        <v>748</v>
      </c>
      <c r="K930" s="33" t="s">
        <v>37</v>
      </c>
      <c r="L930" s="41" t="s">
        <v>784</v>
      </c>
    </row>
    <row r="931" spans="2:12" ht="30">
      <c r="B931" s="14">
        <v>80161500</v>
      </c>
      <c r="C931" s="28" t="s">
        <v>891</v>
      </c>
      <c r="D931" s="29">
        <v>41845</v>
      </c>
      <c r="E931" s="30">
        <v>3</v>
      </c>
      <c r="F931" s="31" t="s">
        <v>425</v>
      </c>
      <c r="G931" s="33" t="s">
        <v>334</v>
      </c>
      <c r="H931" s="32">
        <v>480108314</v>
      </c>
      <c r="I931" s="32">
        <v>480108314</v>
      </c>
      <c r="J931" s="33" t="s">
        <v>748</v>
      </c>
      <c r="K931" s="33" t="s">
        <v>37</v>
      </c>
      <c r="L931" s="41" t="s">
        <v>784</v>
      </c>
    </row>
    <row r="932" spans="2:12" ht="51">
      <c r="B932" s="14">
        <v>80161500</v>
      </c>
      <c r="C932" s="28" t="s">
        <v>892</v>
      </c>
      <c r="D932" s="29">
        <v>41845</v>
      </c>
      <c r="E932" s="30">
        <v>5</v>
      </c>
      <c r="F932" s="31" t="s">
        <v>425</v>
      </c>
      <c r="G932" s="33" t="s">
        <v>334</v>
      </c>
      <c r="H932" s="32">
        <v>25852701</v>
      </c>
      <c r="I932" s="32">
        <v>25852701</v>
      </c>
      <c r="J932" s="33" t="s">
        <v>748</v>
      </c>
      <c r="K932" s="33" t="s">
        <v>37</v>
      </c>
      <c r="L932" s="41" t="s">
        <v>784</v>
      </c>
    </row>
    <row r="933" spans="2:12" ht="51">
      <c r="B933" s="14">
        <v>80161500</v>
      </c>
      <c r="C933" s="28" t="s">
        <v>893</v>
      </c>
      <c r="D933" s="29">
        <v>41845</v>
      </c>
      <c r="E933" s="30">
        <v>5</v>
      </c>
      <c r="F933" s="31" t="s">
        <v>425</v>
      </c>
      <c r="G933" s="33" t="s">
        <v>334</v>
      </c>
      <c r="H933" s="32">
        <v>13939296</v>
      </c>
      <c r="I933" s="32">
        <v>13939296</v>
      </c>
      <c r="J933" s="33" t="s">
        <v>748</v>
      </c>
      <c r="K933" s="33" t="s">
        <v>37</v>
      </c>
      <c r="L933" s="41" t="s">
        <v>784</v>
      </c>
    </row>
    <row r="934" spans="2:12" ht="51">
      <c r="B934" s="14">
        <v>80161500</v>
      </c>
      <c r="C934" s="28" t="s">
        <v>894</v>
      </c>
      <c r="D934" s="29">
        <v>41845</v>
      </c>
      <c r="E934" s="30">
        <v>5</v>
      </c>
      <c r="F934" s="31" t="s">
        <v>425</v>
      </c>
      <c r="G934" s="33" t="s">
        <v>334</v>
      </c>
      <c r="H934" s="32">
        <v>12819000</v>
      </c>
      <c r="I934" s="32">
        <v>12819000</v>
      </c>
      <c r="J934" s="33" t="s">
        <v>748</v>
      </c>
      <c r="K934" s="33" t="s">
        <v>37</v>
      </c>
      <c r="L934" s="41" t="s">
        <v>784</v>
      </c>
    </row>
    <row r="935" spans="2:12" ht="51">
      <c r="B935" s="14">
        <v>80161500</v>
      </c>
      <c r="C935" s="28" t="s">
        <v>895</v>
      </c>
      <c r="D935" s="29">
        <v>41885</v>
      </c>
      <c r="E935" s="30">
        <v>5</v>
      </c>
      <c r="F935" s="31" t="s">
        <v>425</v>
      </c>
      <c r="G935" s="33" t="s">
        <v>334</v>
      </c>
      <c r="H935" s="32">
        <v>13823181</v>
      </c>
      <c r="I935" s="32">
        <v>13823181</v>
      </c>
      <c r="J935" s="33" t="s">
        <v>748</v>
      </c>
      <c r="K935" s="33" t="s">
        <v>37</v>
      </c>
      <c r="L935" s="41" t="s">
        <v>784</v>
      </c>
    </row>
    <row r="936" spans="2:12" ht="38.25">
      <c r="B936" s="14">
        <v>80111504</v>
      </c>
      <c r="C936" s="28" t="s">
        <v>896</v>
      </c>
      <c r="D936" s="29">
        <v>41885</v>
      </c>
      <c r="E936" s="30">
        <v>3</v>
      </c>
      <c r="F936" s="31" t="s">
        <v>425</v>
      </c>
      <c r="G936" s="33" t="s">
        <v>334</v>
      </c>
      <c r="H936" s="32">
        <v>1450000</v>
      </c>
      <c r="I936" s="32">
        <v>1450000</v>
      </c>
      <c r="J936" s="33" t="s">
        <v>748</v>
      </c>
      <c r="K936" s="33" t="s">
        <v>37</v>
      </c>
      <c r="L936" s="41" t="s">
        <v>784</v>
      </c>
    </row>
    <row r="937" spans="2:12" ht="30">
      <c r="B937" s="14">
        <v>80161500</v>
      </c>
      <c r="C937" s="28" t="s">
        <v>897</v>
      </c>
      <c r="D937" s="29">
        <v>41887</v>
      </c>
      <c r="E937" s="30">
        <v>5</v>
      </c>
      <c r="F937" s="31" t="s">
        <v>425</v>
      </c>
      <c r="G937" s="33" t="s">
        <v>334</v>
      </c>
      <c r="H937" s="32">
        <v>15000000</v>
      </c>
      <c r="I937" s="32">
        <v>15000000</v>
      </c>
      <c r="J937" s="33" t="s">
        <v>748</v>
      </c>
      <c r="K937" s="33" t="s">
        <v>37</v>
      </c>
      <c r="L937" s="41" t="s">
        <v>784</v>
      </c>
    </row>
    <row r="938" spans="2:12" ht="51">
      <c r="B938" s="14">
        <v>80161500</v>
      </c>
      <c r="C938" s="28" t="s">
        <v>898</v>
      </c>
      <c r="D938" s="29">
        <v>41887</v>
      </c>
      <c r="E938" s="30">
        <v>5</v>
      </c>
      <c r="F938" s="31" t="s">
        <v>425</v>
      </c>
      <c r="G938" s="33" t="s">
        <v>334</v>
      </c>
      <c r="H938" s="32">
        <v>33899277</v>
      </c>
      <c r="I938" s="32">
        <v>33899277</v>
      </c>
      <c r="J938" s="33" t="s">
        <v>748</v>
      </c>
      <c r="K938" s="33" t="s">
        <v>37</v>
      </c>
      <c r="L938" s="41" t="s">
        <v>784</v>
      </c>
    </row>
    <row r="939" spans="2:12" ht="30">
      <c r="B939" s="14">
        <v>80161500</v>
      </c>
      <c r="C939" s="28" t="s">
        <v>899</v>
      </c>
      <c r="D939" s="29">
        <v>41890</v>
      </c>
      <c r="E939" s="30">
        <v>3</v>
      </c>
      <c r="F939" s="31" t="s">
        <v>425</v>
      </c>
      <c r="G939" s="33" t="s">
        <v>334</v>
      </c>
      <c r="H939" s="32">
        <v>7800000</v>
      </c>
      <c r="I939" s="32">
        <v>7800000</v>
      </c>
      <c r="J939" s="33" t="s">
        <v>748</v>
      </c>
      <c r="K939" s="33" t="s">
        <v>37</v>
      </c>
      <c r="L939" s="41" t="s">
        <v>335</v>
      </c>
    </row>
    <row r="940" spans="2:12" ht="30">
      <c r="B940" s="14">
        <v>80161500</v>
      </c>
      <c r="C940" s="28" t="s">
        <v>900</v>
      </c>
      <c r="D940" s="29">
        <v>41890</v>
      </c>
      <c r="E940" s="30">
        <v>3</v>
      </c>
      <c r="F940" s="31" t="s">
        <v>425</v>
      </c>
      <c r="G940" s="33" t="s">
        <v>334</v>
      </c>
      <c r="H940" s="32">
        <v>5100000</v>
      </c>
      <c r="I940" s="32">
        <v>5100000</v>
      </c>
      <c r="J940" s="33" t="s">
        <v>748</v>
      </c>
      <c r="K940" s="33" t="s">
        <v>37</v>
      </c>
      <c r="L940" s="41" t="s">
        <v>784</v>
      </c>
    </row>
    <row r="941" spans="2:12" ht="30">
      <c r="B941" s="14">
        <v>80161500</v>
      </c>
      <c r="C941" s="28" t="s">
        <v>901</v>
      </c>
      <c r="D941" s="29">
        <v>41891</v>
      </c>
      <c r="E941" s="30">
        <v>3</v>
      </c>
      <c r="F941" s="31" t="s">
        <v>425</v>
      </c>
      <c r="G941" s="33" t="s">
        <v>334</v>
      </c>
      <c r="H941" s="32">
        <v>7200000</v>
      </c>
      <c r="I941" s="32">
        <v>7200000</v>
      </c>
      <c r="J941" s="33" t="s">
        <v>748</v>
      </c>
      <c r="K941" s="33" t="s">
        <v>37</v>
      </c>
      <c r="L941" s="41" t="s">
        <v>784</v>
      </c>
    </row>
    <row r="942" spans="2:12" ht="30">
      <c r="B942" s="14">
        <v>80161500</v>
      </c>
      <c r="C942" s="28" t="s">
        <v>902</v>
      </c>
      <c r="D942" s="29">
        <v>41891</v>
      </c>
      <c r="E942" s="30">
        <v>3</v>
      </c>
      <c r="F942" s="31" t="s">
        <v>425</v>
      </c>
      <c r="G942" s="33" t="s">
        <v>334</v>
      </c>
      <c r="H942" s="32">
        <v>5314317</v>
      </c>
      <c r="I942" s="32">
        <v>5314317</v>
      </c>
      <c r="J942" s="33" t="s">
        <v>748</v>
      </c>
      <c r="K942" s="33" t="s">
        <v>37</v>
      </c>
      <c r="L942" s="41" t="s">
        <v>784</v>
      </c>
    </row>
    <row r="943" spans="2:12" ht="30">
      <c r="B943" s="14">
        <v>80161500</v>
      </c>
      <c r="C943" s="28" t="s">
        <v>903</v>
      </c>
      <c r="D943" s="29">
        <v>41892</v>
      </c>
      <c r="E943" s="30">
        <v>3</v>
      </c>
      <c r="F943" s="31" t="s">
        <v>425</v>
      </c>
      <c r="G943" s="33" t="s">
        <v>334</v>
      </c>
      <c r="H943" s="32">
        <v>12766644</v>
      </c>
      <c r="I943" s="32">
        <v>12766644</v>
      </c>
      <c r="J943" s="33" t="s">
        <v>748</v>
      </c>
      <c r="K943" s="33" t="s">
        <v>37</v>
      </c>
      <c r="L943" s="41" t="s">
        <v>784</v>
      </c>
    </row>
    <row r="944" spans="2:12" ht="30">
      <c r="B944" s="14">
        <v>80161500</v>
      </c>
      <c r="C944" s="28" t="s">
        <v>904</v>
      </c>
      <c r="D944" s="29">
        <v>41845</v>
      </c>
      <c r="E944" s="30">
        <v>3</v>
      </c>
      <c r="F944" s="31" t="s">
        <v>425</v>
      </c>
      <c r="G944" s="33" t="s">
        <v>334</v>
      </c>
      <c r="H944" s="32">
        <v>6489000</v>
      </c>
      <c r="I944" s="32">
        <v>6489000</v>
      </c>
      <c r="J944" s="33" t="s">
        <v>748</v>
      </c>
      <c r="K944" s="33" t="s">
        <v>37</v>
      </c>
      <c r="L944" s="41" t="s">
        <v>784</v>
      </c>
    </row>
    <row r="945" spans="2:12" ht="30">
      <c r="B945" s="14">
        <v>80161500</v>
      </c>
      <c r="C945" s="28" t="s">
        <v>905</v>
      </c>
      <c r="D945" s="29">
        <v>41845</v>
      </c>
      <c r="E945" s="30">
        <v>3</v>
      </c>
      <c r="F945" s="31" t="s">
        <v>425</v>
      </c>
      <c r="G945" s="33" t="s">
        <v>334</v>
      </c>
      <c r="H945" s="32">
        <v>7163202</v>
      </c>
      <c r="I945" s="32">
        <v>7163202</v>
      </c>
      <c r="J945" s="33" t="s">
        <v>748</v>
      </c>
      <c r="K945" s="33" t="s">
        <v>37</v>
      </c>
      <c r="L945" s="41" t="s">
        <v>784</v>
      </c>
    </row>
    <row r="946" spans="2:12" ht="30">
      <c r="B946" s="14">
        <v>80161500</v>
      </c>
      <c r="C946" s="28" t="s">
        <v>906</v>
      </c>
      <c r="D946" s="29">
        <v>41845</v>
      </c>
      <c r="E946" s="30">
        <v>3</v>
      </c>
      <c r="F946" s="31" t="s">
        <v>425</v>
      </c>
      <c r="G946" s="33" t="s">
        <v>334</v>
      </c>
      <c r="H946" s="32">
        <v>12761700</v>
      </c>
      <c r="I946" s="32">
        <v>12761700</v>
      </c>
      <c r="J946" s="33" t="s">
        <v>748</v>
      </c>
      <c r="K946" s="33" t="s">
        <v>37</v>
      </c>
      <c r="L946" s="41" t="s">
        <v>784</v>
      </c>
    </row>
    <row r="947" spans="2:12" ht="30">
      <c r="B947" s="14">
        <v>80161500</v>
      </c>
      <c r="C947" s="28" t="s">
        <v>907</v>
      </c>
      <c r="D947" s="29">
        <v>41845</v>
      </c>
      <c r="E947" s="30">
        <v>3</v>
      </c>
      <c r="F947" s="31" t="s">
        <v>425</v>
      </c>
      <c r="G947" s="33" t="s">
        <v>334</v>
      </c>
      <c r="H947" s="32">
        <v>12761700</v>
      </c>
      <c r="I947" s="32">
        <v>12761700</v>
      </c>
      <c r="J947" s="33" t="s">
        <v>748</v>
      </c>
      <c r="K947" s="33" t="s">
        <v>37</v>
      </c>
      <c r="L947" s="41" t="s">
        <v>784</v>
      </c>
    </row>
    <row r="948" spans="2:12" ht="30">
      <c r="B948" s="14">
        <v>80161500</v>
      </c>
      <c r="C948" s="28" t="s">
        <v>908</v>
      </c>
      <c r="D948" s="29">
        <v>41845</v>
      </c>
      <c r="E948" s="30">
        <v>3</v>
      </c>
      <c r="F948" s="31" t="s">
        <v>425</v>
      </c>
      <c r="G948" s="33" t="s">
        <v>334</v>
      </c>
      <c r="H948" s="32">
        <v>13243500</v>
      </c>
      <c r="I948" s="32">
        <v>13243500</v>
      </c>
      <c r="J948" s="33" t="s">
        <v>748</v>
      </c>
      <c r="K948" s="33" t="s">
        <v>37</v>
      </c>
      <c r="L948" s="41" t="s">
        <v>784</v>
      </c>
    </row>
    <row r="949" spans="2:12" ht="38.25">
      <c r="B949" s="14">
        <v>80161500</v>
      </c>
      <c r="C949" s="28" t="s">
        <v>909</v>
      </c>
      <c r="D949" s="29">
        <v>41845</v>
      </c>
      <c r="E949" s="30">
        <v>3</v>
      </c>
      <c r="F949" s="31" t="s">
        <v>425</v>
      </c>
      <c r="G949" s="33" t="s">
        <v>334</v>
      </c>
      <c r="H949" s="32">
        <v>5157000</v>
      </c>
      <c r="I949" s="32">
        <v>5157000</v>
      </c>
      <c r="J949" s="33" t="s">
        <v>748</v>
      </c>
      <c r="K949" s="33" t="s">
        <v>37</v>
      </c>
      <c r="L949" s="41" t="s">
        <v>784</v>
      </c>
    </row>
    <row r="950" spans="2:12" ht="30">
      <c r="B950" s="14">
        <v>80161500</v>
      </c>
      <c r="C950" s="28" t="s">
        <v>910</v>
      </c>
      <c r="D950" s="29">
        <v>41845</v>
      </c>
      <c r="E950" s="30">
        <v>3</v>
      </c>
      <c r="F950" s="31" t="s">
        <v>425</v>
      </c>
      <c r="G950" s="33" t="s">
        <v>334</v>
      </c>
      <c r="H950" s="32">
        <v>15000000</v>
      </c>
      <c r="I950" s="32">
        <v>15000000</v>
      </c>
      <c r="J950" s="33" t="s">
        <v>748</v>
      </c>
      <c r="K950" s="33" t="s">
        <v>37</v>
      </c>
      <c r="L950" s="41" t="s">
        <v>784</v>
      </c>
    </row>
    <row r="951" spans="2:12" ht="30">
      <c r="B951" s="14">
        <v>80161500</v>
      </c>
      <c r="C951" s="28" t="s">
        <v>911</v>
      </c>
      <c r="D951" s="29">
        <v>41845</v>
      </c>
      <c r="E951" s="30">
        <v>3</v>
      </c>
      <c r="F951" s="31" t="s">
        <v>425</v>
      </c>
      <c r="G951" s="33" t="s">
        <v>334</v>
      </c>
      <c r="H951" s="32">
        <v>10506000</v>
      </c>
      <c r="I951" s="32">
        <v>10506000</v>
      </c>
      <c r="J951" s="33" t="s">
        <v>748</v>
      </c>
      <c r="K951" s="33" t="s">
        <v>37</v>
      </c>
      <c r="L951" s="41" t="s">
        <v>784</v>
      </c>
    </row>
    <row r="952" spans="2:12" ht="30">
      <c r="B952" s="14">
        <v>80161500</v>
      </c>
      <c r="C952" s="28" t="s">
        <v>912</v>
      </c>
      <c r="D952" s="29">
        <v>41845</v>
      </c>
      <c r="E952" s="30">
        <v>3</v>
      </c>
      <c r="F952" s="31" t="s">
        <v>425</v>
      </c>
      <c r="G952" s="33" t="s">
        <v>334</v>
      </c>
      <c r="H952" s="32">
        <v>29115663</v>
      </c>
      <c r="I952" s="32">
        <v>29115663</v>
      </c>
      <c r="J952" s="33" t="s">
        <v>748</v>
      </c>
      <c r="K952" s="33" t="s">
        <v>37</v>
      </c>
      <c r="L952" s="41" t="s">
        <v>784</v>
      </c>
    </row>
    <row r="953" spans="2:12" ht="30">
      <c r="B953" s="14">
        <v>80161500</v>
      </c>
      <c r="C953" s="28" t="s">
        <v>913</v>
      </c>
      <c r="D953" s="29">
        <v>41845</v>
      </c>
      <c r="E953" s="30">
        <v>3</v>
      </c>
      <c r="F953" s="31" t="s">
        <v>425</v>
      </c>
      <c r="G953" s="33" t="s">
        <v>334</v>
      </c>
      <c r="H953" s="32">
        <v>8385000</v>
      </c>
      <c r="I953" s="32">
        <v>8385000</v>
      </c>
      <c r="J953" s="33" t="s">
        <v>748</v>
      </c>
      <c r="K953" s="33" t="s">
        <v>37</v>
      </c>
      <c r="L953" s="41" t="s">
        <v>784</v>
      </c>
    </row>
    <row r="954" spans="2:12" ht="30">
      <c r="B954" s="14">
        <v>80161500</v>
      </c>
      <c r="C954" s="28" t="s">
        <v>914</v>
      </c>
      <c r="D954" s="29">
        <v>41845</v>
      </c>
      <c r="E954" s="30">
        <v>3</v>
      </c>
      <c r="F954" s="31" t="s">
        <v>425</v>
      </c>
      <c r="G954" s="33" t="s">
        <v>334</v>
      </c>
      <c r="H954" s="32">
        <v>15450000</v>
      </c>
      <c r="I954" s="32">
        <v>15450000</v>
      </c>
      <c r="J954" s="33" t="s">
        <v>748</v>
      </c>
      <c r="K954" s="33" t="s">
        <v>37</v>
      </c>
      <c r="L954" s="41" t="s">
        <v>784</v>
      </c>
    </row>
    <row r="955" spans="2:12" ht="30">
      <c r="B955" s="14">
        <v>80161500</v>
      </c>
      <c r="C955" s="28" t="s">
        <v>915</v>
      </c>
      <c r="D955" s="29">
        <v>41845</v>
      </c>
      <c r="E955" s="30">
        <v>3</v>
      </c>
      <c r="F955" s="31" t="s">
        <v>425</v>
      </c>
      <c r="G955" s="33" t="s">
        <v>334</v>
      </c>
      <c r="H955" s="32">
        <v>15450000</v>
      </c>
      <c r="I955" s="32">
        <v>15450000</v>
      </c>
      <c r="J955" s="33" t="s">
        <v>748</v>
      </c>
      <c r="K955" s="33" t="s">
        <v>37</v>
      </c>
      <c r="L955" s="41" t="s">
        <v>784</v>
      </c>
    </row>
    <row r="956" spans="2:12" ht="30">
      <c r="B956" s="14">
        <v>80161500</v>
      </c>
      <c r="C956" s="28" t="s">
        <v>916</v>
      </c>
      <c r="D956" s="29">
        <v>41845</v>
      </c>
      <c r="E956" s="30">
        <v>3</v>
      </c>
      <c r="F956" s="31" t="s">
        <v>425</v>
      </c>
      <c r="G956" s="33" t="s">
        <v>334</v>
      </c>
      <c r="H956" s="32">
        <v>6180000</v>
      </c>
      <c r="I956" s="32">
        <v>6180000</v>
      </c>
      <c r="J956" s="33" t="s">
        <v>748</v>
      </c>
      <c r="K956" s="33" t="s">
        <v>37</v>
      </c>
      <c r="L956" s="41" t="s">
        <v>784</v>
      </c>
    </row>
    <row r="957" spans="2:12" ht="30">
      <c r="B957" s="14">
        <v>80161500</v>
      </c>
      <c r="C957" s="28" t="s">
        <v>917</v>
      </c>
      <c r="D957" s="29">
        <v>41845</v>
      </c>
      <c r="E957" s="30">
        <v>3</v>
      </c>
      <c r="F957" s="31" t="s">
        <v>425</v>
      </c>
      <c r="G957" s="33" t="s">
        <v>334</v>
      </c>
      <c r="H957" s="32">
        <v>12761700</v>
      </c>
      <c r="I957" s="32">
        <v>12761700</v>
      </c>
      <c r="J957" s="33" t="s">
        <v>748</v>
      </c>
      <c r="K957" s="33" t="s">
        <v>37</v>
      </c>
      <c r="L957" s="41" t="s">
        <v>784</v>
      </c>
    </row>
    <row r="958" spans="2:12" ht="30">
      <c r="B958" s="14">
        <v>80161500</v>
      </c>
      <c r="C958" s="28" t="s">
        <v>918</v>
      </c>
      <c r="D958" s="29">
        <v>41845</v>
      </c>
      <c r="E958" s="30">
        <v>3</v>
      </c>
      <c r="F958" s="31" t="s">
        <v>425</v>
      </c>
      <c r="G958" s="33" t="s">
        <v>334</v>
      </c>
      <c r="H958" s="32">
        <v>15450000</v>
      </c>
      <c r="I958" s="32">
        <v>15450000</v>
      </c>
      <c r="J958" s="33" t="s">
        <v>748</v>
      </c>
      <c r="K958" s="33" t="s">
        <v>37</v>
      </c>
      <c r="L958" s="41" t="s">
        <v>784</v>
      </c>
    </row>
    <row r="959" spans="2:12" ht="30">
      <c r="B959" s="14">
        <v>80161500</v>
      </c>
      <c r="C959" s="28" t="s">
        <v>919</v>
      </c>
      <c r="D959" s="29">
        <v>41845</v>
      </c>
      <c r="E959" s="30">
        <v>3</v>
      </c>
      <c r="F959" s="31" t="s">
        <v>425</v>
      </c>
      <c r="G959" s="33" t="s">
        <v>334</v>
      </c>
      <c r="H959" s="32">
        <v>15000000</v>
      </c>
      <c r="I959" s="32">
        <v>15000000</v>
      </c>
      <c r="J959" s="33" t="s">
        <v>748</v>
      </c>
      <c r="K959" s="33" t="s">
        <v>37</v>
      </c>
      <c r="L959" s="41" t="s">
        <v>784</v>
      </c>
    </row>
    <row r="960" spans="2:12" ht="30">
      <c r="B960" s="14">
        <v>80161500</v>
      </c>
      <c r="C960" s="28" t="s">
        <v>920</v>
      </c>
      <c r="D960" s="29">
        <v>41845</v>
      </c>
      <c r="E960" s="30">
        <v>3</v>
      </c>
      <c r="F960" s="31" t="s">
        <v>425</v>
      </c>
      <c r="G960" s="33" t="s">
        <v>334</v>
      </c>
      <c r="H960" s="32">
        <v>15000000</v>
      </c>
      <c r="I960" s="32">
        <v>15000000</v>
      </c>
      <c r="J960" s="33" t="s">
        <v>748</v>
      </c>
      <c r="K960" s="33" t="s">
        <v>37</v>
      </c>
      <c r="L960" s="41" t="s">
        <v>784</v>
      </c>
    </row>
    <row r="961" spans="2:12" ht="30">
      <c r="B961" s="14">
        <v>80161500</v>
      </c>
      <c r="C961" s="28" t="s">
        <v>921</v>
      </c>
      <c r="D961" s="29">
        <v>41845</v>
      </c>
      <c r="E961" s="30">
        <v>3</v>
      </c>
      <c r="F961" s="31" t="s">
        <v>425</v>
      </c>
      <c r="G961" s="33" t="s">
        <v>334</v>
      </c>
      <c r="H961" s="32">
        <v>15000000</v>
      </c>
      <c r="I961" s="32">
        <v>15000000</v>
      </c>
      <c r="J961" s="33" t="s">
        <v>748</v>
      </c>
      <c r="K961" s="33" t="s">
        <v>37</v>
      </c>
      <c r="L961" s="41" t="s">
        <v>784</v>
      </c>
    </row>
    <row r="962" spans="2:12" ht="51">
      <c r="B962" s="14">
        <v>80161500</v>
      </c>
      <c r="C962" s="28" t="s">
        <v>922</v>
      </c>
      <c r="D962" s="29">
        <v>41845</v>
      </c>
      <c r="E962" s="30">
        <v>5</v>
      </c>
      <c r="F962" s="31" t="s">
        <v>425</v>
      </c>
      <c r="G962" s="33" t="s">
        <v>334</v>
      </c>
      <c r="H962" s="32">
        <v>16500000</v>
      </c>
      <c r="I962" s="32">
        <v>16500000</v>
      </c>
      <c r="J962" s="33" t="s">
        <v>748</v>
      </c>
      <c r="K962" s="33" t="s">
        <v>37</v>
      </c>
      <c r="L962" s="41" t="s">
        <v>784</v>
      </c>
    </row>
    <row r="963" spans="2:12" ht="30">
      <c r="B963" s="14">
        <v>80161500</v>
      </c>
      <c r="C963" s="28" t="s">
        <v>923</v>
      </c>
      <c r="D963" s="29">
        <v>41845</v>
      </c>
      <c r="E963" s="30">
        <v>3</v>
      </c>
      <c r="F963" s="31" t="s">
        <v>425</v>
      </c>
      <c r="G963" s="33" t="s">
        <v>334</v>
      </c>
      <c r="H963" s="32">
        <v>17922000</v>
      </c>
      <c r="I963" s="32">
        <v>17922000</v>
      </c>
      <c r="J963" s="33" t="s">
        <v>748</v>
      </c>
      <c r="K963" s="33" t="s">
        <v>37</v>
      </c>
      <c r="L963" s="41" t="s">
        <v>784</v>
      </c>
    </row>
    <row r="964" spans="2:12" ht="30">
      <c r="B964" s="14">
        <v>80161500</v>
      </c>
      <c r="C964" s="28" t="s">
        <v>924</v>
      </c>
      <c r="D964" s="29">
        <v>41845</v>
      </c>
      <c r="E964" s="30">
        <v>3</v>
      </c>
      <c r="F964" s="31" t="s">
        <v>425</v>
      </c>
      <c r="G964" s="33" t="s">
        <v>334</v>
      </c>
      <c r="H964" s="32">
        <v>8370000</v>
      </c>
      <c r="I964" s="32">
        <v>8370000</v>
      </c>
      <c r="J964" s="33" t="s">
        <v>748</v>
      </c>
      <c r="K964" s="33" t="s">
        <v>37</v>
      </c>
      <c r="L964" s="41" t="s">
        <v>335</v>
      </c>
    </row>
    <row r="965" spans="2:12" ht="30">
      <c r="B965" s="14">
        <v>80161500</v>
      </c>
      <c r="C965" s="28" t="s">
        <v>925</v>
      </c>
      <c r="D965" s="29">
        <v>41845</v>
      </c>
      <c r="E965" s="30">
        <v>3</v>
      </c>
      <c r="F965" s="31" t="s">
        <v>425</v>
      </c>
      <c r="G965" s="33" t="s">
        <v>334</v>
      </c>
      <c r="H965" s="32">
        <v>18540000</v>
      </c>
      <c r="I965" s="32">
        <v>18540000</v>
      </c>
      <c r="J965" s="33" t="s">
        <v>748</v>
      </c>
      <c r="K965" s="33" t="s">
        <v>37</v>
      </c>
      <c r="L965" s="41" t="s">
        <v>784</v>
      </c>
    </row>
    <row r="966" spans="2:12" ht="30">
      <c r="B966" s="14">
        <v>80161500</v>
      </c>
      <c r="C966" s="28" t="s">
        <v>926</v>
      </c>
      <c r="D966" s="29">
        <v>41845</v>
      </c>
      <c r="E966" s="30">
        <v>3</v>
      </c>
      <c r="F966" s="31" t="s">
        <v>425</v>
      </c>
      <c r="G966" s="33" t="s">
        <v>334</v>
      </c>
      <c r="H966" s="32">
        <v>20257887</v>
      </c>
      <c r="I966" s="32">
        <v>20257887</v>
      </c>
      <c r="J966" s="33" t="s">
        <v>748</v>
      </c>
      <c r="K966" s="33" t="s">
        <v>37</v>
      </c>
      <c r="L966" s="41" t="s">
        <v>784</v>
      </c>
    </row>
    <row r="967" spans="2:12" ht="30">
      <c r="B967" s="14">
        <v>80161500</v>
      </c>
      <c r="C967" s="28" t="s">
        <v>927</v>
      </c>
      <c r="D967" s="29">
        <v>41845</v>
      </c>
      <c r="E967" s="30">
        <v>3</v>
      </c>
      <c r="F967" s="31" t="s">
        <v>425</v>
      </c>
      <c r="G967" s="33" t="s">
        <v>334</v>
      </c>
      <c r="H967" s="32">
        <v>17922000</v>
      </c>
      <c r="I967" s="32">
        <v>17922000</v>
      </c>
      <c r="J967" s="33" t="s">
        <v>748</v>
      </c>
      <c r="K967" s="33" t="s">
        <v>37</v>
      </c>
      <c r="L967" s="41" t="s">
        <v>784</v>
      </c>
    </row>
    <row r="968" spans="2:12" ht="30">
      <c r="B968" s="14">
        <v>80161500</v>
      </c>
      <c r="C968" s="28" t="s">
        <v>928</v>
      </c>
      <c r="D968" s="29">
        <v>41848</v>
      </c>
      <c r="E968" s="30">
        <v>3</v>
      </c>
      <c r="F968" s="31" t="s">
        <v>425</v>
      </c>
      <c r="G968" s="33" t="s">
        <v>334</v>
      </c>
      <c r="H968" s="32">
        <v>6319488</v>
      </c>
      <c r="I968" s="32">
        <v>6319488</v>
      </c>
      <c r="J968" s="33" t="s">
        <v>748</v>
      </c>
      <c r="K968" s="33" t="s">
        <v>37</v>
      </c>
      <c r="L968" s="41" t="s">
        <v>784</v>
      </c>
    </row>
    <row r="969" spans="2:12" ht="30">
      <c r="B969" s="14">
        <v>80161500</v>
      </c>
      <c r="C969" s="28" t="s">
        <v>929</v>
      </c>
      <c r="D969" s="29">
        <v>41848</v>
      </c>
      <c r="E969" s="30">
        <v>3</v>
      </c>
      <c r="F969" s="31" t="s">
        <v>425</v>
      </c>
      <c r="G969" s="33" t="s">
        <v>334</v>
      </c>
      <c r="H969" s="32">
        <v>19096200</v>
      </c>
      <c r="I969" s="32">
        <v>19096200</v>
      </c>
      <c r="J969" s="33" t="s">
        <v>748</v>
      </c>
      <c r="K969" s="33" t="s">
        <v>37</v>
      </c>
      <c r="L969" s="41" t="s">
        <v>784</v>
      </c>
    </row>
    <row r="970" spans="2:12" ht="38.25">
      <c r="B970" s="14">
        <v>80161500</v>
      </c>
      <c r="C970" s="28" t="s">
        <v>930</v>
      </c>
      <c r="D970" s="29">
        <v>41848</v>
      </c>
      <c r="E970" s="30">
        <v>3</v>
      </c>
      <c r="F970" s="31" t="s">
        <v>425</v>
      </c>
      <c r="G970" s="33" t="s">
        <v>334</v>
      </c>
      <c r="H970" s="32">
        <v>10800000</v>
      </c>
      <c r="I970" s="32">
        <v>10800000</v>
      </c>
      <c r="J970" s="33" t="s">
        <v>748</v>
      </c>
      <c r="K970" s="33" t="s">
        <v>37</v>
      </c>
      <c r="L970" s="41" t="s">
        <v>784</v>
      </c>
    </row>
    <row r="971" spans="2:12" ht="30">
      <c r="B971" s="14">
        <v>80161500</v>
      </c>
      <c r="C971" s="28" t="s">
        <v>931</v>
      </c>
      <c r="D971" s="29">
        <v>41848</v>
      </c>
      <c r="E971" s="30">
        <v>3</v>
      </c>
      <c r="F971" s="31" t="s">
        <v>425</v>
      </c>
      <c r="G971" s="33" t="s">
        <v>334</v>
      </c>
      <c r="H971" s="32">
        <v>9270000</v>
      </c>
      <c r="I971" s="32">
        <v>9270000</v>
      </c>
      <c r="J971" s="33" t="s">
        <v>748</v>
      </c>
      <c r="K971" s="33" t="s">
        <v>37</v>
      </c>
      <c r="L971" s="41" t="s">
        <v>784</v>
      </c>
    </row>
    <row r="972" spans="2:12" ht="30">
      <c r="B972" s="14">
        <v>80161500</v>
      </c>
      <c r="C972" s="28" t="s">
        <v>932</v>
      </c>
      <c r="D972" s="29">
        <v>41848</v>
      </c>
      <c r="E972" s="30">
        <v>3</v>
      </c>
      <c r="F972" s="31" t="s">
        <v>425</v>
      </c>
      <c r="G972" s="33" t="s">
        <v>334</v>
      </c>
      <c r="H972" s="32">
        <v>6509070</v>
      </c>
      <c r="I972" s="32">
        <v>6509070</v>
      </c>
      <c r="J972" s="33" t="s">
        <v>748</v>
      </c>
      <c r="K972" s="33" t="s">
        <v>37</v>
      </c>
      <c r="L972" s="41" t="s">
        <v>784</v>
      </c>
    </row>
    <row r="973" spans="2:12" ht="30">
      <c r="B973" s="14">
        <v>80161500</v>
      </c>
      <c r="C973" s="28" t="s">
        <v>933</v>
      </c>
      <c r="D973" s="29">
        <v>41848</v>
      </c>
      <c r="E973" s="30">
        <v>3</v>
      </c>
      <c r="F973" s="31" t="s">
        <v>425</v>
      </c>
      <c r="G973" s="33" t="s">
        <v>334</v>
      </c>
      <c r="H973" s="32">
        <v>31159905</v>
      </c>
      <c r="I973" s="32">
        <v>31159905</v>
      </c>
      <c r="J973" s="33" t="s">
        <v>748</v>
      </c>
      <c r="K973" s="33" t="s">
        <v>37</v>
      </c>
      <c r="L973" s="41" t="s">
        <v>784</v>
      </c>
    </row>
    <row r="974" spans="2:12" ht="30">
      <c r="B974" s="14">
        <v>80161500</v>
      </c>
      <c r="C974" s="28" t="s">
        <v>934</v>
      </c>
      <c r="D974" s="29">
        <v>41848</v>
      </c>
      <c r="E974" s="30">
        <v>3</v>
      </c>
      <c r="F974" s="31" t="s">
        <v>425</v>
      </c>
      <c r="G974" s="33" t="s">
        <v>334</v>
      </c>
      <c r="H974" s="32">
        <v>5700000</v>
      </c>
      <c r="I974" s="32">
        <v>5700000</v>
      </c>
      <c r="J974" s="33" t="s">
        <v>748</v>
      </c>
      <c r="K974" s="33" t="s">
        <v>37</v>
      </c>
      <c r="L974" s="41" t="s">
        <v>784</v>
      </c>
    </row>
    <row r="975" spans="2:12" ht="38.25">
      <c r="B975" s="14">
        <v>80161500</v>
      </c>
      <c r="C975" s="28" t="s">
        <v>935</v>
      </c>
      <c r="D975" s="29">
        <v>41848</v>
      </c>
      <c r="E975" s="30">
        <v>3</v>
      </c>
      <c r="F975" s="31" t="s">
        <v>425</v>
      </c>
      <c r="G975" s="33" t="s">
        <v>334</v>
      </c>
      <c r="H975" s="32">
        <v>23880309</v>
      </c>
      <c r="I975" s="32">
        <v>23880309</v>
      </c>
      <c r="J975" s="33" t="s">
        <v>748</v>
      </c>
      <c r="K975" s="33" t="s">
        <v>37</v>
      </c>
      <c r="L975" s="41" t="s">
        <v>784</v>
      </c>
    </row>
    <row r="976" spans="2:12" ht="38.25">
      <c r="B976" s="14">
        <v>80161500</v>
      </c>
      <c r="C976" s="28" t="s">
        <v>936</v>
      </c>
      <c r="D976" s="29">
        <v>41848</v>
      </c>
      <c r="E976" s="30">
        <v>5</v>
      </c>
      <c r="F976" s="31" t="s">
        <v>425</v>
      </c>
      <c r="G976" s="33" t="s">
        <v>334</v>
      </c>
      <c r="H976" s="32">
        <v>24485451</v>
      </c>
      <c r="I976" s="32">
        <v>24485451</v>
      </c>
      <c r="J976" s="33" t="s">
        <v>748</v>
      </c>
      <c r="K976" s="33" t="s">
        <v>37</v>
      </c>
      <c r="L976" s="41" t="s">
        <v>784</v>
      </c>
    </row>
    <row r="977" spans="2:12" ht="30">
      <c r="B977" s="14">
        <v>80161500</v>
      </c>
      <c r="C977" s="28" t="s">
        <v>937</v>
      </c>
      <c r="D977" s="29">
        <v>41848</v>
      </c>
      <c r="E977" s="30">
        <v>3</v>
      </c>
      <c r="F977" s="31" t="s">
        <v>425</v>
      </c>
      <c r="G977" s="33" t="s">
        <v>334</v>
      </c>
      <c r="H977" s="32">
        <v>25852701</v>
      </c>
      <c r="I977" s="32">
        <v>25852701</v>
      </c>
      <c r="J977" s="33" t="s">
        <v>748</v>
      </c>
      <c r="K977" s="33" t="s">
        <v>37</v>
      </c>
      <c r="L977" s="41" t="s">
        <v>784</v>
      </c>
    </row>
    <row r="978" spans="2:12" ht="30">
      <c r="B978" s="14">
        <v>80161500</v>
      </c>
      <c r="C978" s="28" t="s">
        <v>938</v>
      </c>
      <c r="D978" s="29">
        <v>41848</v>
      </c>
      <c r="E978" s="30">
        <v>3</v>
      </c>
      <c r="F978" s="31" t="s">
        <v>425</v>
      </c>
      <c r="G978" s="33" t="s">
        <v>334</v>
      </c>
      <c r="H978" s="32">
        <v>18540000</v>
      </c>
      <c r="I978" s="32">
        <v>18540000</v>
      </c>
      <c r="J978" s="33" t="s">
        <v>748</v>
      </c>
      <c r="K978" s="33" t="s">
        <v>37</v>
      </c>
      <c r="L978" s="41" t="s">
        <v>784</v>
      </c>
    </row>
    <row r="979" spans="2:12" ht="30">
      <c r="B979" s="14">
        <v>80161500</v>
      </c>
      <c r="C979" s="28" t="s">
        <v>939</v>
      </c>
      <c r="D979" s="29">
        <v>41848</v>
      </c>
      <c r="E979" s="30">
        <v>3</v>
      </c>
      <c r="F979" s="31" t="s">
        <v>425</v>
      </c>
      <c r="G979" s="33" t="s">
        <v>334</v>
      </c>
      <c r="H979" s="32">
        <v>4944000</v>
      </c>
      <c r="I979" s="32">
        <v>4944000</v>
      </c>
      <c r="J979" s="33" t="s">
        <v>748</v>
      </c>
      <c r="K979" s="33" t="s">
        <v>37</v>
      </c>
      <c r="L979" s="41" t="s">
        <v>784</v>
      </c>
    </row>
    <row r="980" spans="2:12" ht="30">
      <c r="B980" s="14">
        <v>80161500</v>
      </c>
      <c r="C980" s="28" t="s">
        <v>940</v>
      </c>
      <c r="D980" s="29">
        <v>41848</v>
      </c>
      <c r="E980" s="30">
        <v>3</v>
      </c>
      <c r="F980" s="31" t="s">
        <v>425</v>
      </c>
      <c r="G980" s="33" t="s">
        <v>334</v>
      </c>
      <c r="H980" s="32">
        <v>27840000</v>
      </c>
      <c r="I980" s="32">
        <v>27840000</v>
      </c>
      <c r="J980" s="33" t="s">
        <v>748</v>
      </c>
      <c r="K980" s="33" t="s">
        <v>37</v>
      </c>
      <c r="L980" s="41" t="s">
        <v>784</v>
      </c>
    </row>
    <row r="981" spans="2:12" ht="30">
      <c r="B981" s="14">
        <v>80161500</v>
      </c>
      <c r="C981" s="28" t="s">
        <v>941</v>
      </c>
      <c r="D981" s="29">
        <v>41848</v>
      </c>
      <c r="E981" s="30">
        <v>3</v>
      </c>
      <c r="F981" s="31" t="s">
        <v>425</v>
      </c>
      <c r="G981" s="33" t="s">
        <v>334</v>
      </c>
      <c r="H981" s="32">
        <v>12730800</v>
      </c>
      <c r="I981" s="32">
        <v>12730800</v>
      </c>
      <c r="J981" s="33" t="s">
        <v>748</v>
      </c>
      <c r="K981" s="33" t="s">
        <v>37</v>
      </c>
      <c r="L981" s="41" t="s">
        <v>784</v>
      </c>
    </row>
    <row r="982" spans="2:12" ht="30">
      <c r="B982" s="14">
        <v>80161500</v>
      </c>
      <c r="C982" s="28" t="s">
        <v>942</v>
      </c>
      <c r="D982" s="29">
        <v>41848</v>
      </c>
      <c r="E982" s="30">
        <v>3</v>
      </c>
      <c r="F982" s="31" t="s">
        <v>425</v>
      </c>
      <c r="G982" s="33" t="s">
        <v>334</v>
      </c>
      <c r="H982" s="32">
        <v>29989128</v>
      </c>
      <c r="I982" s="32">
        <v>29989128</v>
      </c>
      <c r="J982" s="33" t="s">
        <v>748</v>
      </c>
      <c r="K982" s="33" t="s">
        <v>37</v>
      </c>
      <c r="L982" s="41" t="s">
        <v>784</v>
      </c>
    </row>
    <row r="983" spans="2:12" ht="30">
      <c r="B983" s="14">
        <v>80161500</v>
      </c>
      <c r="C983" s="28" t="s">
        <v>943</v>
      </c>
      <c r="D983" s="29">
        <v>41848</v>
      </c>
      <c r="E983" s="30">
        <v>3</v>
      </c>
      <c r="F983" s="31" t="s">
        <v>425</v>
      </c>
      <c r="G983" s="33" t="s">
        <v>334</v>
      </c>
      <c r="H983" s="32">
        <v>15450000</v>
      </c>
      <c r="I983" s="32">
        <v>15450000</v>
      </c>
      <c r="J983" s="33" t="s">
        <v>748</v>
      </c>
      <c r="K983" s="33" t="s">
        <v>37</v>
      </c>
      <c r="L983" s="41" t="s">
        <v>784</v>
      </c>
    </row>
    <row r="984" spans="2:12" ht="30">
      <c r="B984" s="14">
        <v>80161500</v>
      </c>
      <c r="C984" s="28" t="s">
        <v>944</v>
      </c>
      <c r="D984" s="29">
        <v>41848</v>
      </c>
      <c r="E984" s="30">
        <v>3</v>
      </c>
      <c r="F984" s="31" t="s">
        <v>425</v>
      </c>
      <c r="G984" s="33" t="s">
        <v>334</v>
      </c>
      <c r="H984" s="32">
        <v>6604647</v>
      </c>
      <c r="I984" s="32">
        <v>6604647</v>
      </c>
      <c r="J984" s="33" t="s">
        <v>748</v>
      </c>
      <c r="K984" s="33" t="s">
        <v>37</v>
      </c>
      <c r="L984" s="41" t="s">
        <v>784</v>
      </c>
    </row>
    <row r="985" spans="2:12" ht="30">
      <c r="B985" s="14">
        <v>80161500</v>
      </c>
      <c r="C985" s="28" t="s">
        <v>945</v>
      </c>
      <c r="D985" s="29">
        <v>41848</v>
      </c>
      <c r="E985" s="30">
        <v>3</v>
      </c>
      <c r="F985" s="31" t="s">
        <v>425</v>
      </c>
      <c r="G985" s="33" t="s">
        <v>334</v>
      </c>
      <c r="H985" s="32">
        <v>16995000</v>
      </c>
      <c r="I985" s="32">
        <v>16995000</v>
      </c>
      <c r="J985" s="33" t="s">
        <v>748</v>
      </c>
      <c r="K985" s="33" t="s">
        <v>37</v>
      </c>
      <c r="L985" s="41" t="s">
        <v>784</v>
      </c>
    </row>
    <row r="986" spans="2:12" ht="51">
      <c r="B986" s="14">
        <v>80161500</v>
      </c>
      <c r="C986" s="28" t="s">
        <v>946</v>
      </c>
      <c r="D986" s="29">
        <v>41848</v>
      </c>
      <c r="E986" s="30">
        <v>3</v>
      </c>
      <c r="F986" s="31" t="s">
        <v>425</v>
      </c>
      <c r="G986" s="33" t="s">
        <v>334</v>
      </c>
      <c r="H986" s="32">
        <v>14539521</v>
      </c>
      <c r="I986" s="32">
        <v>14539521</v>
      </c>
      <c r="J986" s="33" t="s">
        <v>748</v>
      </c>
      <c r="K986" s="33" t="s">
        <v>37</v>
      </c>
      <c r="L986" s="41" t="s">
        <v>784</v>
      </c>
    </row>
    <row r="987" spans="2:12" ht="30">
      <c r="B987" s="14">
        <v>80161500</v>
      </c>
      <c r="C987" s="28" t="s">
        <v>947</v>
      </c>
      <c r="D987" s="29">
        <v>41848</v>
      </c>
      <c r="E987" s="30">
        <v>3</v>
      </c>
      <c r="F987" s="31" t="s">
        <v>425</v>
      </c>
      <c r="G987" s="33" t="s">
        <v>334</v>
      </c>
      <c r="H987" s="32">
        <v>5400000</v>
      </c>
      <c r="I987" s="32">
        <v>5400000</v>
      </c>
      <c r="J987" s="33" t="s">
        <v>748</v>
      </c>
      <c r="K987" s="33" t="s">
        <v>37</v>
      </c>
      <c r="L987" s="41" t="s">
        <v>784</v>
      </c>
    </row>
    <row r="988" spans="2:12" ht="30">
      <c r="B988" s="14">
        <v>80161500</v>
      </c>
      <c r="C988" s="28" t="s">
        <v>948</v>
      </c>
      <c r="D988" s="29">
        <v>41848</v>
      </c>
      <c r="E988" s="30">
        <v>3</v>
      </c>
      <c r="F988" s="31" t="s">
        <v>425</v>
      </c>
      <c r="G988" s="33" t="s">
        <v>334</v>
      </c>
      <c r="H988" s="32">
        <v>15000000</v>
      </c>
      <c r="I988" s="32">
        <v>15000000</v>
      </c>
      <c r="J988" s="33" t="s">
        <v>748</v>
      </c>
      <c r="K988" s="33" t="s">
        <v>37</v>
      </c>
      <c r="L988" s="41" t="s">
        <v>784</v>
      </c>
    </row>
    <row r="989" spans="2:12" ht="30">
      <c r="B989" s="14">
        <v>80161500</v>
      </c>
      <c r="C989" s="28" t="s">
        <v>949</v>
      </c>
      <c r="D989" s="29">
        <v>41848</v>
      </c>
      <c r="E989" s="30">
        <v>3</v>
      </c>
      <c r="F989" s="31" t="s">
        <v>425</v>
      </c>
      <c r="G989" s="33" t="s">
        <v>334</v>
      </c>
      <c r="H989" s="32">
        <v>15450000</v>
      </c>
      <c r="I989" s="32">
        <v>15450000</v>
      </c>
      <c r="J989" s="33" t="s">
        <v>748</v>
      </c>
      <c r="K989" s="33" t="s">
        <v>37</v>
      </c>
      <c r="L989" s="41" t="s">
        <v>784</v>
      </c>
    </row>
    <row r="990" spans="2:12" ht="30">
      <c r="B990" s="14">
        <v>80161500</v>
      </c>
      <c r="C990" s="28" t="s">
        <v>950</v>
      </c>
      <c r="D990" s="29">
        <v>41848</v>
      </c>
      <c r="E990" s="30">
        <v>3</v>
      </c>
      <c r="F990" s="31" t="s">
        <v>425</v>
      </c>
      <c r="G990" s="33" t="s">
        <v>334</v>
      </c>
      <c r="H990" s="32">
        <v>5562000</v>
      </c>
      <c r="I990" s="32">
        <v>5562000</v>
      </c>
      <c r="J990" s="33" t="s">
        <v>748</v>
      </c>
      <c r="K990" s="33" t="s">
        <v>37</v>
      </c>
      <c r="L990" s="41" t="s">
        <v>784</v>
      </c>
    </row>
    <row r="991" spans="2:12" ht="30">
      <c r="B991" s="14">
        <v>80161500</v>
      </c>
      <c r="C991" s="28" t="s">
        <v>951</v>
      </c>
      <c r="D991" s="29">
        <v>41848</v>
      </c>
      <c r="E991" s="30">
        <v>3</v>
      </c>
      <c r="F991" s="31" t="s">
        <v>425</v>
      </c>
      <c r="G991" s="33" t="s">
        <v>334</v>
      </c>
      <c r="H991" s="32">
        <v>12360000</v>
      </c>
      <c r="I991" s="32">
        <v>12360000</v>
      </c>
      <c r="J991" s="33" t="s">
        <v>748</v>
      </c>
      <c r="K991" s="33" t="s">
        <v>37</v>
      </c>
      <c r="L991" s="41" t="s">
        <v>784</v>
      </c>
    </row>
    <row r="992" spans="2:12" ht="30">
      <c r="B992" s="14">
        <v>80161500</v>
      </c>
      <c r="C992" s="28" t="s">
        <v>952</v>
      </c>
      <c r="D992" s="29">
        <v>41848</v>
      </c>
      <c r="E992" s="30">
        <v>3</v>
      </c>
      <c r="F992" s="31" t="s">
        <v>425</v>
      </c>
      <c r="G992" s="33" t="s">
        <v>334</v>
      </c>
      <c r="H992" s="32">
        <v>22278900</v>
      </c>
      <c r="I992" s="32">
        <v>22278900</v>
      </c>
      <c r="J992" s="33" t="s">
        <v>748</v>
      </c>
      <c r="K992" s="33" t="s">
        <v>37</v>
      </c>
      <c r="L992" s="41" t="s">
        <v>784</v>
      </c>
    </row>
    <row r="993" spans="2:12" ht="30">
      <c r="B993" s="14">
        <v>80161500</v>
      </c>
      <c r="C993" s="28" t="s">
        <v>953</v>
      </c>
      <c r="D993" s="29">
        <v>41848</v>
      </c>
      <c r="E993" s="30">
        <v>3</v>
      </c>
      <c r="F993" s="31" t="s">
        <v>425</v>
      </c>
      <c r="G993" s="33" t="s">
        <v>334</v>
      </c>
      <c r="H993" s="32">
        <v>16068000</v>
      </c>
      <c r="I993" s="32">
        <v>16068000</v>
      </c>
      <c r="J993" s="33" t="s">
        <v>748</v>
      </c>
      <c r="K993" s="33" t="s">
        <v>37</v>
      </c>
      <c r="L993" s="41" t="s">
        <v>784</v>
      </c>
    </row>
    <row r="994" spans="2:12" ht="51">
      <c r="B994" s="14">
        <v>80161500</v>
      </c>
      <c r="C994" s="28" t="s">
        <v>954</v>
      </c>
      <c r="D994" s="29">
        <v>41848</v>
      </c>
      <c r="E994" s="30">
        <v>5</v>
      </c>
      <c r="F994" s="31" t="s">
        <v>425</v>
      </c>
      <c r="G994" s="33" t="s">
        <v>334</v>
      </c>
      <c r="H994" s="32">
        <v>25852701</v>
      </c>
      <c r="I994" s="32">
        <v>25852701</v>
      </c>
      <c r="J994" s="33" t="s">
        <v>748</v>
      </c>
      <c r="K994" s="33" t="s">
        <v>37</v>
      </c>
      <c r="L994" s="41" t="s">
        <v>784</v>
      </c>
    </row>
    <row r="995" spans="2:12" ht="51">
      <c r="B995" s="14">
        <v>80161500</v>
      </c>
      <c r="C995" s="28" t="s">
        <v>955</v>
      </c>
      <c r="D995" s="29">
        <v>41848</v>
      </c>
      <c r="E995" s="30">
        <v>5</v>
      </c>
      <c r="F995" s="31" t="s">
        <v>425</v>
      </c>
      <c r="G995" s="33" t="s">
        <v>334</v>
      </c>
      <c r="H995" s="32">
        <v>20896200</v>
      </c>
      <c r="I995" s="32">
        <v>20896200</v>
      </c>
      <c r="J995" s="33" t="s">
        <v>748</v>
      </c>
      <c r="K995" s="33" t="s">
        <v>37</v>
      </c>
      <c r="L995" s="41" t="s">
        <v>784</v>
      </c>
    </row>
    <row r="996" spans="2:12" ht="51">
      <c r="B996" s="14">
        <v>80161500</v>
      </c>
      <c r="C996" s="28" t="s">
        <v>956</v>
      </c>
      <c r="D996" s="29">
        <v>41848</v>
      </c>
      <c r="E996" s="30">
        <v>5</v>
      </c>
      <c r="F996" s="31" t="s">
        <v>425</v>
      </c>
      <c r="G996" s="33" t="s">
        <v>334</v>
      </c>
      <c r="H996" s="32">
        <v>18000000</v>
      </c>
      <c r="I996" s="32">
        <v>18000000</v>
      </c>
      <c r="J996" s="33" t="s">
        <v>748</v>
      </c>
      <c r="K996" s="33" t="s">
        <v>37</v>
      </c>
      <c r="L996" s="41" t="s">
        <v>784</v>
      </c>
    </row>
    <row r="997" spans="2:12" ht="38.25">
      <c r="B997" s="14">
        <v>80161500</v>
      </c>
      <c r="C997" s="28" t="s">
        <v>797</v>
      </c>
      <c r="D997" s="29">
        <v>41848</v>
      </c>
      <c r="E997" s="30">
        <v>3</v>
      </c>
      <c r="F997" s="31" t="s">
        <v>425</v>
      </c>
      <c r="G997" s="33" t="s">
        <v>334</v>
      </c>
      <c r="H997" s="32">
        <v>15000000</v>
      </c>
      <c r="I997" s="32">
        <v>15000000</v>
      </c>
      <c r="J997" s="33" t="s">
        <v>748</v>
      </c>
      <c r="K997" s="33" t="s">
        <v>37</v>
      </c>
      <c r="L997" s="41" t="s">
        <v>784</v>
      </c>
    </row>
    <row r="998" spans="2:12" ht="38.25">
      <c r="B998" s="14">
        <v>80161500</v>
      </c>
      <c r="C998" s="28" t="s">
        <v>957</v>
      </c>
      <c r="D998" s="29">
        <v>41849</v>
      </c>
      <c r="E998" s="30">
        <v>5</v>
      </c>
      <c r="F998" s="31" t="s">
        <v>425</v>
      </c>
      <c r="G998" s="33" t="s">
        <v>334</v>
      </c>
      <c r="H998" s="32">
        <v>18000000</v>
      </c>
      <c r="I998" s="32">
        <v>18000000</v>
      </c>
      <c r="J998" s="33" t="s">
        <v>748</v>
      </c>
      <c r="K998" s="33" t="s">
        <v>37</v>
      </c>
      <c r="L998" s="41" t="s">
        <v>725</v>
      </c>
    </row>
    <row r="999" spans="2:12" ht="51">
      <c r="B999" s="14">
        <v>80161500</v>
      </c>
      <c r="C999" s="28" t="s">
        <v>958</v>
      </c>
      <c r="D999" s="29">
        <v>41894</v>
      </c>
      <c r="E999" s="30">
        <v>5</v>
      </c>
      <c r="F999" s="31" t="s">
        <v>425</v>
      </c>
      <c r="G999" s="33" t="s">
        <v>334</v>
      </c>
      <c r="H999" s="32">
        <v>8700000</v>
      </c>
      <c r="I999" s="32">
        <v>8700000</v>
      </c>
      <c r="J999" s="33" t="s">
        <v>748</v>
      </c>
      <c r="K999" s="33" t="s">
        <v>37</v>
      </c>
      <c r="L999" s="41" t="s">
        <v>784</v>
      </c>
    </row>
    <row r="1000" spans="2:12" ht="38.25">
      <c r="B1000" s="14">
        <v>80161500</v>
      </c>
      <c r="C1000" s="28" t="s">
        <v>959</v>
      </c>
      <c r="D1000" s="29">
        <v>41894</v>
      </c>
      <c r="E1000" s="30">
        <v>5</v>
      </c>
      <c r="F1000" s="31" t="s">
        <v>425</v>
      </c>
      <c r="G1000" s="33" t="s">
        <v>334</v>
      </c>
      <c r="H1000" s="32">
        <v>18000000</v>
      </c>
      <c r="I1000" s="32">
        <v>18000000</v>
      </c>
      <c r="J1000" s="33" t="s">
        <v>748</v>
      </c>
      <c r="K1000" s="33" t="s">
        <v>37</v>
      </c>
      <c r="L1000" s="41" t="s">
        <v>784</v>
      </c>
    </row>
    <row r="1001" spans="2:12" ht="51">
      <c r="B1001" s="14">
        <v>80161500</v>
      </c>
      <c r="C1001" s="28" t="s">
        <v>960</v>
      </c>
      <c r="D1001" s="29">
        <v>41894</v>
      </c>
      <c r="E1001" s="30">
        <v>5</v>
      </c>
      <c r="F1001" s="31" t="s">
        <v>425</v>
      </c>
      <c r="G1001" s="33" t="s">
        <v>334</v>
      </c>
      <c r="H1001" s="32">
        <v>16500000</v>
      </c>
      <c r="I1001" s="32">
        <v>16500000</v>
      </c>
      <c r="J1001" s="33" t="s">
        <v>748</v>
      </c>
      <c r="K1001" s="33" t="s">
        <v>37</v>
      </c>
      <c r="L1001" s="41" t="s">
        <v>784</v>
      </c>
    </row>
    <row r="1002" spans="2:12" ht="30">
      <c r="B1002" s="14">
        <v>80161500</v>
      </c>
      <c r="C1002" s="28" t="s">
        <v>961</v>
      </c>
      <c r="D1002" s="29">
        <v>41894</v>
      </c>
      <c r="E1002" s="30">
        <v>3</v>
      </c>
      <c r="F1002" s="31" t="s">
        <v>425</v>
      </c>
      <c r="G1002" s="33" t="s">
        <v>334</v>
      </c>
      <c r="H1002" s="32">
        <v>29136442</v>
      </c>
      <c r="I1002" s="32">
        <v>29136442</v>
      </c>
      <c r="J1002" s="33" t="s">
        <v>748</v>
      </c>
      <c r="K1002" s="33" t="s">
        <v>37</v>
      </c>
      <c r="L1002" s="41" t="s">
        <v>784</v>
      </c>
    </row>
    <row r="1003" spans="2:12" ht="51">
      <c r="B1003" s="14">
        <v>80161500</v>
      </c>
      <c r="C1003" s="28" t="s">
        <v>962</v>
      </c>
      <c r="D1003" s="29">
        <v>41897</v>
      </c>
      <c r="E1003" s="30">
        <v>5</v>
      </c>
      <c r="F1003" s="31" t="s">
        <v>425</v>
      </c>
      <c r="G1003" s="33" t="s">
        <v>334</v>
      </c>
      <c r="H1003" s="32">
        <v>21000000</v>
      </c>
      <c r="I1003" s="32">
        <v>21000000</v>
      </c>
      <c r="J1003" s="33" t="s">
        <v>748</v>
      </c>
      <c r="K1003" s="33" t="s">
        <v>37</v>
      </c>
      <c r="L1003" s="41" t="s">
        <v>784</v>
      </c>
    </row>
    <row r="1004" spans="2:12" ht="38.25">
      <c r="B1004" s="14">
        <v>80161500</v>
      </c>
      <c r="C1004" s="28" t="s">
        <v>963</v>
      </c>
      <c r="D1004" s="29">
        <v>41897</v>
      </c>
      <c r="E1004" s="30">
        <v>5</v>
      </c>
      <c r="F1004" s="31" t="s">
        <v>425</v>
      </c>
      <c r="G1004" s="33" t="s">
        <v>334</v>
      </c>
      <c r="H1004" s="32">
        <v>15450000</v>
      </c>
      <c r="I1004" s="32">
        <v>15450000</v>
      </c>
      <c r="J1004" s="33" t="s">
        <v>748</v>
      </c>
      <c r="K1004" s="33" t="s">
        <v>37</v>
      </c>
      <c r="L1004" s="41" t="s">
        <v>784</v>
      </c>
    </row>
    <row r="1005" spans="2:12" ht="38.25">
      <c r="B1005" s="14">
        <v>80161500</v>
      </c>
      <c r="C1005" s="28" t="s">
        <v>963</v>
      </c>
      <c r="D1005" s="29">
        <v>41898</v>
      </c>
      <c r="E1005" s="30">
        <v>5</v>
      </c>
      <c r="F1005" s="31" t="s">
        <v>425</v>
      </c>
      <c r="G1005" s="33" t="s">
        <v>334</v>
      </c>
      <c r="H1005" s="32">
        <v>15450000</v>
      </c>
      <c r="I1005" s="32">
        <v>15450000</v>
      </c>
      <c r="J1005" s="33" t="s">
        <v>748</v>
      </c>
      <c r="K1005" s="33" t="s">
        <v>37</v>
      </c>
      <c r="L1005" s="41" t="s">
        <v>784</v>
      </c>
    </row>
    <row r="1006" spans="2:12" ht="38.25">
      <c r="B1006" s="14">
        <v>80161500</v>
      </c>
      <c r="C1006" s="28" t="s">
        <v>963</v>
      </c>
      <c r="D1006" s="29">
        <v>41899</v>
      </c>
      <c r="E1006" s="30">
        <v>5</v>
      </c>
      <c r="F1006" s="31" t="s">
        <v>425</v>
      </c>
      <c r="G1006" s="33" t="s">
        <v>334</v>
      </c>
      <c r="H1006" s="32">
        <v>15450000</v>
      </c>
      <c r="I1006" s="32">
        <v>15450000</v>
      </c>
      <c r="J1006" s="33" t="s">
        <v>748</v>
      </c>
      <c r="K1006" s="33" t="s">
        <v>37</v>
      </c>
      <c r="L1006" s="41" t="s">
        <v>784</v>
      </c>
    </row>
    <row r="1007" spans="2:12" ht="51">
      <c r="B1007" s="14">
        <v>80161500</v>
      </c>
      <c r="C1007" s="28" t="s">
        <v>964</v>
      </c>
      <c r="D1007" s="29">
        <v>41901</v>
      </c>
      <c r="E1007" s="30">
        <v>5</v>
      </c>
      <c r="F1007" s="31" t="s">
        <v>425</v>
      </c>
      <c r="G1007" s="33" t="s">
        <v>334</v>
      </c>
      <c r="H1007" s="32">
        <v>15450000</v>
      </c>
      <c r="I1007" s="32">
        <v>15450000</v>
      </c>
      <c r="J1007" s="33" t="s">
        <v>748</v>
      </c>
      <c r="K1007" s="33" t="s">
        <v>37</v>
      </c>
      <c r="L1007" s="41" t="s">
        <v>784</v>
      </c>
    </row>
    <row r="1008" spans="2:12" ht="51">
      <c r="B1008" s="14">
        <v>80161500</v>
      </c>
      <c r="C1008" s="28" t="s">
        <v>965</v>
      </c>
      <c r="D1008" s="29">
        <v>41904</v>
      </c>
      <c r="E1008" s="30">
        <v>5</v>
      </c>
      <c r="F1008" s="31" t="s">
        <v>425</v>
      </c>
      <c r="G1008" s="33" t="s">
        <v>334</v>
      </c>
      <c r="H1008" s="32">
        <v>14420000</v>
      </c>
      <c r="I1008" s="32">
        <v>14420000</v>
      </c>
      <c r="J1008" s="33" t="s">
        <v>748</v>
      </c>
      <c r="K1008" s="33" t="s">
        <v>37</v>
      </c>
      <c r="L1008" s="41" t="s">
        <v>784</v>
      </c>
    </row>
    <row r="1009" spans="2:12" ht="51">
      <c r="B1009" s="14">
        <v>80161500</v>
      </c>
      <c r="C1009" s="28" t="s">
        <v>964</v>
      </c>
      <c r="D1009" s="29">
        <v>41906</v>
      </c>
      <c r="E1009" s="30">
        <v>5</v>
      </c>
      <c r="F1009" s="31" t="s">
        <v>425</v>
      </c>
      <c r="G1009" s="33" t="s">
        <v>334</v>
      </c>
      <c r="H1009" s="32">
        <v>15450000</v>
      </c>
      <c r="I1009" s="32">
        <v>15450000</v>
      </c>
      <c r="J1009" s="33" t="s">
        <v>748</v>
      </c>
      <c r="K1009" s="33" t="s">
        <v>37</v>
      </c>
      <c r="L1009" s="41" t="s">
        <v>784</v>
      </c>
    </row>
    <row r="1010" spans="2:12" ht="38.25">
      <c r="B1010" s="14">
        <v>80161500</v>
      </c>
      <c r="C1010" s="28" t="s">
        <v>966</v>
      </c>
      <c r="D1010" s="29">
        <v>41906</v>
      </c>
      <c r="E1010" s="30">
        <v>5</v>
      </c>
      <c r="F1010" s="31" t="s">
        <v>425</v>
      </c>
      <c r="G1010" s="33" t="s">
        <v>334</v>
      </c>
      <c r="H1010" s="32">
        <v>13939296</v>
      </c>
      <c r="I1010" s="32">
        <v>13939296</v>
      </c>
      <c r="J1010" s="33" t="s">
        <v>748</v>
      </c>
      <c r="K1010" s="33" t="s">
        <v>37</v>
      </c>
      <c r="L1010" s="41" t="s">
        <v>487</v>
      </c>
    </row>
    <row r="1011" spans="2:12" ht="51">
      <c r="B1011" s="14">
        <v>80161500</v>
      </c>
      <c r="C1011" s="28" t="s">
        <v>967</v>
      </c>
      <c r="D1011" s="29">
        <v>41906</v>
      </c>
      <c r="E1011" s="30">
        <v>5</v>
      </c>
      <c r="F1011" s="31" t="s">
        <v>425</v>
      </c>
      <c r="G1011" s="33" t="s">
        <v>334</v>
      </c>
      <c r="H1011" s="32">
        <v>13939296</v>
      </c>
      <c r="I1011" s="32">
        <v>13939296</v>
      </c>
      <c r="J1011" s="33" t="s">
        <v>748</v>
      </c>
      <c r="K1011" s="33" t="s">
        <v>37</v>
      </c>
      <c r="L1011" s="41" t="s">
        <v>487</v>
      </c>
    </row>
    <row r="1012" spans="2:12" ht="30">
      <c r="B1012" s="14">
        <v>80161500</v>
      </c>
      <c r="C1012" s="28" t="s">
        <v>968</v>
      </c>
      <c r="D1012" s="29">
        <v>41906</v>
      </c>
      <c r="E1012" s="30">
        <v>3</v>
      </c>
      <c r="F1012" s="31" t="s">
        <v>425</v>
      </c>
      <c r="G1012" s="33" t="s">
        <v>334</v>
      </c>
      <c r="H1012" s="32">
        <v>29969061</v>
      </c>
      <c r="I1012" s="32">
        <v>29969061</v>
      </c>
      <c r="J1012" s="33" t="s">
        <v>748</v>
      </c>
      <c r="K1012" s="33" t="s">
        <v>37</v>
      </c>
      <c r="L1012" s="41" t="s">
        <v>784</v>
      </c>
    </row>
    <row r="1013" spans="2:12" ht="30">
      <c r="B1013" s="14">
        <v>80161500</v>
      </c>
      <c r="C1013" s="28" t="s">
        <v>969</v>
      </c>
      <c r="D1013" s="29">
        <v>41906</v>
      </c>
      <c r="E1013" s="30">
        <v>3</v>
      </c>
      <c r="F1013" s="31" t="s">
        <v>425</v>
      </c>
      <c r="G1013" s="33" t="s">
        <v>334</v>
      </c>
      <c r="H1013" s="32">
        <v>12300000</v>
      </c>
      <c r="I1013" s="32">
        <v>12300000</v>
      </c>
      <c r="J1013" s="33" t="s">
        <v>748</v>
      </c>
      <c r="K1013" s="33" t="s">
        <v>37</v>
      </c>
      <c r="L1013" s="41" t="s">
        <v>784</v>
      </c>
    </row>
    <row r="1014" spans="2:12" ht="30">
      <c r="B1014" s="14">
        <v>80161500</v>
      </c>
      <c r="C1014" s="28" t="s">
        <v>970</v>
      </c>
      <c r="D1014" s="29">
        <v>41907</v>
      </c>
      <c r="E1014" s="30">
        <v>3</v>
      </c>
      <c r="F1014" s="31" t="s">
        <v>425</v>
      </c>
      <c r="G1014" s="33" t="s">
        <v>334</v>
      </c>
      <c r="H1014" s="32">
        <v>5562000</v>
      </c>
      <c r="I1014" s="32">
        <v>5562000</v>
      </c>
      <c r="J1014" s="33" t="s">
        <v>748</v>
      </c>
      <c r="K1014" s="33" t="s">
        <v>37</v>
      </c>
      <c r="L1014" s="41" t="s">
        <v>784</v>
      </c>
    </row>
    <row r="1015" spans="2:12" ht="51">
      <c r="B1015" s="14">
        <v>80161500</v>
      </c>
      <c r="C1015" s="28" t="s">
        <v>971</v>
      </c>
      <c r="D1015" s="29">
        <v>41911</v>
      </c>
      <c r="E1015" s="30">
        <v>5</v>
      </c>
      <c r="F1015" s="31" t="s">
        <v>425</v>
      </c>
      <c r="G1015" s="33" t="s">
        <v>334</v>
      </c>
      <c r="H1015" s="32">
        <v>20616480</v>
      </c>
      <c r="I1015" s="32">
        <v>20616480</v>
      </c>
      <c r="J1015" s="33" t="s">
        <v>748</v>
      </c>
      <c r="K1015" s="33" t="s">
        <v>37</v>
      </c>
      <c r="L1015" s="41" t="s">
        <v>784</v>
      </c>
    </row>
    <row r="1016" spans="2:12" ht="30">
      <c r="B1016" s="14">
        <v>80161500</v>
      </c>
      <c r="C1016" s="28" t="s">
        <v>972</v>
      </c>
      <c r="D1016" s="29">
        <v>41911</v>
      </c>
      <c r="E1016" s="30">
        <v>3</v>
      </c>
      <c r="F1016" s="31" t="s">
        <v>425</v>
      </c>
      <c r="G1016" s="33" t="s">
        <v>334</v>
      </c>
      <c r="H1016" s="32">
        <v>25956000</v>
      </c>
      <c r="I1016" s="32">
        <v>25956000</v>
      </c>
      <c r="J1016" s="33" t="s">
        <v>748</v>
      </c>
      <c r="K1016" s="33" t="s">
        <v>37</v>
      </c>
      <c r="L1016" s="41" t="s">
        <v>784</v>
      </c>
    </row>
    <row r="1017" spans="2:12" ht="30">
      <c r="B1017" s="14">
        <v>80161500</v>
      </c>
      <c r="C1017" s="28" t="s">
        <v>973</v>
      </c>
      <c r="D1017" s="29">
        <v>41849</v>
      </c>
      <c r="E1017" s="30">
        <v>3</v>
      </c>
      <c r="F1017" s="31" t="s">
        <v>425</v>
      </c>
      <c r="G1017" s="33" t="s">
        <v>334</v>
      </c>
      <c r="H1017" s="32">
        <v>15913500</v>
      </c>
      <c r="I1017" s="32">
        <v>15913500</v>
      </c>
      <c r="J1017" s="33" t="s">
        <v>748</v>
      </c>
      <c r="K1017" s="33" t="s">
        <v>37</v>
      </c>
      <c r="L1017" s="41" t="s">
        <v>784</v>
      </c>
    </row>
    <row r="1018" spans="2:12" ht="38.25">
      <c r="B1018" s="14">
        <v>80161500</v>
      </c>
      <c r="C1018" s="28" t="s">
        <v>974</v>
      </c>
      <c r="D1018" s="29">
        <v>41849</v>
      </c>
      <c r="E1018" s="30">
        <v>3</v>
      </c>
      <c r="F1018" s="31" t="s">
        <v>425</v>
      </c>
      <c r="G1018" s="33" t="s">
        <v>334</v>
      </c>
      <c r="H1018" s="32">
        <v>5408964</v>
      </c>
      <c r="I1018" s="32">
        <v>5408964</v>
      </c>
      <c r="J1018" s="33" t="s">
        <v>748</v>
      </c>
      <c r="K1018" s="33" t="s">
        <v>37</v>
      </c>
      <c r="L1018" s="41" t="s">
        <v>784</v>
      </c>
    </row>
    <row r="1019" spans="2:12" ht="38.25">
      <c r="B1019" s="14">
        <v>80161500</v>
      </c>
      <c r="C1019" s="28" t="s">
        <v>975</v>
      </c>
      <c r="D1019" s="29">
        <v>41849</v>
      </c>
      <c r="E1019" s="30">
        <v>3</v>
      </c>
      <c r="F1019" s="31" t="s">
        <v>425</v>
      </c>
      <c r="G1019" s="33" t="s">
        <v>334</v>
      </c>
      <c r="H1019" s="32">
        <v>14539521</v>
      </c>
      <c r="I1019" s="32">
        <v>14539521</v>
      </c>
      <c r="J1019" s="33" t="s">
        <v>748</v>
      </c>
      <c r="K1019" s="33" t="s">
        <v>37</v>
      </c>
      <c r="L1019" s="41" t="s">
        <v>784</v>
      </c>
    </row>
    <row r="1020" spans="2:12" ht="38.25">
      <c r="B1020" s="14">
        <v>80161500</v>
      </c>
      <c r="C1020" s="28" t="s">
        <v>976</v>
      </c>
      <c r="D1020" s="29">
        <v>41849</v>
      </c>
      <c r="E1020" s="30">
        <v>3</v>
      </c>
      <c r="F1020" s="31" t="s">
        <v>425</v>
      </c>
      <c r="G1020" s="33" t="s">
        <v>334</v>
      </c>
      <c r="H1020" s="32">
        <v>5408964</v>
      </c>
      <c r="I1020" s="32">
        <v>5408964</v>
      </c>
      <c r="J1020" s="33" t="s">
        <v>748</v>
      </c>
      <c r="K1020" s="33" t="s">
        <v>37</v>
      </c>
      <c r="L1020" s="41" t="s">
        <v>784</v>
      </c>
    </row>
    <row r="1021" spans="2:12" ht="38.25">
      <c r="B1021" s="14">
        <v>80161500</v>
      </c>
      <c r="C1021" s="28" t="s">
        <v>977</v>
      </c>
      <c r="D1021" s="29">
        <v>41849</v>
      </c>
      <c r="E1021" s="30">
        <v>5</v>
      </c>
      <c r="F1021" s="31" t="s">
        <v>425</v>
      </c>
      <c r="G1021" s="33" t="s">
        <v>334</v>
      </c>
      <c r="H1021" s="32">
        <v>28253865</v>
      </c>
      <c r="I1021" s="32">
        <v>28253865</v>
      </c>
      <c r="J1021" s="33" t="s">
        <v>748</v>
      </c>
      <c r="K1021" s="33" t="s">
        <v>37</v>
      </c>
      <c r="L1021" s="41" t="s">
        <v>784</v>
      </c>
    </row>
    <row r="1022" spans="2:12" ht="38.25">
      <c r="B1022" s="14">
        <v>80161500</v>
      </c>
      <c r="C1022" s="28" t="s">
        <v>978</v>
      </c>
      <c r="D1022" s="29">
        <v>41849</v>
      </c>
      <c r="E1022" s="30">
        <v>3</v>
      </c>
      <c r="F1022" s="31" t="s">
        <v>425</v>
      </c>
      <c r="G1022" s="33" t="s">
        <v>334</v>
      </c>
      <c r="H1022" s="32">
        <v>8778831</v>
      </c>
      <c r="I1022" s="32">
        <v>8778831</v>
      </c>
      <c r="J1022" s="33" t="s">
        <v>748</v>
      </c>
      <c r="K1022" s="33" t="s">
        <v>37</v>
      </c>
      <c r="L1022" s="41" t="s">
        <v>784</v>
      </c>
    </row>
    <row r="1023" spans="2:12" ht="30">
      <c r="B1023" s="14">
        <v>80161500</v>
      </c>
      <c r="C1023" s="28" t="s">
        <v>979</v>
      </c>
      <c r="D1023" s="29">
        <v>41849</v>
      </c>
      <c r="E1023" s="30">
        <v>3</v>
      </c>
      <c r="F1023" s="31" t="s">
        <v>425</v>
      </c>
      <c r="G1023" s="33" t="s">
        <v>334</v>
      </c>
      <c r="H1023" s="32">
        <v>15000000</v>
      </c>
      <c r="I1023" s="32">
        <v>15000000</v>
      </c>
      <c r="J1023" s="33" t="s">
        <v>748</v>
      </c>
      <c r="K1023" s="33" t="s">
        <v>37</v>
      </c>
      <c r="L1023" s="41" t="s">
        <v>784</v>
      </c>
    </row>
    <row r="1024" spans="2:12" ht="30">
      <c r="B1024" s="14">
        <v>80161500</v>
      </c>
      <c r="C1024" s="28" t="s">
        <v>980</v>
      </c>
      <c r="D1024" s="29">
        <v>41849</v>
      </c>
      <c r="E1024" s="30">
        <v>3</v>
      </c>
      <c r="F1024" s="31" t="s">
        <v>425</v>
      </c>
      <c r="G1024" s="33" t="s">
        <v>334</v>
      </c>
      <c r="H1024" s="32">
        <v>16390905</v>
      </c>
      <c r="I1024" s="32">
        <v>16390905</v>
      </c>
      <c r="J1024" s="33" t="s">
        <v>748</v>
      </c>
      <c r="K1024" s="33" t="s">
        <v>37</v>
      </c>
      <c r="L1024" s="41" t="s">
        <v>784</v>
      </c>
    </row>
    <row r="1025" spans="2:12" ht="30">
      <c r="B1025" s="14">
        <v>80161500</v>
      </c>
      <c r="C1025" s="28" t="s">
        <v>981</v>
      </c>
      <c r="D1025" s="29">
        <v>41849</v>
      </c>
      <c r="E1025" s="30">
        <v>3</v>
      </c>
      <c r="F1025" s="31" t="s">
        <v>425</v>
      </c>
      <c r="G1025" s="33" t="s">
        <v>334</v>
      </c>
      <c r="H1025" s="32">
        <v>15450000</v>
      </c>
      <c r="I1025" s="32">
        <v>15450000</v>
      </c>
      <c r="J1025" s="33" t="s">
        <v>748</v>
      </c>
      <c r="K1025" s="33" t="s">
        <v>37</v>
      </c>
      <c r="L1025" s="41" t="s">
        <v>784</v>
      </c>
    </row>
    <row r="1026" spans="2:12" ht="38.25">
      <c r="B1026" s="14">
        <v>80161500</v>
      </c>
      <c r="C1026" s="28" t="s">
        <v>982</v>
      </c>
      <c r="D1026" s="29">
        <v>41849</v>
      </c>
      <c r="E1026" s="30">
        <v>3</v>
      </c>
      <c r="F1026" s="31" t="s">
        <v>425</v>
      </c>
      <c r="G1026" s="33" t="s">
        <v>334</v>
      </c>
      <c r="H1026" s="32">
        <v>20737524</v>
      </c>
      <c r="I1026" s="32">
        <v>20737524</v>
      </c>
      <c r="J1026" s="33" t="s">
        <v>748</v>
      </c>
      <c r="K1026" s="33" t="s">
        <v>37</v>
      </c>
      <c r="L1026" s="41" t="s">
        <v>784</v>
      </c>
    </row>
    <row r="1027" spans="2:12" ht="38.25">
      <c r="B1027" s="14">
        <v>80161500</v>
      </c>
      <c r="C1027" s="28" t="s">
        <v>983</v>
      </c>
      <c r="D1027" s="29">
        <v>41849</v>
      </c>
      <c r="E1027" s="30">
        <v>3</v>
      </c>
      <c r="F1027" s="31" t="s">
        <v>425</v>
      </c>
      <c r="G1027" s="33" t="s">
        <v>334</v>
      </c>
      <c r="H1027" s="32">
        <v>10728480</v>
      </c>
      <c r="I1027" s="32">
        <v>10728480</v>
      </c>
      <c r="J1027" s="33" t="s">
        <v>748</v>
      </c>
      <c r="K1027" s="33" t="s">
        <v>37</v>
      </c>
      <c r="L1027" s="41" t="s">
        <v>784</v>
      </c>
    </row>
    <row r="1028" spans="2:12" ht="30">
      <c r="B1028" s="14">
        <v>80161500</v>
      </c>
      <c r="C1028" s="28" t="s">
        <v>984</v>
      </c>
      <c r="D1028" s="29">
        <v>41849</v>
      </c>
      <c r="E1028" s="30">
        <v>3</v>
      </c>
      <c r="F1028" s="31" t="s">
        <v>425</v>
      </c>
      <c r="G1028" s="33" t="s">
        <v>334</v>
      </c>
      <c r="H1028" s="32">
        <v>15913500</v>
      </c>
      <c r="I1028" s="32">
        <v>15913500</v>
      </c>
      <c r="J1028" s="33" t="s">
        <v>748</v>
      </c>
      <c r="K1028" s="33" t="s">
        <v>37</v>
      </c>
      <c r="L1028" s="41" t="s">
        <v>784</v>
      </c>
    </row>
    <row r="1029" spans="2:12" ht="38.25">
      <c r="B1029" s="14">
        <v>80161500</v>
      </c>
      <c r="C1029" s="28" t="s">
        <v>985</v>
      </c>
      <c r="D1029" s="29">
        <v>41849</v>
      </c>
      <c r="E1029" s="30">
        <v>3</v>
      </c>
      <c r="F1029" s="31" t="s">
        <v>425</v>
      </c>
      <c r="G1029" s="33" t="s">
        <v>334</v>
      </c>
      <c r="H1029" s="32">
        <v>5408964</v>
      </c>
      <c r="I1029" s="32">
        <v>5408964</v>
      </c>
      <c r="J1029" s="33" t="s">
        <v>748</v>
      </c>
      <c r="K1029" s="33" t="s">
        <v>37</v>
      </c>
      <c r="L1029" s="41" t="s">
        <v>784</v>
      </c>
    </row>
    <row r="1030" spans="2:12" ht="51">
      <c r="B1030" s="14">
        <v>80161500</v>
      </c>
      <c r="C1030" s="28" t="s">
        <v>986</v>
      </c>
      <c r="D1030" s="29">
        <v>41849</v>
      </c>
      <c r="E1030" s="30">
        <v>3</v>
      </c>
      <c r="F1030" s="31" t="s">
        <v>425</v>
      </c>
      <c r="G1030" s="33" t="s">
        <v>334</v>
      </c>
      <c r="H1030" s="32">
        <v>23880309</v>
      </c>
      <c r="I1030" s="32">
        <v>23880309</v>
      </c>
      <c r="J1030" s="33" t="s">
        <v>748</v>
      </c>
      <c r="K1030" s="33" t="s">
        <v>37</v>
      </c>
      <c r="L1030" s="41" t="s">
        <v>784</v>
      </c>
    </row>
    <row r="1031" spans="2:12" ht="30">
      <c r="B1031" s="14">
        <v>80161500</v>
      </c>
      <c r="C1031" s="28" t="s">
        <v>987</v>
      </c>
      <c r="D1031" s="29">
        <v>41849</v>
      </c>
      <c r="E1031" s="30">
        <v>3</v>
      </c>
      <c r="F1031" s="31" t="s">
        <v>425</v>
      </c>
      <c r="G1031" s="33" t="s">
        <v>334</v>
      </c>
      <c r="H1031" s="32">
        <v>31159905</v>
      </c>
      <c r="I1031" s="32">
        <v>31159905</v>
      </c>
      <c r="J1031" s="33" t="s">
        <v>748</v>
      </c>
      <c r="K1031" s="33" t="s">
        <v>37</v>
      </c>
      <c r="L1031" s="41" t="s">
        <v>784</v>
      </c>
    </row>
    <row r="1032" spans="2:12" ht="30">
      <c r="B1032" s="14">
        <v>80161500</v>
      </c>
      <c r="C1032" s="28" t="s">
        <v>988</v>
      </c>
      <c r="D1032" s="29">
        <v>41849</v>
      </c>
      <c r="E1032" s="30">
        <v>3</v>
      </c>
      <c r="F1032" s="31" t="s">
        <v>425</v>
      </c>
      <c r="G1032" s="33" t="s">
        <v>334</v>
      </c>
      <c r="H1032" s="32">
        <v>13500000</v>
      </c>
      <c r="I1032" s="32">
        <v>13500000</v>
      </c>
      <c r="J1032" s="33" t="s">
        <v>748</v>
      </c>
      <c r="K1032" s="33" t="s">
        <v>37</v>
      </c>
      <c r="L1032" s="41" t="s">
        <v>784</v>
      </c>
    </row>
    <row r="1033" spans="2:12" ht="30">
      <c r="B1033" s="14">
        <v>80161500</v>
      </c>
      <c r="C1033" s="28" t="s">
        <v>989</v>
      </c>
      <c r="D1033" s="29">
        <v>41849</v>
      </c>
      <c r="E1033" s="30">
        <v>3</v>
      </c>
      <c r="F1033" s="31" t="s">
        <v>425</v>
      </c>
      <c r="G1033" s="33" t="s">
        <v>334</v>
      </c>
      <c r="H1033" s="32">
        <v>15450000</v>
      </c>
      <c r="I1033" s="32">
        <v>15450000</v>
      </c>
      <c r="J1033" s="33" t="s">
        <v>748</v>
      </c>
      <c r="K1033" s="33" t="s">
        <v>37</v>
      </c>
      <c r="L1033" s="41" t="s">
        <v>784</v>
      </c>
    </row>
    <row r="1034" spans="2:12" ht="30">
      <c r="B1034" s="14">
        <v>80161500</v>
      </c>
      <c r="C1034" s="28" t="s">
        <v>990</v>
      </c>
      <c r="D1034" s="29">
        <v>41850</v>
      </c>
      <c r="E1034" s="30">
        <v>3</v>
      </c>
      <c r="F1034" s="31" t="s">
        <v>425</v>
      </c>
      <c r="G1034" s="33" t="s">
        <v>334</v>
      </c>
      <c r="H1034" s="32">
        <v>20259159</v>
      </c>
      <c r="I1034" s="32">
        <v>20259159</v>
      </c>
      <c r="J1034" s="33" t="s">
        <v>748</v>
      </c>
      <c r="K1034" s="33" t="s">
        <v>37</v>
      </c>
      <c r="L1034" s="41" t="s">
        <v>784</v>
      </c>
    </row>
    <row r="1035" spans="2:12" ht="38.25">
      <c r="B1035" s="14">
        <v>80161500</v>
      </c>
      <c r="C1035" s="28" t="s">
        <v>991</v>
      </c>
      <c r="D1035" s="29">
        <v>41850</v>
      </c>
      <c r="E1035" s="30">
        <v>3</v>
      </c>
      <c r="F1035" s="31" t="s">
        <v>425</v>
      </c>
      <c r="G1035" s="33" t="s">
        <v>334</v>
      </c>
      <c r="H1035" s="32">
        <v>23880309</v>
      </c>
      <c r="I1035" s="32">
        <v>23880309</v>
      </c>
      <c r="J1035" s="33" t="s">
        <v>748</v>
      </c>
      <c r="K1035" s="33" t="s">
        <v>37</v>
      </c>
      <c r="L1035" s="41" t="s">
        <v>784</v>
      </c>
    </row>
    <row r="1036" spans="2:12" ht="30">
      <c r="B1036" s="14">
        <v>80161500</v>
      </c>
      <c r="C1036" s="28" t="s">
        <v>992</v>
      </c>
      <c r="D1036" s="29">
        <v>41850</v>
      </c>
      <c r="E1036" s="30">
        <v>3</v>
      </c>
      <c r="F1036" s="31" t="s">
        <v>425</v>
      </c>
      <c r="G1036" s="33" t="s">
        <v>334</v>
      </c>
      <c r="H1036" s="32">
        <v>5114061</v>
      </c>
      <c r="I1036" s="32">
        <v>5114061</v>
      </c>
      <c r="J1036" s="33" t="s">
        <v>748</v>
      </c>
      <c r="K1036" s="33" t="s">
        <v>37</v>
      </c>
      <c r="L1036" s="41" t="s">
        <v>784</v>
      </c>
    </row>
    <row r="1037" spans="2:12" ht="30">
      <c r="B1037" s="14">
        <v>80161500</v>
      </c>
      <c r="C1037" s="28" t="s">
        <v>993</v>
      </c>
      <c r="D1037" s="29">
        <v>41850</v>
      </c>
      <c r="E1037" s="30">
        <v>3</v>
      </c>
      <c r="F1037" s="31" t="s">
        <v>425</v>
      </c>
      <c r="G1037" s="33" t="s">
        <v>334</v>
      </c>
      <c r="H1037" s="32">
        <v>25289733</v>
      </c>
      <c r="I1037" s="32">
        <v>25289733</v>
      </c>
      <c r="J1037" s="33" t="s">
        <v>748</v>
      </c>
      <c r="K1037" s="33" t="s">
        <v>37</v>
      </c>
      <c r="L1037" s="41" t="s">
        <v>784</v>
      </c>
    </row>
    <row r="1038" spans="2:12" ht="30">
      <c r="B1038" s="14">
        <v>80161500</v>
      </c>
      <c r="C1038" s="28" t="s">
        <v>994</v>
      </c>
      <c r="D1038" s="29">
        <v>41850</v>
      </c>
      <c r="E1038" s="30">
        <v>3</v>
      </c>
      <c r="F1038" s="31" t="s">
        <v>425</v>
      </c>
      <c r="G1038" s="33" t="s">
        <v>334</v>
      </c>
      <c r="H1038" s="32">
        <v>29989134</v>
      </c>
      <c r="I1038" s="32">
        <v>29989134</v>
      </c>
      <c r="J1038" s="33" t="s">
        <v>748</v>
      </c>
      <c r="K1038" s="33" t="s">
        <v>37</v>
      </c>
      <c r="L1038" s="41" t="s">
        <v>784</v>
      </c>
    </row>
    <row r="1039" spans="2:12" ht="30">
      <c r="B1039" s="14">
        <v>80161500</v>
      </c>
      <c r="C1039" s="28" t="s">
        <v>995</v>
      </c>
      <c r="D1039" s="29">
        <v>41850</v>
      </c>
      <c r="E1039" s="30">
        <v>3</v>
      </c>
      <c r="F1039" s="31" t="s">
        <v>425</v>
      </c>
      <c r="G1039" s="33" t="s">
        <v>334</v>
      </c>
      <c r="H1039" s="32">
        <v>22500000</v>
      </c>
      <c r="I1039" s="32">
        <v>22500000</v>
      </c>
      <c r="J1039" s="33" t="s">
        <v>748</v>
      </c>
      <c r="K1039" s="33" t="s">
        <v>37</v>
      </c>
      <c r="L1039" s="41" t="s">
        <v>784</v>
      </c>
    </row>
    <row r="1040" spans="2:12" ht="38.25">
      <c r="B1040" s="14">
        <v>80161500</v>
      </c>
      <c r="C1040" s="28" t="s">
        <v>996</v>
      </c>
      <c r="D1040" s="29">
        <v>41850</v>
      </c>
      <c r="E1040" s="30">
        <v>3</v>
      </c>
      <c r="F1040" s="31" t="s">
        <v>425</v>
      </c>
      <c r="G1040" s="33" t="s">
        <v>334</v>
      </c>
      <c r="H1040" s="32">
        <v>7462350</v>
      </c>
      <c r="I1040" s="32">
        <v>7462350</v>
      </c>
      <c r="J1040" s="33" t="s">
        <v>748</v>
      </c>
      <c r="K1040" s="33" t="s">
        <v>37</v>
      </c>
      <c r="L1040" s="41" t="s">
        <v>784</v>
      </c>
    </row>
    <row r="1041" spans="2:12" ht="30">
      <c r="B1041" s="14">
        <v>80161500</v>
      </c>
      <c r="C1041" s="28" t="s">
        <v>997</v>
      </c>
      <c r="D1041" s="29">
        <v>41850</v>
      </c>
      <c r="E1041" s="30">
        <v>3</v>
      </c>
      <c r="F1041" s="31" t="s">
        <v>425</v>
      </c>
      <c r="G1041" s="33" t="s">
        <v>334</v>
      </c>
      <c r="H1041" s="32">
        <v>14237874</v>
      </c>
      <c r="I1041" s="32">
        <v>14237874</v>
      </c>
      <c r="J1041" s="33" t="s">
        <v>748</v>
      </c>
      <c r="K1041" s="33" t="s">
        <v>37</v>
      </c>
      <c r="L1041" s="41" t="s">
        <v>784</v>
      </c>
    </row>
    <row r="1042" spans="2:12" ht="38.25">
      <c r="B1042" s="14">
        <v>80161500</v>
      </c>
      <c r="C1042" s="28" t="s">
        <v>998</v>
      </c>
      <c r="D1042" s="29">
        <v>41850</v>
      </c>
      <c r="E1042" s="30">
        <v>5</v>
      </c>
      <c r="F1042" s="31" t="s">
        <v>425</v>
      </c>
      <c r="G1042" s="33" t="s">
        <v>334</v>
      </c>
      <c r="H1042" s="32">
        <v>28409955</v>
      </c>
      <c r="I1042" s="32">
        <v>28409955</v>
      </c>
      <c r="J1042" s="33" t="s">
        <v>748</v>
      </c>
      <c r="K1042" s="33" t="s">
        <v>37</v>
      </c>
      <c r="L1042" s="41" t="s">
        <v>784</v>
      </c>
    </row>
    <row r="1043" spans="2:12" ht="30">
      <c r="B1043" s="14">
        <v>80161500</v>
      </c>
      <c r="C1043" s="28" t="s">
        <v>999</v>
      </c>
      <c r="D1043" s="29">
        <v>41850</v>
      </c>
      <c r="E1043" s="30">
        <v>3</v>
      </c>
      <c r="F1043" s="31" t="s">
        <v>425</v>
      </c>
      <c r="G1043" s="33" t="s">
        <v>334</v>
      </c>
      <c r="H1043" s="32">
        <v>14751813</v>
      </c>
      <c r="I1043" s="32">
        <v>14751813</v>
      </c>
      <c r="J1043" s="33" t="s">
        <v>748</v>
      </c>
      <c r="K1043" s="33" t="s">
        <v>37</v>
      </c>
      <c r="L1043" s="41" t="s">
        <v>784</v>
      </c>
    </row>
    <row r="1044" spans="2:12" ht="30">
      <c r="B1044" s="14">
        <v>80161500</v>
      </c>
      <c r="C1044" s="28" t="s">
        <v>1000</v>
      </c>
      <c r="D1044" s="29">
        <v>41850</v>
      </c>
      <c r="E1044" s="30">
        <v>3</v>
      </c>
      <c r="F1044" s="31" t="s">
        <v>425</v>
      </c>
      <c r="G1044" s="33" t="s">
        <v>334</v>
      </c>
      <c r="H1044" s="32">
        <v>7292400</v>
      </c>
      <c r="I1044" s="32">
        <v>7292400</v>
      </c>
      <c r="J1044" s="33" t="s">
        <v>748</v>
      </c>
      <c r="K1044" s="33" t="s">
        <v>37</v>
      </c>
      <c r="L1044" s="41" t="s">
        <v>784</v>
      </c>
    </row>
    <row r="1045" spans="2:12" ht="30">
      <c r="B1045" s="14">
        <v>80161500</v>
      </c>
      <c r="C1045" s="28" t="s">
        <v>1001</v>
      </c>
      <c r="D1045" s="29">
        <v>41850</v>
      </c>
      <c r="E1045" s="30">
        <v>3</v>
      </c>
      <c r="F1045" s="31" t="s">
        <v>425</v>
      </c>
      <c r="G1045" s="33" t="s">
        <v>334</v>
      </c>
      <c r="H1045" s="32">
        <v>6272700</v>
      </c>
      <c r="I1045" s="32">
        <v>6272700</v>
      </c>
      <c r="J1045" s="33" t="s">
        <v>748</v>
      </c>
      <c r="K1045" s="33" t="s">
        <v>37</v>
      </c>
      <c r="L1045" s="41" t="s">
        <v>784</v>
      </c>
    </row>
    <row r="1046" spans="2:12" ht="30">
      <c r="B1046" s="14">
        <v>80161500</v>
      </c>
      <c r="C1046" s="28" t="s">
        <v>1002</v>
      </c>
      <c r="D1046" s="29">
        <v>41850</v>
      </c>
      <c r="E1046" s="30">
        <v>3</v>
      </c>
      <c r="F1046" s="31" t="s">
        <v>425</v>
      </c>
      <c r="G1046" s="33" t="s">
        <v>334</v>
      </c>
      <c r="H1046" s="32">
        <v>25289733</v>
      </c>
      <c r="I1046" s="32">
        <v>25289733</v>
      </c>
      <c r="J1046" s="33" t="s">
        <v>748</v>
      </c>
      <c r="K1046" s="33" t="s">
        <v>37</v>
      </c>
      <c r="L1046" s="41" t="s">
        <v>784</v>
      </c>
    </row>
    <row r="1047" spans="2:12" ht="30">
      <c r="B1047" s="14">
        <v>80161500</v>
      </c>
      <c r="C1047" s="28" t="s">
        <v>1003</v>
      </c>
      <c r="D1047" s="29">
        <v>41850</v>
      </c>
      <c r="E1047" s="30">
        <v>3</v>
      </c>
      <c r="F1047" s="31" t="s">
        <v>425</v>
      </c>
      <c r="G1047" s="33" t="s">
        <v>334</v>
      </c>
      <c r="H1047" s="32">
        <v>8385000</v>
      </c>
      <c r="I1047" s="32">
        <v>8385000</v>
      </c>
      <c r="J1047" s="33" t="s">
        <v>748</v>
      </c>
      <c r="K1047" s="33" t="s">
        <v>37</v>
      </c>
      <c r="L1047" s="41" t="s">
        <v>784</v>
      </c>
    </row>
    <row r="1048" spans="2:12" ht="30">
      <c r="B1048" s="14">
        <v>80161500</v>
      </c>
      <c r="C1048" s="28" t="s">
        <v>1004</v>
      </c>
      <c r="D1048" s="29">
        <v>41850</v>
      </c>
      <c r="E1048" s="30">
        <v>3</v>
      </c>
      <c r="F1048" s="31" t="s">
        <v>425</v>
      </c>
      <c r="G1048" s="33" t="s">
        <v>334</v>
      </c>
      <c r="H1048" s="32">
        <v>12039450</v>
      </c>
      <c r="I1048" s="32">
        <v>12039450</v>
      </c>
      <c r="J1048" s="33" t="s">
        <v>748</v>
      </c>
      <c r="K1048" s="33" t="s">
        <v>37</v>
      </c>
      <c r="L1048" s="41" t="s">
        <v>784</v>
      </c>
    </row>
    <row r="1049" spans="2:12" ht="30">
      <c r="B1049" s="14">
        <v>80161500</v>
      </c>
      <c r="C1049" s="28" t="s">
        <v>1005</v>
      </c>
      <c r="D1049" s="29">
        <v>41850</v>
      </c>
      <c r="E1049" s="30">
        <v>3</v>
      </c>
      <c r="F1049" s="31" t="s">
        <v>425</v>
      </c>
      <c r="G1049" s="33" t="s">
        <v>334</v>
      </c>
      <c r="H1049" s="32">
        <v>14486200</v>
      </c>
      <c r="I1049" s="32">
        <v>14486200</v>
      </c>
      <c r="J1049" s="33" t="s">
        <v>748</v>
      </c>
      <c r="K1049" s="33" t="s">
        <v>37</v>
      </c>
      <c r="L1049" s="41" t="s">
        <v>784</v>
      </c>
    </row>
    <row r="1050" spans="2:12" ht="30">
      <c r="B1050" s="14">
        <v>80161500</v>
      </c>
      <c r="C1050" s="28" t="s">
        <v>1006</v>
      </c>
      <c r="D1050" s="29">
        <v>41850</v>
      </c>
      <c r="E1050" s="30">
        <v>3</v>
      </c>
      <c r="F1050" s="31" t="s">
        <v>425</v>
      </c>
      <c r="G1050" s="33" t="s">
        <v>334</v>
      </c>
      <c r="H1050" s="32">
        <v>8953996</v>
      </c>
      <c r="I1050" s="32">
        <v>8953996</v>
      </c>
      <c r="J1050" s="33" t="s">
        <v>748</v>
      </c>
      <c r="K1050" s="33" t="s">
        <v>37</v>
      </c>
      <c r="L1050" s="41" t="s">
        <v>784</v>
      </c>
    </row>
    <row r="1051" spans="2:12" ht="30">
      <c r="B1051" s="14">
        <v>80161500</v>
      </c>
      <c r="C1051" s="28" t="s">
        <v>1007</v>
      </c>
      <c r="D1051" s="29">
        <v>41850</v>
      </c>
      <c r="E1051" s="30">
        <v>3</v>
      </c>
      <c r="F1051" s="31" t="s">
        <v>425</v>
      </c>
      <c r="G1051" s="33" t="s">
        <v>334</v>
      </c>
      <c r="H1051" s="32">
        <v>33964473</v>
      </c>
      <c r="I1051" s="32">
        <v>33964473</v>
      </c>
      <c r="J1051" s="33" t="s">
        <v>748</v>
      </c>
      <c r="K1051" s="33" t="s">
        <v>37</v>
      </c>
      <c r="L1051" s="41" t="s">
        <v>784</v>
      </c>
    </row>
    <row r="1052" spans="2:12" ht="30">
      <c r="B1052" s="14">
        <v>80161500</v>
      </c>
      <c r="C1052" s="28" t="s">
        <v>1008</v>
      </c>
      <c r="D1052" s="29">
        <v>41850</v>
      </c>
      <c r="E1052" s="30">
        <v>3</v>
      </c>
      <c r="F1052" s="31" t="s">
        <v>425</v>
      </c>
      <c r="G1052" s="33" t="s">
        <v>334</v>
      </c>
      <c r="H1052" s="32">
        <v>12761700</v>
      </c>
      <c r="I1052" s="32">
        <v>12761700</v>
      </c>
      <c r="J1052" s="33" t="s">
        <v>748</v>
      </c>
      <c r="K1052" s="33" t="s">
        <v>37</v>
      </c>
      <c r="L1052" s="41" t="s">
        <v>784</v>
      </c>
    </row>
    <row r="1053" spans="2:12" ht="30">
      <c r="B1053" s="14">
        <v>80161500</v>
      </c>
      <c r="C1053" s="28" t="s">
        <v>1009</v>
      </c>
      <c r="D1053" s="29">
        <v>41850</v>
      </c>
      <c r="E1053" s="30">
        <v>3</v>
      </c>
      <c r="F1053" s="31" t="s">
        <v>425</v>
      </c>
      <c r="G1053" s="33" t="s">
        <v>334</v>
      </c>
      <c r="H1053" s="32">
        <v>15450000</v>
      </c>
      <c r="I1053" s="32">
        <v>15450000</v>
      </c>
      <c r="J1053" s="33" t="s">
        <v>748</v>
      </c>
      <c r="K1053" s="33" t="s">
        <v>37</v>
      </c>
      <c r="L1053" s="41" t="s">
        <v>784</v>
      </c>
    </row>
    <row r="1054" spans="2:12" ht="30">
      <c r="B1054" s="14">
        <v>80161500</v>
      </c>
      <c r="C1054" s="28" t="s">
        <v>1010</v>
      </c>
      <c r="D1054" s="29">
        <v>41850</v>
      </c>
      <c r="E1054" s="30">
        <v>3</v>
      </c>
      <c r="F1054" s="31" t="s">
        <v>425</v>
      </c>
      <c r="G1054" s="33" t="s">
        <v>334</v>
      </c>
      <c r="H1054" s="32">
        <v>13905000</v>
      </c>
      <c r="I1054" s="32">
        <v>13905000</v>
      </c>
      <c r="J1054" s="33" t="s">
        <v>748</v>
      </c>
      <c r="K1054" s="33" t="s">
        <v>37</v>
      </c>
      <c r="L1054" s="41" t="s">
        <v>784</v>
      </c>
    </row>
    <row r="1055" spans="2:12" ht="38.25">
      <c r="B1055" s="14">
        <v>80161500</v>
      </c>
      <c r="C1055" s="28" t="s">
        <v>1011</v>
      </c>
      <c r="D1055" s="29">
        <v>41850</v>
      </c>
      <c r="E1055" s="30">
        <v>5</v>
      </c>
      <c r="F1055" s="31" t="s">
        <v>425</v>
      </c>
      <c r="G1055" s="33" t="s">
        <v>334</v>
      </c>
      <c r="H1055" s="32">
        <v>20600000</v>
      </c>
      <c r="I1055" s="32">
        <v>20600000</v>
      </c>
      <c r="J1055" s="33" t="s">
        <v>748</v>
      </c>
      <c r="K1055" s="33" t="s">
        <v>37</v>
      </c>
      <c r="L1055" s="41" t="s">
        <v>784</v>
      </c>
    </row>
    <row r="1056" spans="2:12" ht="30">
      <c r="B1056" s="14">
        <v>80161500</v>
      </c>
      <c r="C1056" s="28" t="s">
        <v>1012</v>
      </c>
      <c r="D1056" s="29">
        <v>41851</v>
      </c>
      <c r="E1056" s="30">
        <v>3</v>
      </c>
      <c r="F1056" s="31" t="s">
        <v>425</v>
      </c>
      <c r="G1056" s="33" t="s">
        <v>334</v>
      </c>
      <c r="H1056" s="32">
        <v>15930666</v>
      </c>
      <c r="I1056" s="32">
        <v>15930666</v>
      </c>
      <c r="J1056" s="33" t="s">
        <v>748</v>
      </c>
      <c r="K1056" s="33" t="s">
        <v>37</v>
      </c>
      <c r="L1056" s="41" t="s">
        <v>784</v>
      </c>
    </row>
    <row r="1057" spans="2:12" ht="30">
      <c r="B1057" s="14">
        <v>80161500</v>
      </c>
      <c r="C1057" s="28" t="s">
        <v>1013</v>
      </c>
      <c r="D1057" s="29">
        <v>41851</v>
      </c>
      <c r="E1057" s="30">
        <v>3</v>
      </c>
      <c r="F1057" s="31" t="s">
        <v>425</v>
      </c>
      <c r="G1057" s="33" t="s">
        <v>334</v>
      </c>
      <c r="H1057" s="32">
        <v>19096200</v>
      </c>
      <c r="I1057" s="32">
        <v>19096200</v>
      </c>
      <c r="J1057" s="33" t="s">
        <v>748</v>
      </c>
      <c r="K1057" s="33" t="s">
        <v>37</v>
      </c>
      <c r="L1057" s="41" t="s">
        <v>784</v>
      </c>
    </row>
    <row r="1058" spans="2:12" ht="30">
      <c r="B1058" s="14">
        <v>80161500</v>
      </c>
      <c r="C1058" s="28" t="s">
        <v>1014</v>
      </c>
      <c r="D1058" s="29">
        <v>41851</v>
      </c>
      <c r="E1058" s="30">
        <v>3</v>
      </c>
      <c r="F1058" s="31" t="s">
        <v>425</v>
      </c>
      <c r="G1058" s="33" t="s">
        <v>334</v>
      </c>
      <c r="H1058" s="32">
        <v>5368439</v>
      </c>
      <c r="I1058" s="32">
        <v>5368439</v>
      </c>
      <c r="J1058" s="33" t="s">
        <v>748</v>
      </c>
      <c r="K1058" s="33" t="s">
        <v>37</v>
      </c>
      <c r="L1058" s="41" t="s">
        <v>784</v>
      </c>
    </row>
    <row r="1059" spans="2:12" ht="30">
      <c r="B1059" s="14">
        <v>80161500</v>
      </c>
      <c r="C1059" s="28" t="s">
        <v>1015</v>
      </c>
      <c r="D1059" s="29">
        <v>41851</v>
      </c>
      <c r="E1059" s="30">
        <v>3</v>
      </c>
      <c r="F1059" s="31" t="s">
        <v>425</v>
      </c>
      <c r="G1059" s="33" t="s">
        <v>334</v>
      </c>
      <c r="H1059" s="32">
        <v>7800000</v>
      </c>
      <c r="I1059" s="32">
        <v>7800000</v>
      </c>
      <c r="J1059" s="33" t="s">
        <v>748</v>
      </c>
      <c r="K1059" s="33" t="s">
        <v>37</v>
      </c>
      <c r="L1059" s="41" t="s">
        <v>784</v>
      </c>
    </row>
    <row r="1060" spans="2:12" ht="38.25">
      <c r="B1060" s="14">
        <v>80161500</v>
      </c>
      <c r="C1060" s="28" t="s">
        <v>1016</v>
      </c>
      <c r="D1060" s="29">
        <v>41851</v>
      </c>
      <c r="E1060" s="30">
        <v>5</v>
      </c>
      <c r="F1060" s="31" t="s">
        <v>425</v>
      </c>
      <c r="G1060" s="33" t="s">
        <v>334</v>
      </c>
      <c r="H1060" s="32">
        <v>6300000</v>
      </c>
      <c r="I1060" s="32">
        <v>6300000</v>
      </c>
      <c r="J1060" s="33" t="s">
        <v>748</v>
      </c>
      <c r="K1060" s="33" t="s">
        <v>37</v>
      </c>
      <c r="L1060" s="41" t="s">
        <v>335</v>
      </c>
    </row>
    <row r="1061" spans="2:12" ht="30">
      <c r="B1061" s="14">
        <v>80161500</v>
      </c>
      <c r="C1061" s="28" t="s">
        <v>1017</v>
      </c>
      <c r="D1061" s="29">
        <v>41851</v>
      </c>
      <c r="E1061" s="30">
        <v>3</v>
      </c>
      <c r="F1061" s="31" t="s">
        <v>425</v>
      </c>
      <c r="G1061" s="33" t="s">
        <v>334</v>
      </c>
      <c r="H1061" s="32">
        <v>7080000</v>
      </c>
      <c r="I1061" s="32">
        <v>7080000</v>
      </c>
      <c r="J1061" s="33" t="s">
        <v>748</v>
      </c>
      <c r="K1061" s="33" t="s">
        <v>37</v>
      </c>
      <c r="L1061" s="41" t="s">
        <v>784</v>
      </c>
    </row>
    <row r="1062" spans="2:12" ht="30">
      <c r="B1062" s="14">
        <v>80161500</v>
      </c>
      <c r="C1062" s="28" t="s">
        <v>1018</v>
      </c>
      <c r="D1062" s="29">
        <v>41851</v>
      </c>
      <c r="E1062" s="30">
        <v>3</v>
      </c>
      <c r="F1062" s="31" t="s">
        <v>425</v>
      </c>
      <c r="G1062" s="33" t="s">
        <v>334</v>
      </c>
      <c r="H1062" s="32">
        <v>5618514</v>
      </c>
      <c r="I1062" s="32">
        <v>5618514</v>
      </c>
      <c r="J1062" s="33" t="s">
        <v>748</v>
      </c>
      <c r="K1062" s="33" t="s">
        <v>37</v>
      </c>
      <c r="L1062" s="41" t="s">
        <v>784</v>
      </c>
    </row>
    <row r="1063" spans="2:12" ht="30">
      <c r="B1063" s="14">
        <v>80161500</v>
      </c>
      <c r="C1063" s="28" t="s">
        <v>1019</v>
      </c>
      <c r="D1063" s="29">
        <v>41851</v>
      </c>
      <c r="E1063" s="30">
        <v>3</v>
      </c>
      <c r="F1063" s="31" t="s">
        <v>425</v>
      </c>
      <c r="G1063" s="33" t="s">
        <v>334</v>
      </c>
      <c r="H1063" s="32">
        <v>7956750</v>
      </c>
      <c r="I1063" s="32">
        <v>7956750</v>
      </c>
      <c r="J1063" s="33" t="s">
        <v>748</v>
      </c>
      <c r="K1063" s="33" t="s">
        <v>37</v>
      </c>
      <c r="L1063" s="41" t="s">
        <v>784</v>
      </c>
    </row>
    <row r="1064" spans="2:12" ht="30">
      <c r="B1064" s="14">
        <v>80161500</v>
      </c>
      <c r="C1064" s="28" t="s">
        <v>1020</v>
      </c>
      <c r="D1064" s="29">
        <v>41851</v>
      </c>
      <c r="E1064" s="30">
        <v>3</v>
      </c>
      <c r="F1064" s="31" t="s">
        <v>425</v>
      </c>
      <c r="G1064" s="33" t="s">
        <v>334</v>
      </c>
      <c r="H1064" s="32">
        <v>4589451</v>
      </c>
      <c r="I1064" s="32">
        <v>4589451</v>
      </c>
      <c r="J1064" s="33" t="s">
        <v>748</v>
      </c>
      <c r="K1064" s="33" t="s">
        <v>37</v>
      </c>
      <c r="L1064" s="41" t="s">
        <v>784</v>
      </c>
    </row>
    <row r="1065" spans="2:12" ht="30">
      <c r="B1065" s="14">
        <v>80161500</v>
      </c>
      <c r="C1065" s="28" t="s">
        <v>1021</v>
      </c>
      <c r="D1065" s="29">
        <v>41851</v>
      </c>
      <c r="E1065" s="30">
        <v>3</v>
      </c>
      <c r="F1065" s="31" t="s">
        <v>425</v>
      </c>
      <c r="G1065" s="33" t="s">
        <v>334</v>
      </c>
      <c r="H1065" s="32">
        <v>16390905</v>
      </c>
      <c r="I1065" s="32">
        <v>16390905</v>
      </c>
      <c r="J1065" s="33" t="s">
        <v>748</v>
      </c>
      <c r="K1065" s="33" t="s">
        <v>37</v>
      </c>
      <c r="L1065" s="41" t="s">
        <v>784</v>
      </c>
    </row>
    <row r="1066" spans="2:12" ht="38.25">
      <c r="B1066" s="14">
        <v>80161500</v>
      </c>
      <c r="C1066" s="28" t="s">
        <v>1022</v>
      </c>
      <c r="D1066" s="29">
        <v>41851</v>
      </c>
      <c r="E1066" s="30">
        <v>5</v>
      </c>
      <c r="F1066" s="31" t="s">
        <v>425</v>
      </c>
      <c r="G1066" s="33" t="s">
        <v>334</v>
      </c>
      <c r="H1066" s="32">
        <v>9900000</v>
      </c>
      <c r="I1066" s="32">
        <v>9900000</v>
      </c>
      <c r="J1066" s="33" t="s">
        <v>748</v>
      </c>
      <c r="K1066" s="33" t="s">
        <v>37</v>
      </c>
      <c r="L1066" s="41" t="s">
        <v>335</v>
      </c>
    </row>
    <row r="1067" spans="2:12" ht="30">
      <c r="B1067" s="14">
        <v>80161500</v>
      </c>
      <c r="C1067" s="28" t="s">
        <v>1023</v>
      </c>
      <c r="D1067" s="29">
        <v>41851</v>
      </c>
      <c r="E1067" s="30">
        <v>3</v>
      </c>
      <c r="F1067" s="31" t="s">
        <v>425</v>
      </c>
      <c r="G1067" s="33" t="s">
        <v>334</v>
      </c>
      <c r="H1067" s="32">
        <v>23429646</v>
      </c>
      <c r="I1067" s="32">
        <v>23429646</v>
      </c>
      <c r="J1067" s="33" t="s">
        <v>748</v>
      </c>
      <c r="K1067" s="33" t="s">
        <v>37</v>
      </c>
      <c r="L1067" s="41" t="s">
        <v>784</v>
      </c>
    </row>
    <row r="1068" spans="2:12" ht="30">
      <c r="B1068" s="14">
        <v>80161500</v>
      </c>
      <c r="C1068" s="28" t="s">
        <v>1024</v>
      </c>
      <c r="D1068" s="29">
        <v>41851</v>
      </c>
      <c r="E1068" s="30">
        <v>3</v>
      </c>
      <c r="F1068" s="31" t="s">
        <v>425</v>
      </c>
      <c r="G1068" s="33" t="s">
        <v>334</v>
      </c>
      <c r="H1068" s="32">
        <v>8193280</v>
      </c>
      <c r="I1068" s="32">
        <v>8193280</v>
      </c>
      <c r="J1068" s="33" t="s">
        <v>748</v>
      </c>
      <c r="K1068" s="33" t="s">
        <v>37</v>
      </c>
      <c r="L1068" s="41" t="s">
        <v>784</v>
      </c>
    </row>
    <row r="1069" spans="2:12" ht="30">
      <c r="B1069" s="14">
        <v>80161500</v>
      </c>
      <c r="C1069" s="28" t="s">
        <v>1025</v>
      </c>
      <c r="D1069" s="29">
        <v>41851</v>
      </c>
      <c r="E1069" s="30">
        <v>3</v>
      </c>
      <c r="F1069" s="31" t="s">
        <v>425</v>
      </c>
      <c r="G1069" s="33" t="s">
        <v>334</v>
      </c>
      <c r="H1069" s="32">
        <v>26023980</v>
      </c>
      <c r="I1069" s="32">
        <v>26023980</v>
      </c>
      <c r="J1069" s="33" t="s">
        <v>748</v>
      </c>
      <c r="K1069" s="33" t="s">
        <v>37</v>
      </c>
      <c r="L1069" s="41" t="s">
        <v>784</v>
      </c>
    </row>
    <row r="1070" spans="2:12" ht="38.25">
      <c r="B1070" s="14">
        <v>80161500</v>
      </c>
      <c r="C1070" s="28" t="s">
        <v>1026</v>
      </c>
      <c r="D1070" s="29">
        <v>41851</v>
      </c>
      <c r="E1070" s="30">
        <v>5</v>
      </c>
      <c r="F1070" s="31" t="s">
        <v>425</v>
      </c>
      <c r="G1070" s="33" t="s">
        <v>334</v>
      </c>
      <c r="H1070" s="32">
        <v>9003726</v>
      </c>
      <c r="I1070" s="32">
        <v>9003726</v>
      </c>
      <c r="J1070" s="33" t="s">
        <v>748</v>
      </c>
      <c r="K1070" s="33" t="s">
        <v>37</v>
      </c>
      <c r="L1070" s="41" t="s">
        <v>440</v>
      </c>
    </row>
    <row r="1071" spans="2:12" ht="51">
      <c r="B1071" s="14">
        <v>80161500</v>
      </c>
      <c r="C1071" s="28" t="s">
        <v>1027</v>
      </c>
      <c r="D1071" s="29">
        <v>41851</v>
      </c>
      <c r="E1071" s="30">
        <v>5</v>
      </c>
      <c r="F1071" s="31" t="s">
        <v>425</v>
      </c>
      <c r="G1071" s="33" t="s">
        <v>334</v>
      </c>
      <c r="H1071" s="32">
        <v>5547531</v>
      </c>
      <c r="I1071" s="32">
        <v>5547531</v>
      </c>
      <c r="J1071" s="33" t="s">
        <v>748</v>
      </c>
      <c r="K1071" s="33" t="s">
        <v>37</v>
      </c>
      <c r="L1071" s="41" t="s">
        <v>440</v>
      </c>
    </row>
    <row r="1072" spans="2:12" ht="30">
      <c r="B1072" s="14">
        <v>80161500</v>
      </c>
      <c r="C1072" s="28" t="s">
        <v>1028</v>
      </c>
      <c r="D1072" s="29">
        <v>41851</v>
      </c>
      <c r="E1072" s="30">
        <v>3</v>
      </c>
      <c r="F1072" s="31" t="s">
        <v>425</v>
      </c>
      <c r="G1072" s="33" t="s">
        <v>334</v>
      </c>
      <c r="H1072" s="32">
        <v>7807793</v>
      </c>
      <c r="I1072" s="32">
        <v>7807793</v>
      </c>
      <c r="J1072" s="33" t="s">
        <v>748</v>
      </c>
      <c r="K1072" s="33" t="s">
        <v>37</v>
      </c>
      <c r="L1072" s="41" t="s">
        <v>784</v>
      </c>
    </row>
    <row r="1073" spans="2:12" ht="51">
      <c r="B1073" s="14">
        <v>80161500</v>
      </c>
      <c r="C1073" s="28" t="s">
        <v>1029</v>
      </c>
      <c r="D1073" s="29">
        <v>41851</v>
      </c>
      <c r="E1073" s="30">
        <v>5</v>
      </c>
      <c r="F1073" s="31" t="s">
        <v>425</v>
      </c>
      <c r="G1073" s="33" t="s">
        <v>334</v>
      </c>
      <c r="H1073" s="32">
        <v>4500000</v>
      </c>
      <c r="I1073" s="32">
        <v>4500000</v>
      </c>
      <c r="J1073" s="33" t="s">
        <v>748</v>
      </c>
      <c r="K1073" s="33" t="s">
        <v>37</v>
      </c>
      <c r="L1073" s="41" t="s">
        <v>784</v>
      </c>
    </row>
    <row r="1074" spans="2:12" ht="30">
      <c r="B1074" s="14">
        <v>80161500</v>
      </c>
      <c r="C1074" s="28" t="s">
        <v>1030</v>
      </c>
      <c r="D1074" s="29">
        <v>41851</v>
      </c>
      <c r="E1074" s="30">
        <v>3</v>
      </c>
      <c r="F1074" s="31" t="s">
        <v>425</v>
      </c>
      <c r="G1074" s="33" t="s">
        <v>334</v>
      </c>
      <c r="H1074" s="32">
        <v>6753051</v>
      </c>
      <c r="I1074" s="32">
        <v>6753051</v>
      </c>
      <c r="J1074" s="33" t="s">
        <v>748</v>
      </c>
      <c r="K1074" s="33" t="s">
        <v>37</v>
      </c>
      <c r="L1074" s="41" t="s">
        <v>784</v>
      </c>
    </row>
    <row r="1075" spans="2:12" ht="38.25">
      <c r="B1075" s="14">
        <v>90121502</v>
      </c>
      <c r="C1075" s="28" t="s">
        <v>1031</v>
      </c>
      <c r="D1075" s="29">
        <v>41851</v>
      </c>
      <c r="E1075" s="30">
        <v>2</v>
      </c>
      <c r="F1075" s="31" t="s">
        <v>734</v>
      </c>
      <c r="G1075" s="33" t="s">
        <v>334</v>
      </c>
      <c r="H1075" s="32">
        <v>64000000</v>
      </c>
      <c r="I1075" s="32">
        <v>64000000</v>
      </c>
      <c r="J1075" s="33" t="s">
        <v>748</v>
      </c>
      <c r="K1075" s="33" t="s">
        <v>37</v>
      </c>
      <c r="L1075" s="41" t="s">
        <v>440</v>
      </c>
    </row>
    <row r="1076" spans="2:12" ht="30">
      <c r="B1076" s="14">
        <v>90121502</v>
      </c>
      <c r="C1076" s="28" t="s">
        <v>1032</v>
      </c>
      <c r="D1076" s="29">
        <v>41851</v>
      </c>
      <c r="E1076" s="30">
        <v>2</v>
      </c>
      <c r="F1076" s="31" t="s">
        <v>734</v>
      </c>
      <c r="G1076" s="33" t="s">
        <v>334</v>
      </c>
      <c r="H1076" s="32">
        <v>15000000</v>
      </c>
      <c r="I1076" s="32">
        <v>15000000</v>
      </c>
      <c r="J1076" s="33" t="s">
        <v>748</v>
      </c>
      <c r="K1076" s="33" t="s">
        <v>37</v>
      </c>
      <c r="L1076" s="41" t="s">
        <v>335</v>
      </c>
    </row>
    <row r="1077" spans="2:12" ht="30">
      <c r="B1077" s="14">
        <v>90121502</v>
      </c>
      <c r="C1077" s="28" t="s">
        <v>1033</v>
      </c>
      <c r="D1077" s="29">
        <v>41851</v>
      </c>
      <c r="E1077" s="30">
        <v>2</v>
      </c>
      <c r="F1077" s="31" t="s">
        <v>734</v>
      </c>
      <c r="G1077" s="33" t="s">
        <v>334</v>
      </c>
      <c r="H1077" s="32">
        <v>5000000</v>
      </c>
      <c r="I1077" s="32">
        <v>5000000</v>
      </c>
      <c r="J1077" s="33" t="s">
        <v>748</v>
      </c>
      <c r="K1077" s="33" t="s">
        <v>37</v>
      </c>
      <c r="L1077" s="41" t="s">
        <v>865</v>
      </c>
    </row>
    <row r="1078" spans="2:12" ht="38.25">
      <c r="B1078" s="14">
        <v>90121502</v>
      </c>
      <c r="C1078" s="28" t="s">
        <v>1034</v>
      </c>
      <c r="D1078" s="29">
        <v>41851</v>
      </c>
      <c r="E1078" s="30">
        <v>2</v>
      </c>
      <c r="F1078" s="31" t="s">
        <v>734</v>
      </c>
      <c r="G1078" s="33" t="s">
        <v>334</v>
      </c>
      <c r="H1078" s="32">
        <v>81250000</v>
      </c>
      <c r="I1078" s="32">
        <v>81250000</v>
      </c>
      <c r="J1078" s="33" t="s">
        <v>748</v>
      </c>
      <c r="K1078" s="33" t="s">
        <v>37</v>
      </c>
      <c r="L1078" s="41" t="s">
        <v>784</v>
      </c>
    </row>
    <row r="1079" spans="2:12" ht="38.25">
      <c r="B1079" s="14">
        <v>90121502</v>
      </c>
      <c r="C1079" s="28" t="s">
        <v>1035</v>
      </c>
      <c r="D1079" s="29">
        <v>41851</v>
      </c>
      <c r="E1079" s="30">
        <v>2</v>
      </c>
      <c r="F1079" s="31" t="s">
        <v>734</v>
      </c>
      <c r="G1079" s="33" t="s">
        <v>334</v>
      </c>
      <c r="H1079" s="32">
        <v>20000000</v>
      </c>
      <c r="I1079" s="32">
        <v>20000000</v>
      </c>
      <c r="J1079" s="33" t="s">
        <v>748</v>
      </c>
      <c r="K1079" s="33" t="s">
        <v>37</v>
      </c>
      <c r="L1079" s="41" t="s">
        <v>784</v>
      </c>
    </row>
    <row r="1080" spans="2:12" ht="38.25">
      <c r="B1080" s="14">
        <v>90121502</v>
      </c>
      <c r="C1080" s="28" t="s">
        <v>1031</v>
      </c>
      <c r="D1080" s="29">
        <v>41911</v>
      </c>
      <c r="E1080" s="30">
        <v>2</v>
      </c>
      <c r="F1080" s="31" t="s">
        <v>734</v>
      </c>
      <c r="G1080" s="33" t="s">
        <v>334</v>
      </c>
      <c r="H1080" s="32">
        <v>15000000</v>
      </c>
      <c r="I1080" s="32">
        <v>15000000</v>
      </c>
      <c r="J1080" s="33" t="s">
        <v>748</v>
      </c>
      <c r="K1080" s="33" t="s">
        <v>37</v>
      </c>
      <c r="L1080" s="41" t="s">
        <v>784</v>
      </c>
    </row>
    <row r="1081" spans="2:12" ht="30">
      <c r="B1081" s="14">
        <v>90121502</v>
      </c>
      <c r="C1081" s="28" t="s">
        <v>1036</v>
      </c>
      <c r="D1081" s="29">
        <v>41911</v>
      </c>
      <c r="E1081" s="30">
        <v>2</v>
      </c>
      <c r="F1081" s="31" t="s">
        <v>734</v>
      </c>
      <c r="G1081" s="33" t="s">
        <v>334</v>
      </c>
      <c r="H1081" s="32">
        <v>10000000</v>
      </c>
      <c r="I1081" s="32">
        <v>10000000</v>
      </c>
      <c r="J1081" s="33" t="s">
        <v>748</v>
      </c>
      <c r="K1081" s="33" t="s">
        <v>37</v>
      </c>
      <c r="L1081" s="41" t="s">
        <v>784</v>
      </c>
    </row>
    <row r="1082" spans="2:12" ht="38.25">
      <c r="B1082" s="14">
        <v>90121502</v>
      </c>
      <c r="C1082" s="28" t="s">
        <v>1034</v>
      </c>
      <c r="D1082" s="29">
        <v>41911</v>
      </c>
      <c r="E1082" s="30">
        <v>2</v>
      </c>
      <c r="F1082" s="31" t="s">
        <v>734</v>
      </c>
      <c r="G1082" s="33" t="s">
        <v>334</v>
      </c>
      <c r="H1082" s="32">
        <v>5000000</v>
      </c>
      <c r="I1082" s="32">
        <v>5000000</v>
      </c>
      <c r="J1082" s="33" t="s">
        <v>748</v>
      </c>
      <c r="K1082" s="33" t="s">
        <v>37</v>
      </c>
      <c r="L1082" s="41" t="s">
        <v>784</v>
      </c>
    </row>
    <row r="1083" spans="2:12" ht="38.25">
      <c r="B1083" s="14">
        <v>90121502</v>
      </c>
      <c r="C1083" s="28" t="s">
        <v>1034</v>
      </c>
      <c r="D1083" s="29">
        <v>41911</v>
      </c>
      <c r="E1083" s="30">
        <v>2</v>
      </c>
      <c r="F1083" s="31" t="s">
        <v>734</v>
      </c>
      <c r="G1083" s="33" t="s">
        <v>334</v>
      </c>
      <c r="H1083" s="32">
        <v>130000000</v>
      </c>
      <c r="I1083" s="32">
        <v>130000000</v>
      </c>
      <c r="J1083" s="33" t="s">
        <v>748</v>
      </c>
      <c r="K1083" s="33" t="s">
        <v>37</v>
      </c>
      <c r="L1083" s="41" t="s">
        <v>784</v>
      </c>
    </row>
    <row r="1084" spans="2:12" ht="38.25">
      <c r="B1084" s="14">
        <v>80161500</v>
      </c>
      <c r="C1084" s="28" t="s">
        <v>1037</v>
      </c>
      <c r="D1084" s="29">
        <v>41911</v>
      </c>
      <c r="E1084" s="30">
        <v>5</v>
      </c>
      <c r="F1084" s="31" t="s">
        <v>425</v>
      </c>
      <c r="G1084" s="33" t="s">
        <v>334</v>
      </c>
      <c r="H1084" s="32">
        <v>13939296</v>
      </c>
      <c r="I1084" s="32">
        <v>13939296</v>
      </c>
      <c r="J1084" s="33" t="s">
        <v>748</v>
      </c>
      <c r="K1084" s="33" t="s">
        <v>37</v>
      </c>
      <c r="L1084" s="41" t="s">
        <v>487</v>
      </c>
    </row>
    <row r="1085" spans="2:12" ht="51">
      <c r="B1085" s="14">
        <v>80161500</v>
      </c>
      <c r="C1085" s="28" t="s">
        <v>967</v>
      </c>
      <c r="D1085" s="29">
        <v>41911</v>
      </c>
      <c r="E1085" s="30">
        <v>5</v>
      </c>
      <c r="F1085" s="31" t="s">
        <v>425</v>
      </c>
      <c r="G1085" s="33" t="s">
        <v>334</v>
      </c>
      <c r="H1085" s="32">
        <v>13939296</v>
      </c>
      <c r="I1085" s="32">
        <v>13939296</v>
      </c>
      <c r="J1085" s="33" t="s">
        <v>748</v>
      </c>
      <c r="K1085" s="33" t="s">
        <v>37</v>
      </c>
      <c r="L1085" s="41" t="s">
        <v>487</v>
      </c>
    </row>
    <row r="1086" spans="2:12" ht="38.25">
      <c r="B1086" s="14">
        <v>80161500</v>
      </c>
      <c r="C1086" s="28" t="s">
        <v>1038</v>
      </c>
      <c r="D1086" s="29">
        <v>41911</v>
      </c>
      <c r="E1086" s="30">
        <v>5</v>
      </c>
      <c r="F1086" s="31" t="s">
        <v>425</v>
      </c>
      <c r="G1086" s="33" t="s">
        <v>334</v>
      </c>
      <c r="H1086" s="32">
        <v>21000000</v>
      </c>
      <c r="I1086" s="32">
        <v>21000000</v>
      </c>
      <c r="J1086" s="33" t="s">
        <v>748</v>
      </c>
      <c r="K1086" s="33" t="s">
        <v>37</v>
      </c>
      <c r="L1086" s="41" t="s">
        <v>784</v>
      </c>
    </row>
    <row r="1087" spans="2:12" ht="38.25">
      <c r="B1087" s="14">
        <v>80161500</v>
      </c>
      <c r="C1087" s="28" t="s">
        <v>1039</v>
      </c>
      <c r="D1087" s="29">
        <v>41911</v>
      </c>
      <c r="E1087" s="30">
        <v>5</v>
      </c>
      <c r="F1087" s="31" t="s">
        <v>425</v>
      </c>
      <c r="G1087" s="33" t="s">
        <v>334</v>
      </c>
      <c r="H1087" s="32">
        <v>10923000</v>
      </c>
      <c r="I1087" s="32">
        <v>10923000</v>
      </c>
      <c r="J1087" s="33" t="s">
        <v>748</v>
      </c>
      <c r="K1087" s="33" t="s">
        <v>37</v>
      </c>
      <c r="L1087" s="41" t="s">
        <v>440</v>
      </c>
    </row>
    <row r="1088" spans="2:12" ht="38.25">
      <c r="B1088" s="14">
        <v>80161500</v>
      </c>
      <c r="C1088" s="28" t="s">
        <v>1040</v>
      </c>
      <c r="D1088" s="29">
        <v>41911</v>
      </c>
      <c r="E1088" s="30">
        <v>5</v>
      </c>
      <c r="F1088" s="31" t="s">
        <v>425</v>
      </c>
      <c r="G1088" s="33" t="s">
        <v>334</v>
      </c>
      <c r="H1088" s="32">
        <v>19500000</v>
      </c>
      <c r="I1088" s="32">
        <v>19500000</v>
      </c>
      <c r="J1088" s="33" t="s">
        <v>748</v>
      </c>
      <c r="K1088" s="33" t="s">
        <v>37</v>
      </c>
      <c r="L1088" s="41" t="s">
        <v>784</v>
      </c>
    </row>
    <row r="1089" spans="2:12" ht="38.25">
      <c r="B1089" s="14">
        <v>80161500</v>
      </c>
      <c r="C1089" s="28" t="s">
        <v>1041</v>
      </c>
      <c r="D1089" s="29">
        <v>41912</v>
      </c>
      <c r="E1089" s="30">
        <v>5</v>
      </c>
      <c r="F1089" s="31" t="s">
        <v>425</v>
      </c>
      <c r="G1089" s="33" t="s">
        <v>334</v>
      </c>
      <c r="H1089" s="32">
        <v>20737524</v>
      </c>
      <c r="I1089" s="32">
        <v>20737524</v>
      </c>
      <c r="J1089" s="33" t="s">
        <v>748</v>
      </c>
      <c r="K1089" s="33" t="s">
        <v>37</v>
      </c>
      <c r="L1089" s="41" t="s">
        <v>725</v>
      </c>
    </row>
    <row r="1090" spans="2:12" ht="38.25">
      <c r="B1090" s="14">
        <v>80161500</v>
      </c>
      <c r="C1090" s="28" t="s">
        <v>1042</v>
      </c>
      <c r="D1090" s="29">
        <v>41912</v>
      </c>
      <c r="E1090" s="30">
        <v>5</v>
      </c>
      <c r="F1090" s="31" t="s">
        <v>425</v>
      </c>
      <c r="G1090" s="33" t="s">
        <v>334</v>
      </c>
      <c r="H1090" s="32">
        <v>23576700</v>
      </c>
      <c r="I1090" s="32">
        <v>23576700</v>
      </c>
      <c r="J1090" s="33" t="s">
        <v>748</v>
      </c>
      <c r="K1090" s="33" t="s">
        <v>37</v>
      </c>
      <c r="L1090" s="41" t="s">
        <v>784</v>
      </c>
    </row>
    <row r="1091" spans="2:12" ht="38.25">
      <c r="B1091" s="14">
        <v>80161500</v>
      </c>
      <c r="C1091" s="28" t="s">
        <v>1043</v>
      </c>
      <c r="D1091" s="29">
        <v>41912</v>
      </c>
      <c r="E1091" s="30">
        <v>5</v>
      </c>
      <c r="F1091" s="31" t="s">
        <v>425</v>
      </c>
      <c r="G1091" s="33" t="s">
        <v>334</v>
      </c>
      <c r="H1091" s="32">
        <v>35880560</v>
      </c>
      <c r="I1091" s="32">
        <v>35880560</v>
      </c>
      <c r="J1091" s="33" t="s">
        <v>748</v>
      </c>
      <c r="K1091" s="33" t="s">
        <v>37</v>
      </c>
      <c r="L1091" s="41" t="s">
        <v>784</v>
      </c>
    </row>
    <row r="1092" spans="2:12" ht="51">
      <c r="B1092" s="14">
        <v>80161500</v>
      </c>
      <c r="C1092" s="28" t="s">
        <v>1044</v>
      </c>
      <c r="D1092" s="29">
        <v>41912</v>
      </c>
      <c r="E1092" s="30">
        <v>5</v>
      </c>
      <c r="F1092" s="31" t="s">
        <v>425</v>
      </c>
      <c r="G1092" s="33" t="s">
        <v>334</v>
      </c>
      <c r="H1092" s="32">
        <v>25941600</v>
      </c>
      <c r="I1092" s="32">
        <v>25941600</v>
      </c>
      <c r="J1092" s="33" t="s">
        <v>748</v>
      </c>
      <c r="K1092" s="33" t="s">
        <v>37</v>
      </c>
      <c r="L1092" s="41" t="s">
        <v>784</v>
      </c>
    </row>
    <row r="1093" spans="2:12" ht="38.25">
      <c r="B1093" s="14">
        <v>80161500</v>
      </c>
      <c r="C1093" s="28" t="s">
        <v>1045</v>
      </c>
      <c r="D1093" s="29">
        <v>41856</v>
      </c>
      <c r="E1093" s="30">
        <v>5</v>
      </c>
      <c r="F1093" s="31" t="s">
        <v>425</v>
      </c>
      <c r="G1093" s="33" t="s">
        <v>334</v>
      </c>
      <c r="H1093" s="32">
        <v>32259600</v>
      </c>
      <c r="I1093" s="32">
        <v>32259600</v>
      </c>
      <c r="J1093" s="33" t="s">
        <v>748</v>
      </c>
      <c r="K1093" s="33" t="s">
        <v>37</v>
      </c>
      <c r="L1093" s="41" t="s">
        <v>784</v>
      </c>
    </row>
    <row r="1094" spans="2:12" ht="38.25">
      <c r="B1094" s="14">
        <v>80161500</v>
      </c>
      <c r="C1094" s="28" t="s">
        <v>846</v>
      </c>
      <c r="D1094" s="29">
        <v>41856</v>
      </c>
      <c r="E1094" s="30">
        <v>5</v>
      </c>
      <c r="F1094" s="31" t="s">
        <v>425</v>
      </c>
      <c r="G1094" s="33" t="s">
        <v>334</v>
      </c>
      <c r="H1094" s="32">
        <v>198989436</v>
      </c>
      <c r="I1094" s="32">
        <v>198989436</v>
      </c>
      <c r="J1094" s="33" t="s">
        <v>748</v>
      </c>
      <c r="K1094" s="33" t="s">
        <v>37</v>
      </c>
      <c r="L1094" s="41" t="s">
        <v>784</v>
      </c>
    </row>
    <row r="1095" spans="2:12" ht="51">
      <c r="B1095" s="14">
        <v>80161500</v>
      </c>
      <c r="C1095" s="28" t="s">
        <v>1046</v>
      </c>
      <c r="D1095" s="29">
        <v>41856</v>
      </c>
      <c r="E1095" s="30">
        <v>5</v>
      </c>
      <c r="F1095" s="31" t="s">
        <v>425</v>
      </c>
      <c r="G1095" s="33" t="s">
        <v>334</v>
      </c>
      <c r="H1095" s="32">
        <v>15657000</v>
      </c>
      <c r="I1095" s="32">
        <v>15657000</v>
      </c>
      <c r="J1095" s="33" t="s">
        <v>748</v>
      </c>
      <c r="K1095" s="33" t="s">
        <v>37</v>
      </c>
      <c r="L1095" s="41" t="s">
        <v>784</v>
      </c>
    </row>
    <row r="1096" spans="2:12" ht="30">
      <c r="B1096" s="14">
        <v>80161500</v>
      </c>
      <c r="C1096" s="28" t="s">
        <v>1047</v>
      </c>
      <c r="D1096" s="29">
        <v>41856</v>
      </c>
      <c r="E1096" s="30">
        <v>5</v>
      </c>
      <c r="F1096" s="31" t="s">
        <v>425</v>
      </c>
      <c r="G1096" s="33" t="s">
        <v>334</v>
      </c>
      <c r="H1096" s="32">
        <v>33337887</v>
      </c>
      <c r="I1096" s="32">
        <v>33337887</v>
      </c>
      <c r="J1096" s="33" t="s">
        <v>748</v>
      </c>
      <c r="K1096" s="33" t="s">
        <v>37</v>
      </c>
      <c r="L1096" s="41" t="s">
        <v>784</v>
      </c>
    </row>
    <row r="1097" spans="2:12" ht="51">
      <c r="B1097" s="14">
        <v>80161500</v>
      </c>
      <c r="C1097" s="28" t="s">
        <v>1048</v>
      </c>
      <c r="D1097" s="29">
        <v>41856</v>
      </c>
      <c r="E1097" s="30">
        <v>5</v>
      </c>
      <c r="F1097" s="31" t="s">
        <v>425</v>
      </c>
      <c r="G1097" s="33" t="s">
        <v>334</v>
      </c>
      <c r="H1097" s="32">
        <v>5278000</v>
      </c>
      <c r="I1097" s="32">
        <v>5278000</v>
      </c>
      <c r="J1097" s="33" t="s">
        <v>748</v>
      </c>
      <c r="K1097" s="33" t="s">
        <v>37</v>
      </c>
      <c r="L1097" s="41" t="s">
        <v>865</v>
      </c>
    </row>
    <row r="1098" spans="2:12" ht="38.25">
      <c r="B1098" s="14">
        <v>80161500</v>
      </c>
      <c r="C1098" s="28" t="s">
        <v>1049</v>
      </c>
      <c r="D1098" s="29">
        <v>41856</v>
      </c>
      <c r="E1098" s="30">
        <v>5</v>
      </c>
      <c r="F1098" s="31" t="s">
        <v>425</v>
      </c>
      <c r="G1098" s="33" t="s">
        <v>334</v>
      </c>
      <c r="H1098" s="32">
        <v>64519200</v>
      </c>
      <c r="I1098" s="32">
        <v>64519200</v>
      </c>
      <c r="J1098" s="33" t="s">
        <v>748</v>
      </c>
      <c r="K1098" s="33" t="s">
        <v>37</v>
      </c>
      <c r="L1098" s="41" t="s">
        <v>784</v>
      </c>
    </row>
    <row r="1099" spans="2:12" ht="51">
      <c r="B1099" s="14">
        <v>80161500</v>
      </c>
      <c r="C1099" s="28" t="s">
        <v>1050</v>
      </c>
      <c r="D1099" s="29">
        <v>41857</v>
      </c>
      <c r="E1099" s="30">
        <v>5</v>
      </c>
      <c r="F1099" s="31" t="s">
        <v>425</v>
      </c>
      <c r="G1099" s="33" t="s">
        <v>334</v>
      </c>
      <c r="H1099" s="32">
        <v>23236800</v>
      </c>
      <c r="I1099" s="32">
        <v>23236800</v>
      </c>
      <c r="J1099" s="33" t="s">
        <v>748</v>
      </c>
      <c r="K1099" s="33" t="s">
        <v>37</v>
      </c>
      <c r="L1099" s="41" t="s">
        <v>784</v>
      </c>
    </row>
    <row r="1100" spans="2:12" ht="51">
      <c r="B1100" s="14">
        <v>80161500</v>
      </c>
      <c r="C1100" s="28" t="s">
        <v>1051</v>
      </c>
      <c r="D1100" s="29">
        <v>41857</v>
      </c>
      <c r="E1100" s="30">
        <v>5</v>
      </c>
      <c r="F1100" s="31" t="s">
        <v>425</v>
      </c>
      <c r="G1100" s="33" t="s">
        <v>334</v>
      </c>
      <c r="H1100" s="32">
        <v>8852571</v>
      </c>
      <c r="I1100" s="32">
        <v>8852571</v>
      </c>
      <c r="J1100" s="33" t="s">
        <v>748</v>
      </c>
      <c r="K1100" s="33" t="s">
        <v>37</v>
      </c>
      <c r="L1100" s="41" t="s">
        <v>784</v>
      </c>
    </row>
    <row r="1101" spans="2:12" ht="38.25">
      <c r="B1101" s="14">
        <v>80161500</v>
      </c>
      <c r="C1101" s="28" t="s">
        <v>1052</v>
      </c>
      <c r="D1101" s="29">
        <v>41857</v>
      </c>
      <c r="E1101" s="30">
        <v>5</v>
      </c>
      <c r="F1101" s="31" t="s">
        <v>425</v>
      </c>
      <c r="G1101" s="33" t="s">
        <v>334</v>
      </c>
      <c r="H1101" s="32">
        <v>5454399</v>
      </c>
      <c r="I1101" s="32">
        <v>5454399</v>
      </c>
      <c r="J1101" s="33" t="s">
        <v>748</v>
      </c>
      <c r="K1101" s="33" t="s">
        <v>37</v>
      </c>
      <c r="L1101" s="41" t="s">
        <v>784</v>
      </c>
    </row>
    <row r="1102" spans="2:12" ht="51">
      <c r="B1102" s="14">
        <v>80161500</v>
      </c>
      <c r="C1102" s="28" t="s">
        <v>1053</v>
      </c>
      <c r="D1102" s="29">
        <v>41859</v>
      </c>
      <c r="E1102" s="30">
        <v>5</v>
      </c>
      <c r="F1102" s="31" t="s">
        <v>425</v>
      </c>
      <c r="G1102" s="33" t="s">
        <v>334</v>
      </c>
      <c r="H1102" s="32">
        <v>14250000</v>
      </c>
      <c r="I1102" s="32">
        <v>14250000</v>
      </c>
      <c r="J1102" s="33" t="s">
        <v>748</v>
      </c>
      <c r="K1102" s="33" t="s">
        <v>37</v>
      </c>
      <c r="L1102" s="41" t="s">
        <v>784</v>
      </c>
    </row>
    <row r="1103" spans="2:12" ht="51">
      <c r="B1103" s="14">
        <v>80161500</v>
      </c>
      <c r="C1103" s="28" t="s">
        <v>1053</v>
      </c>
      <c r="D1103" s="29">
        <v>41859</v>
      </c>
      <c r="E1103" s="30">
        <v>5</v>
      </c>
      <c r="F1103" s="31" t="s">
        <v>425</v>
      </c>
      <c r="G1103" s="33" t="s">
        <v>334</v>
      </c>
      <c r="H1103" s="32">
        <v>15000000</v>
      </c>
      <c r="I1103" s="32">
        <v>15000000</v>
      </c>
      <c r="J1103" s="33" t="s">
        <v>748</v>
      </c>
      <c r="K1103" s="33" t="s">
        <v>37</v>
      </c>
      <c r="L1103" s="41" t="s">
        <v>784</v>
      </c>
    </row>
    <row r="1104" spans="2:12" ht="30">
      <c r="B1104" s="14">
        <v>80161500</v>
      </c>
      <c r="C1104" s="28" t="s">
        <v>1054</v>
      </c>
      <c r="D1104" s="29">
        <v>41859</v>
      </c>
      <c r="E1104" s="30">
        <v>5</v>
      </c>
      <c r="F1104" s="31" t="s">
        <v>425</v>
      </c>
      <c r="G1104" s="33" t="s">
        <v>334</v>
      </c>
      <c r="H1104" s="32">
        <v>5385954</v>
      </c>
      <c r="I1104" s="32">
        <v>5385954</v>
      </c>
      <c r="J1104" s="33" t="s">
        <v>748</v>
      </c>
      <c r="K1104" s="33" t="s">
        <v>37</v>
      </c>
      <c r="L1104" s="41" t="s">
        <v>784</v>
      </c>
    </row>
    <row r="1105" spans="2:12" ht="30">
      <c r="B1105" s="14">
        <v>80161500</v>
      </c>
      <c r="C1105" s="28" t="s">
        <v>1055</v>
      </c>
      <c r="D1105" s="29">
        <v>41859</v>
      </c>
      <c r="E1105" s="30">
        <v>5</v>
      </c>
      <c r="F1105" s="31" t="s">
        <v>425</v>
      </c>
      <c r="G1105" s="33" t="s">
        <v>334</v>
      </c>
      <c r="H1105" s="32">
        <v>47380000</v>
      </c>
      <c r="I1105" s="32">
        <v>47380000</v>
      </c>
      <c r="J1105" s="33" t="s">
        <v>748</v>
      </c>
      <c r="K1105" s="33" t="s">
        <v>37</v>
      </c>
      <c r="L1105" s="41" t="s">
        <v>784</v>
      </c>
    </row>
    <row r="1106" spans="2:12" ht="38.25">
      <c r="B1106" s="14">
        <v>80161500</v>
      </c>
      <c r="C1106" s="28" t="s">
        <v>1056</v>
      </c>
      <c r="D1106" s="29">
        <v>41859</v>
      </c>
      <c r="E1106" s="30">
        <v>5</v>
      </c>
      <c r="F1106" s="31" t="s">
        <v>425</v>
      </c>
      <c r="G1106" s="33" t="s">
        <v>334</v>
      </c>
      <c r="H1106" s="32">
        <v>9985000</v>
      </c>
      <c r="I1106" s="32">
        <v>9985000</v>
      </c>
      <c r="J1106" s="33" t="s">
        <v>748</v>
      </c>
      <c r="K1106" s="33" t="s">
        <v>37</v>
      </c>
      <c r="L1106" s="41" t="s">
        <v>784</v>
      </c>
    </row>
    <row r="1107" spans="2:12" ht="38.25">
      <c r="B1107" s="14">
        <v>80161500</v>
      </c>
      <c r="C1107" s="28" t="s">
        <v>1057</v>
      </c>
      <c r="D1107" s="29">
        <v>41859</v>
      </c>
      <c r="E1107" s="30">
        <v>5</v>
      </c>
      <c r="F1107" s="31" t="s">
        <v>425</v>
      </c>
      <c r="G1107" s="33" t="s">
        <v>334</v>
      </c>
      <c r="H1107" s="32">
        <v>16842951</v>
      </c>
      <c r="I1107" s="32">
        <v>16842951</v>
      </c>
      <c r="J1107" s="33" t="s">
        <v>748</v>
      </c>
      <c r="K1107" s="33" t="s">
        <v>37</v>
      </c>
      <c r="L1107" s="41" t="s">
        <v>784</v>
      </c>
    </row>
    <row r="1108" spans="2:12" ht="38.25">
      <c r="B1108" s="14">
        <v>80161500</v>
      </c>
      <c r="C1108" s="28" t="s">
        <v>1058</v>
      </c>
      <c r="D1108" s="29">
        <v>41859</v>
      </c>
      <c r="E1108" s="30">
        <v>5</v>
      </c>
      <c r="F1108" s="31" t="s">
        <v>425</v>
      </c>
      <c r="G1108" s="33" t="s">
        <v>334</v>
      </c>
      <c r="H1108" s="32">
        <v>22500000</v>
      </c>
      <c r="I1108" s="32">
        <v>22500000</v>
      </c>
      <c r="J1108" s="33" t="s">
        <v>748</v>
      </c>
      <c r="K1108" s="33" t="s">
        <v>37</v>
      </c>
      <c r="L1108" s="41" t="s">
        <v>784</v>
      </c>
    </row>
    <row r="1109" spans="2:12" ht="38.25">
      <c r="B1109" s="14">
        <v>80161500</v>
      </c>
      <c r="C1109" s="28" t="s">
        <v>1059</v>
      </c>
      <c r="D1109" s="29">
        <v>41859</v>
      </c>
      <c r="E1109" s="30">
        <v>5</v>
      </c>
      <c r="F1109" s="31" t="s">
        <v>425</v>
      </c>
      <c r="G1109" s="33" t="s">
        <v>334</v>
      </c>
      <c r="H1109" s="32">
        <v>40000000</v>
      </c>
      <c r="I1109" s="32">
        <v>40000000</v>
      </c>
      <c r="J1109" s="33" t="s">
        <v>748</v>
      </c>
      <c r="K1109" s="33" t="s">
        <v>37</v>
      </c>
      <c r="L1109" s="41" t="s">
        <v>784</v>
      </c>
    </row>
    <row r="1110" spans="2:12" ht="38.25">
      <c r="B1110" s="14">
        <v>80161500</v>
      </c>
      <c r="C1110" s="28" t="s">
        <v>1060</v>
      </c>
      <c r="D1110" s="29">
        <v>41859</v>
      </c>
      <c r="E1110" s="30">
        <v>5</v>
      </c>
      <c r="F1110" s="31" t="s">
        <v>425</v>
      </c>
      <c r="G1110" s="33" t="s">
        <v>334</v>
      </c>
      <c r="H1110" s="32">
        <v>16059471</v>
      </c>
      <c r="I1110" s="32">
        <v>16059471</v>
      </c>
      <c r="J1110" s="33" t="s">
        <v>748</v>
      </c>
      <c r="K1110" s="33" t="s">
        <v>37</v>
      </c>
      <c r="L1110" s="41" t="s">
        <v>784</v>
      </c>
    </row>
    <row r="1111" spans="2:12" ht="38.25">
      <c r="B1111" s="14">
        <v>80161500</v>
      </c>
      <c r="C1111" s="28" t="s">
        <v>1061</v>
      </c>
      <c r="D1111" s="29">
        <v>41859</v>
      </c>
      <c r="E1111" s="30">
        <v>5</v>
      </c>
      <c r="F1111" s="31" t="s">
        <v>425</v>
      </c>
      <c r="G1111" s="33" t="s">
        <v>334</v>
      </c>
      <c r="H1111" s="32">
        <v>22500000</v>
      </c>
      <c r="I1111" s="32">
        <v>22500000</v>
      </c>
      <c r="J1111" s="33" t="s">
        <v>748</v>
      </c>
      <c r="K1111" s="33" t="s">
        <v>37</v>
      </c>
      <c r="L1111" s="41" t="s">
        <v>784</v>
      </c>
    </row>
    <row r="1112" spans="2:12" ht="51">
      <c r="B1112" s="14">
        <v>80161500</v>
      </c>
      <c r="C1112" s="28" t="s">
        <v>1062</v>
      </c>
      <c r="D1112" s="29">
        <v>41859</v>
      </c>
      <c r="E1112" s="30">
        <v>5</v>
      </c>
      <c r="F1112" s="31" t="s">
        <v>425</v>
      </c>
      <c r="G1112" s="33" t="s">
        <v>334</v>
      </c>
      <c r="H1112" s="32">
        <v>69020000</v>
      </c>
      <c r="I1112" s="32">
        <v>69020000</v>
      </c>
      <c r="J1112" s="33" t="s">
        <v>748</v>
      </c>
      <c r="K1112" s="33" t="s">
        <v>37</v>
      </c>
      <c r="L1112" s="41" t="s">
        <v>784</v>
      </c>
    </row>
    <row r="1113" spans="2:12" ht="51">
      <c r="B1113" s="14">
        <v>80161500</v>
      </c>
      <c r="C1113" s="28" t="s">
        <v>1063</v>
      </c>
      <c r="D1113" s="29">
        <v>41859</v>
      </c>
      <c r="E1113" s="30">
        <v>5</v>
      </c>
      <c r="F1113" s="31" t="s">
        <v>425</v>
      </c>
      <c r="G1113" s="33" t="s">
        <v>334</v>
      </c>
      <c r="H1113" s="32">
        <v>15000000</v>
      </c>
      <c r="I1113" s="32">
        <v>15000000</v>
      </c>
      <c r="J1113" s="33" t="s">
        <v>748</v>
      </c>
      <c r="K1113" s="33" t="s">
        <v>37</v>
      </c>
      <c r="L1113" s="41" t="s">
        <v>784</v>
      </c>
    </row>
    <row r="1114" spans="2:12" ht="38.25">
      <c r="B1114" s="14">
        <v>81112203</v>
      </c>
      <c r="C1114" s="28" t="s">
        <v>1064</v>
      </c>
      <c r="D1114" s="29">
        <v>41862</v>
      </c>
      <c r="E1114" s="30">
        <v>5</v>
      </c>
      <c r="F1114" s="31" t="s">
        <v>425</v>
      </c>
      <c r="G1114" s="33" t="s">
        <v>334</v>
      </c>
      <c r="H1114" s="32">
        <v>34755363</v>
      </c>
      <c r="I1114" s="32">
        <v>34755363</v>
      </c>
      <c r="J1114" s="33" t="s">
        <v>748</v>
      </c>
      <c r="K1114" s="33" t="s">
        <v>37</v>
      </c>
      <c r="L1114" s="41" t="s">
        <v>784</v>
      </c>
    </row>
    <row r="1115" spans="2:12" ht="51">
      <c r="B1115" s="14">
        <v>80161500</v>
      </c>
      <c r="C1115" s="28" t="s">
        <v>1065</v>
      </c>
      <c r="D1115" s="29">
        <v>41862</v>
      </c>
      <c r="E1115" s="30">
        <v>5</v>
      </c>
      <c r="F1115" s="31" t="s">
        <v>425</v>
      </c>
      <c r="G1115" s="33" t="s">
        <v>334</v>
      </c>
      <c r="H1115" s="32">
        <v>21780000</v>
      </c>
      <c r="I1115" s="32">
        <v>21780000</v>
      </c>
      <c r="J1115" s="33" t="s">
        <v>748</v>
      </c>
      <c r="K1115" s="33" t="s">
        <v>37</v>
      </c>
      <c r="L1115" s="41" t="s">
        <v>784</v>
      </c>
    </row>
    <row r="1116" spans="2:12" ht="51">
      <c r="B1116" s="14">
        <v>80161500</v>
      </c>
      <c r="C1116" s="28" t="s">
        <v>1066</v>
      </c>
      <c r="D1116" s="29">
        <v>41862</v>
      </c>
      <c r="E1116" s="30">
        <v>5</v>
      </c>
      <c r="F1116" s="31" t="s">
        <v>425</v>
      </c>
      <c r="G1116" s="33" t="s">
        <v>334</v>
      </c>
      <c r="H1116" s="32">
        <v>49981890</v>
      </c>
      <c r="I1116" s="32">
        <v>49981890</v>
      </c>
      <c r="J1116" s="33" t="s">
        <v>748</v>
      </c>
      <c r="K1116" s="33" t="s">
        <v>37</v>
      </c>
      <c r="L1116" s="41" t="s">
        <v>784</v>
      </c>
    </row>
    <row r="1117" spans="2:12" ht="38.25">
      <c r="B1117" s="14">
        <v>80161500</v>
      </c>
      <c r="C1117" s="28" t="s">
        <v>1067</v>
      </c>
      <c r="D1117" s="29">
        <v>41862</v>
      </c>
      <c r="E1117" s="30">
        <v>5</v>
      </c>
      <c r="F1117" s="31" t="s">
        <v>425</v>
      </c>
      <c r="G1117" s="33" t="s">
        <v>334</v>
      </c>
      <c r="H1117" s="32">
        <v>5408964</v>
      </c>
      <c r="I1117" s="32">
        <v>5408964</v>
      </c>
      <c r="J1117" s="33" t="s">
        <v>748</v>
      </c>
      <c r="K1117" s="33" t="s">
        <v>37</v>
      </c>
      <c r="L1117" s="41" t="s">
        <v>725</v>
      </c>
    </row>
    <row r="1118" spans="2:12" ht="51">
      <c r="B1118" s="14">
        <v>80161500</v>
      </c>
      <c r="C1118" s="28" t="s">
        <v>1068</v>
      </c>
      <c r="D1118" s="29">
        <v>41862</v>
      </c>
      <c r="E1118" s="30">
        <v>5</v>
      </c>
      <c r="F1118" s="31" t="s">
        <v>425</v>
      </c>
      <c r="G1118" s="33" t="s">
        <v>334</v>
      </c>
      <c r="H1118" s="32">
        <v>30900000</v>
      </c>
      <c r="I1118" s="32">
        <v>30900000</v>
      </c>
      <c r="J1118" s="33" t="s">
        <v>748</v>
      </c>
      <c r="K1118" s="33" t="s">
        <v>37</v>
      </c>
      <c r="L1118" s="41" t="s">
        <v>784</v>
      </c>
    </row>
    <row r="1119" spans="2:12" ht="38.25">
      <c r="B1119" s="14">
        <v>80161500</v>
      </c>
      <c r="C1119" s="28" t="s">
        <v>1069</v>
      </c>
      <c r="D1119" s="29">
        <v>41863</v>
      </c>
      <c r="E1119" s="30">
        <v>5</v>
      </c>
      <c r="F1119" s="31" t="s">
        <v>425</v>
      </c>
      <c r="G1119" s="33" t="s">
        <v>334</v>
      </c>
      <c r="H1119" s="32">
        <v>30900000</v>
      </c>
      <c r="I1119" s="32">
        <v>30900000</v>
      </c>
      <c r="J1119" s="33" t="s">
        <v>748</v>
      </c>
      <c r="K1119" s="33" t="s">
        <v>37</v>
      </c>
      <c r="L1119" s="41" t="s">
        <v>784</v>
      </c>
    </row>
    <row r="1120" spans="2:12" ht="51">
      <c r="B1120" s="14">
        <v>80161500</v>
      </c>
      <c r="C1120" s="28" t="s">
        <v>1070</v>
      </c>
      <c r="D1120" s="29">
        <v>41863</v>
      </c>
      <c r="E1120" s="30">
        <v>5</v>
      </c>
      <c r="F1120" s="31" t="s">
        <v>425</v>
      </c>
      <c r="G1120" s="33" t="s">
        <v>334</v>
      </c>
      <c r="H1120" s="32">
        <v>4120000</v>
      </c>
      <c r="I1120" s="32">
        <v>4120000</v>
      </c>
      <c r="J1120" s="33" t="s">
        <v>748</v>
      </c>
      <c r="K1120" s="33" t="s">
        <v>37</v>
      </c>
      <c r="L1120" s="41" t="s">
        <v>784</v>
      </c>
    </row>
    <row r="1121" spans="2:12" ht="30">
      <c r="B1121" s="14">
        <v>80161500</v>
      </c>
      <c r="C1121" s="28" t="s">
        <v>1071</v>
      </c>
      <c r="D1121" s="29">
        <v>41863</v>
      </c>
      <c r="E1121" s="30">
        <v>5</v>
      </c>
      <c r="F1121" s="31" t="s">
        <v>425</v>
      </c>
      <c r="G1121" s="33" t="s">
        <v>334</v>
      </c>
      <c r="H1121" s="32">
        <v>32000000</v>
      </c>
      <c r="I1121" s="32">
        <v>32000000</v>
      </c>
      <c r="J1121" s="33" t="s">
        <v>748</v>
      </c>
      <c r="K1121" s="33" t="s">
        <v>37</v>
      </c>
      <c r="L1121" s="41" t="s">
        <v>784</v>
      </c>
    </row>
    <row r="1122" spans="2:12" ht="51">
      <c r="B1122" s="14">
        <v>80161500</v>
      </c>
      <c r="C1122" s="28" t="s">
        <v>1072</v>
      </c>
      <c r="D1122" s="29">
        <v>41864</v>
      </c>
      <c r="E1122" s="30">
        <v>5</v>
      </c>
      <c r="F1122" s="31" t="s">
        <v>425</v>
      </c>
      <c r="G1122" s="33" t="s">
        <v>334</v>
      </c>
      <c r="H1122" s="32">
        <v>27000000</v>
      </c>
      <c r="I1122" s="32">
        <v>27000000</v>
      </c>
      <c r="J1122" s="33" t="s">
        <v>748</v>
      </c>
      <c r="K1122" s="33" t="s">
        <v>37</v>
      </c>
      <c r="L1122" s="41" t="s">
        <v>784</v>
      </c>
    </row>
    <row r="1123" spans="2:12" ht="51">
      <c r="B1123" s="14">
        <v>80161500</v>
      </c>
      <c r="C1123" s="28" t="s">
        <v>1073</v>
      </c>
      <c r="D1123" s="29">
        <v>41864</v>
      </c>
      <c r="E1123" s="30">
        <v>5</v>
      </c>
      <c r="F1123" s="31" t="s">
        <v>425</v>
      </c>
      <c r="G1123" s="33" t="s">
        <v>334</v>
      </c>
      <c r="H1123" s="32">
        <v>30000000</v>
      </c>
      <c r="I1123" s="32">
        <v>30000000</v>
      </c>
      <c r="J1123" s="33" t="s">
        <v>748</v>
      </c>
      <c r="K1123" s="33" t="s">
        <v>37</v>
      </c>
      <c r="L1123" s="41" t="s">
        <v>784</v>
      </c>
    </row>
    <row r="1124" spans="2:12" ht="38.25">
      <c r="B1124" s="14">
        <v>80161500</v>
      </c>
      <c r="C1124" s="28" t="s">
        <v>1074</v>
      </c>
      <c r="D1124" s="29">
        <v>41864</v>
      </c>
      <c r="E1124" s="30">
        <v>5</v>
      </c>
      <c r="F1124" s="31" t="s">
        <v>425</v>
      </c>
      <c r="G1124" s="33" t="s">
        <v>334</v>
      </c>
      <c r="H1124" s="32">
        <v>30900000</v>
      </c>
      <c r="I1124" s="32">
        <v>30900000</v>
      </c>
      <c r="J1124" s="33" t="s">
        <v>748</v>
      </c>
      <c r="K1124" s="33" t="s">
        <v>37</v>
      </c>
      <c r="L1124" s="41" t="s">
        <v>784</v>
      </c>
    </row>
    <row r="1125" spans="2:12" ht="38.25">
      <c r="B1125" s="14">
        <v>80161500</v>
      </c>
      <c r="C1125" s="28" t="s">
        <v>1075</v>
      </c>
      <c r="D1125" s="29">
        <v>41864</v>
      </c>
      <c r="E1125" s="30">
        <v>5</v>
      </c>
      <c r="F1125" s="31" t="s">
        <v>425</v>
      </c>
      <c r="G1125" s="33" t="s">
        <v>334</v>
      </c>
      <c r="H1125" s="32">
        <v>14631385</v>
      </c>
      <c r="I1125" s="32">
        <v>14631385</v>
      </c>
      <c r="J1125" s="33" t="s">
        <v>748</v>
      </c>
      <c r="K1125" s="33" t="s">
        <v>37</v>
      </c>
      <c r="L1125" s="41" t="s">
        <v>784</v>
      </c>
    </row>
    <row r="1126" spans="2:12" ht="38.25">
      <c r="B1126" s="14">
        <v>80161500</v>
      </c>
      <c r="C1126" s="28" t="s">
        <v>1076</v>
      </c>
      <c r="D1126" s="29">
        <v>41865</v>
      </c>
      <c r="E1126" s="30">
        <v>5</v>
      </c>
      <c r="F1126" s="31" t="s">
        <v>425</v>
      </c>
      <c r="G1126" s="33" t="s">
        <v>334</v>
      </c>
      <c r="H1126" s="32">
        <v>34787334</v>
      </c>
      <c r="I1126" s="32">
        <v>34787334</v>
      </c>
      <c r="J1126" s="33" t="s">
        <v>748</v>
      </c>
      <c r="K1126" s="33" t="s">
        <v>37</v>
      </c>
      <c r="L1126" s="41" t="s">
        <v>784</v>
      </c>
    </row>
    <row r="1127" spans="2:12" ht="38.25">
      <c r="B1127" s="14">
        <v>80111504</v>
      </c>
      <c r="C1127" s="28" t="s">
        <v>1077</v>
      </c>
      <c r="D1127" s="29">
        <v>41865</v>
      </c>
      <c r="E1127" s="30">
        <v>3</v>
      </c>
      <c r="F1127" s="31" t="s">
        <v>734</v>
      </c>
      <c r="G1127" s="33" t="s">
        <v>334</v>
      </c>
      <c r="H1127" s="32">
        <v>147000000</v>
      </c>
      <c r="I1127" s="32">
        <v>147000000</v>
      </c>
      <c r="J1127" s="33" t="s">
        <v>748</v>
      </c>
      <c r="K1127" s="33" t="s">
        <v>37</v>
      </c>
      <c r="L1127" s="41" t="s">
        <v>784</v>
      </c>
    </row>
    <row r="1128" spans="2:12" ht="51">
      <c r="B1128" s="14">
        <v>80161500</v>
      </c>
      <c r="C1128" s="28" t="s">
        <v>1078</v>
      </c>
      <c r="D1128" s="29">
        <v>41865</v>
      </c>
      <c r="E1128" s="30">
        <v>5</v>
      </c>
      <c r="F1128" s="31" t="s">
        <v>425</v>
      </c>
      <c r="G1128" s="33" t="s">
        <v>334</v>
      </c>
      <c r="H1128" s="32">
        <v>25725549</v>
      </c>
      <c r="I1128" s="32">
        <v>25725549</v>
      </c>
      <c r="J1128" s="33" t="s">
        <v>748</v>
      </c>
      <c r="K1128" s="33" t="s">
        <v>37</v>
      </c>
      <c r="L1128" s="41" t="s">
        <v>784</v>
      </c>
    </row>
    <row r="1129" spans="2:12" ht="38.25">
      <c r="B1129" s="14">
        <v>80161500</v>
      </c>
      <c r="C1129" s="28" t="s">
        <v>1079</v>
      </c>
      <c r="D1129" s="29">
        <v>41865</v>
      </c>
      <c r="E1129" s="30">
        <v>5</v>
      </c>
      <c r="F1129" s="31" t="s">
        <v>425</v>
      </c>
      <c r="G1129" s="33" t="s">
        <v>334</v>
      </c>
      <c r="H1129" s="32">
        <v>26522500</v>
      </c>
      <c r="I1129" s="32">
        <v>26522500</v>
      </c>
      <c r="J1129" s="33" t="s">
        <v>748</v>
      </c>
      <c r="K1129" s="33" t="s">
        <v>37</v>
      </c>
      <c r="L1129" s="41" t="s">
        <v>784</v>
      </c>
    </row>
    <row r="1130" spans="2:12" ht="51">
      <c r="B1130" s="14">
        <v>80161500</v>
      </c>
      <c r="C1130" s="28" t="s">
        <v>1080</v>
      </c>
      <c r="D1130" s="29">
        <v>41865</v>
      </c>
      <c r="E1130" s="30">
        <v>5</v>
      </c>
      <c r="F1130" s="31" t="s">
        <v>425</v>
      </c>
      <c r="G1130" s="33" t="s">
        <v>334</v>
      </c>
      <c r="H1130" s="32">
        <v>4887069</v>
      </c>
      <c r="I1130" s="32">
        <v>4887069</v>
      </c>
      <c r="J1130" s="33" t="s">
        <v>748</v>
      </c>
      <c r="K1130" s="33" t="s">
        <v>37</v>
      </c>
      <c r="L1130" s="41" t="s">
        <v>784</v>
      </c>
    </row>
    <row r="1131" spans="2:12" ht="51">
      <c r="B1131" s="14">
        <v>80161500</v>
      </c>
      <c r="C1131" s="28" t="s">
        <v>1081</v>
      </c>
      <c r="D1131" s="29">
        <v>41865</v>
      </c>
      <c r="E1131" s="30">
        <v>5</v>
      </c>
      <c r="F1131" s="31" t="s">
        <v>425</v>
      </c>
      <c r="G1131" s="33" t="s">
        <v>334</v>
      </c>
      <c r="H1131" s="32">
        <v>18540000</v>
      </c>
      <c r="I1131" s="32">
        <v>18540000</v>
      </c>
      <c r="J1131" s="33" t="s">
        <v>748</v>
      </c>
      <c r="K1131" s="33" t="s">
        <v>37</v>
      </c>
      <c r="L1131" s="41" t="s">
        <v>784</v>
      </c>
    </row>
    <row r="1132" spans="2:12" ht="38.25">
      <c r="B1132" s="14">
        <v>80161500</v>
      </c>
      <c r="C1132" s="28" t="s">
        <v>1082</v>
      </c>
      <c r="D1132" s="29">
        <v>41865</v>
      </c>
      <c r="E1132" s="30">
        <v>5</v>
      </c>
      <c r="F1132" s="31" t="s">
        <v>425</v>
      </c>
      <c r="G1132" s="33" t="s">
        <v>334</v>
      </c>
      <c r="H1132" s="32">
        <v>29989101</v>
      </c>
      <c r="I1132" s="32">
        <v>29989101</v>
      </c>
      <c r="J1132" s="33" t="s">
        <v>748</v>
      </c>
      <c r="K1132" s="33" t="s">
        <v>37</v>
      </c>
      <c r="L1132" s="41" t="s">
        <v>784</v>
      </c>
    </row>
    <row r="1133" spans="2:12" ht="30">
      <c r="B1133" s="14">
        <v>80161500</v>
      </c>
      <c r="C1133" s="28" t="s">
        <v>1083</v>
      </c>
      <c r="D1133" s="29">
        <v>41866</v>
      </c>
      <c r="E1133" s="30">
        <v>3</v>
      </c>
      <c r="F1133" s="31" t="s">
        <v>425</v>
      </c>
      <c r="G1133" s="33" t="s">
        <v>334</v>
      </c>
      <c r="H1133" s="32">
        <v>9300000</v>
      </c>
      <c r="I1133" s="32">
        <v>9300000</v>
      </c>
      <c r="J1133" s="33" t="s">
        <v>748</v>
      </c>
      <c r="K1133" s="33" t="s">
        <v>37</v>
      </c>
      <c r="L1133" s="41" t="s">
        <v>335</v>
      </c>
    </row>
    <row r="1134" spans="2:12" ht="38.25">
      <c r="B1134" s="14">
        <v>80161500</v>
      </c>
      <c r="C1134" s="28" t="s">
        <v>1084</v>
      </c>
      <c r="D1134" s="29">
        <v>41866</v>
      </c>
      <c r="E1134" s="30">
        <v>5</v>
      </c>
      <c r="F1134" s="31" t="s">
        <v>425</v>
      </c>
      <c r="G1134" s="33" t="s">
        <v>334</v>
      </c>
      <c r="H1134" s="32">
        <v>15000000</v>
      </c>
      <c r="I1134" s="32">
        <v>15000000</v>
      </c>
      <c r="J1134" s="33" t="s">
        <v>748</v>
      </c>
      <c r="K1134" s="33" t="s">
        <v>37</v>
      </c>
      <c r="L1134" s="41" t="s">
        <v>784</v>
      </c>
    </row>
    <row r="1135" spans="2:12" ht="38.25">
      <c r="B1135" s="14">
        <v>80161500</v>
      </c>
      <c r="C1135" s="28" t="s">
        <v>1085</v>
      </c>
      <c r="D1135" s="29">
        <v>41866</v>
      </c>
      <c r="E1135" s="30">
        <v>5</v>
      </c>
      <c r="F1135" s="31" t="s">
        <v>425</v>
      </c>
      <c r="G1135" s="33" t="s">
        <v>334</v>
      </c>
      <c r="H1135" s="32">
        <v>6300000</v>
      </c>
      <c r="I1135" s="32">
        <v>6300000</v>
      </c>
      <c r="J1135" s="33" t="s">
        <v>748</v>
      </c>
      <c r="K1135" s="33" t="s">
        <v>37</v>
      </c>
      <c r="L1135" s="41" t="s">
        <v>335</v>
      </c>
    </row>
    <row r="1137" spans="2:4" ht="30.75" thickBot="1">
      <c r="B1137" s="43" t="s">
        <v>422</v>
      </c>
      <c r="C1137"/>
      <c r="D1137" s="44"/>
    </row>
    <row r="1138" spans="2:4" ht="45">
      <c r="B1138" s="45" t="s">
        <v>21</v>
      </c>
      <c r="C1138" s="46" t="s">
        <v>423</v>
      </c>
      <c r="D1138" s="47" t="s">
        <v>30</v>
      </c>
    </row>
    <row r="1139" spans="2:4" ht="15">
      <c r="B1139" s="48"/>
      <c r="C1139" s="49"/>
      <c r="D1139" s="50"/>
    </row>
    <row r="1140" spans="2:4" ht="15">
      <c r="B1140" s="48"/>
      <c r="C1140" s="49"/>
      <c r="D1140" s="50"/>
    </row>
    <row r="1141" spans="2:4" ht="15">
      <c r="B1141" s="48"/>
      <c r="C1141" s="49"/>
      <c r="D1141" s="50"/>
    </row>
    <row r="1142" spans="2:4" ht="15">
      <c r="B1142" s="48"/>
      <c r="C1142" s="49"/>
      <c r="D1142" s="50"/>
    </row>
    <row r="1143" spans="2:4" ht="15.75" thickBot="1">
      <c r="B1143" s="51"/>
      <c r="C1143" s="52"/>
      <c r="D1143" s="53"/>
    </row>
  </sheetData>
  <sheetProtection/>
  <hyperlinks>
    <hyperlink ref="C8" r:id="rId1" display="WWW.MINVIVIENDA.GOV.CO"/>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Augusto Sosa Avila</dc:creator>
  <cp:keywords/>
  <dc:description/>
  <cp:lastModifiedBy>Lady Johana  Niño Rodriguez</cp:lastModifiedBy>
  <dcterms:created xsi:type="dcterms:W3CDTF">2014-10-01T15:22:56Z</dcterms:created>
  <dcterms:modified xsi:type="dcterms:W3CDTF">2015-02-16T21:32:56Z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ño">
    <vt:lpwstr>2014.00000000000</vt:lpwstr>
  </property>
  <property fmtid="{D5CDD505-2E9C-101B-9397-08002B2CF9AE}" pid="3" name="Fecha">
    <vt:lpwstr>2014-09-30T00:00:00Z</vt:lpwstr>
  </property>
  <property fmtid="{D5CDD505-2E9C-101B-9397-08002B2CF9AE}" pid="4" name="Entidad">
    <vt:lpwstr>Ministerio de Vivienda, Ciudad y Territorio</vt:lpwstr>
  </property>
</Properties>
</file>