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165" activeTab="0"/>
  </bookViews>
  <sheets>
    <sheet name="Programación Anual" sheetId="1" r:id="rId1"/>
    <sheet name="Hoja1" sheetId="2" state="hidden" r:id="rId2"/>
  </sheets>
  <definedNames>
    <definedName name="_xlnm.Print_Titles" localSheetId="0">'Programación Anual'!$10:$12</definedName>
  </definedNames>
  <calcPr fullCalcOnLoad="1"/>
</workbook>
</file>

<file path=xl/sharedStrings.xml><?xml version="1.0" encoding="utf-8"?>
<sst xmlns="http://schemas.openxmlformats.org/spreadsheetml/2006/main" count="1227" uniqueCount="200">
  <si>
    <t>PROCESOS</t>
  </si>
  <si>
    <t>Estratégico</t>
  </si>
  <si>
    <t>Misional</t>
  </si>
  <si>
    <t>Apoyo</t>
  </si>
  <si>
    <t>Enero</t>
  </si>
  <si>
    <t>Febrero</t>
  </si>
  <si>
    <t>Marzo</t>
  </si>
  <si>
    <t>Abril</t>
  </si>
  <si>
    <t>Mayo</t>
  </si>
  <si>
    <t>Junio</t>
  </si>
  <si>
    <t>Julio</t>
  </si>
  <si>
    <t>Agosto</t>
  </si>
  <si>
    <t>Septiembre</t>
  </si>
  <si>
    <t>Octubre</t>
  </si>
  <si>
    <t>Noviembre</t>
  </si>
  <si>
    <t>Diciembre</t>
  </si>
  <si>
    <t>Evaluación y Control</t>
  </si>
  <si>
    <t>NORMATIVIDAD</t>
  </si>
  <si>
    <t>ROLES DE LA OFICINA DE CONTROL INTERNO</t>
  </si>
  <si>
    <t>Responsable de la OCI</t>
  </si>
  <si>
    <t>4.1. INFORMES DE LEY</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</si>
  <si>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</si>
  <si>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</si>
  <si>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</si>
  <si>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</si>
  <si>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</si>
  <si>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</si>
  <si>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</si>
  <si>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</si>
  <si>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</si>
  <si>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</si>
  <si>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</si>
  <si>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</si>
  <si>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</si>
  <si>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Código: ECI-F-03</t>
  </si>
  <si>
    <t>Seguimiento</t>
  </si>
  <si>
    <t>Programado</t>
  </si>
  <si>
    <t>Ejecutado</t>
  </si>
  <si>
    <t>Ubicación
Producto en Compartida</t>
  </si>
  <si>
    <t>1. ROL LIDERAZGO ESTRATÉGICO</t>
  </si>
  <si>
    <t>3. ROL DE EVALUACIÓN DE GESTION DEL RIESGO</t>
  </si>
  <si>
    <t>4. ROL DE EVALUACIÓN Y SEGUIMIENTO</t>
  </si>
  <si>
    <t>ROL RELACIÓN ENTES EXTERNOS DE CONTROL</t>
  </si>
  <si>
    <t>4.2. AUDITORÍAS</t>
  </si>
  <si>
    <t>Versión: 7.0</t>
  </si>
  <si>
    <r>
      <rPr>
        <sz val="12"/>
        <color indexed="8"/>
        <rFont val="Arial"/>
        <family val="2"/>
      </rPr>
      <t>OLGA YANETH ARAGON SANCHEZ</t>
    </r>
    <r>
      <rPr>
        <b/>
        <sz val="12"/>
        <color indexed="8"/>
        <rFont val="Arial"/>
        <family val="2"/>
      </rPr>
      <t xml:space="preserve">
JEFE OFICINA CONTROL INTERNO</t>
    </r>
  </si>
  <si>
    <t>Fecha: 11/06/2019</t>
  </si>
  <si>
    <t>SEGUIMIENTO Y CONTROL A LA EJECUCION DEL RECURSO FINANCIERO.</t>
  </si>
  <si>
    <t xml:space="preserve">Informe de Austeridad en el Gasto </t>
  </si>
  <si>
    <t>Participación en los diferentes Comités Institucionales</t>
  </si>
  <si>
    <t>EVALUACION, ACOMPAÑAMIENTO Y ASESORIA DEL SISTEMA DE CONTROL INTERNO.</t>
  </si>
  <si>
    <r>
      <t xml:space="preserve">Objetivo : Planear y ejecutar las actividades de la Oficina de Control Interno - OCI, en el marco de sus funciones y los 5 Roles asociados a estas, bajo un enfoque basado en riesgos, así:
</t>
    </r>
    <r>
      <rPr>
        <sz val="12"/>
        <rFont val="Arial"/>
        <family val="2"/>
      </rPr>
      <t xml:space="preserve">-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r>
  </si>
  <si>
    <r>
      <rPr>
        <b/>
        <sz val="12"/>
        <rFont val="Arial"/>
        <family val="2"/>
      </rPr>
      <t>Alcance del Programa:</t>
    </r>
    <r>
      <rPr>
        <sz val="12"/>
        <rFont val="Arial"/>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
</t>
    </r>
  </si>
  <si>
    <r>
      <rPr>
        <b/>
        <sz val="12"/>
        <rFont val="Arial"/>
        <family val="2"/>
      </rPr>
      <t>Criterios</t>
    </r>
    <r>
      <rPr>
        <sz val="12"/>
        <rFont val="Arial"/>
        <family val="2"/>
      </rPr>
      <t xml:space="preserve">:Normatividad vigente a la fecha que aplique a los diferentes procesos del MVCT y FONVIVIENDA, Modelo Integrado de Planeación y Gestión (Decreto 1499 de 2017 y Manual Operativo Sistema de Gestión MIPG), Ejecución Presupuestal, ISO 9001:2015, ISO45001:2018, ISO/IEC27001:2013,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</si>
  <si>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t xml:space="preserve">Atención a Requerimiento CGR.
Respuesta a comunicación de observaciones.
</t>
  </si>
  <si>
    <t>Ley 87 de 1993, Articulo 12, literal c.
Decreto 3571 de 2011, Articulo 8, literal  9.</t>
  </si>
  <si>
    <t>EQUIPO OCI</t>
  </si>
  <si>
    <t xml:space="preserve">FORMATO PLAN ANUAL DE AUDITORÍAS 
VIGENCIA 2020
PROCESO:  EVALUACION, ACOMPAÑAMIENTO Y ASESORIA DEL SISTEMA DE CONTROL INTERNO </t>
  </si>
  <si>
    <t>N/A</t>
  </si>
  <si>
    <t>GESTION DE RECURSOS FISICOS</t>
  </si>
  <si>
    <t>Ley 87 de 1993, Articulo 12, literal e.
Decreto 3571 de 2011, Articulo 8, literal 4.
Metodologia interna</t>
  </si>
  <si>
    <t>Informe y certificación de la Información Litigiosa del Estado Ekogui, MVCT y FONVIVIENDA.</t>
  </si>
  <si>
    <t>CONCEPTOS JURIDICOS
PROCESOS JUDICIALES Y ACCIONES CONSTITUCIONALES</t>
  </si>
  <si>
    <t>GESTION DE CONTRATACION</t>
  </si>
  <si>
    <t>ATENCION AL USUARIO Y ATENCION LEGISLATIVA</t>
  </si>
  <si>
    <t xml:space="preserve">Ley 87 de 1993, Articulo 12, literal j.
Decreto 3571 de 2011, Articulo 8, literal 4.
Ley 1474 de 2011, Artículos 76 </t>
  </si>
  <si>
    <t>Ley 87 de 1993, Articulo 12, literal e.
Decreto 3571 de 2011, Articulo 8, literal 4.
Decreto 1081 de 2015 Artículo 2.1.4.6.
Decreto 124 de 2016.</t>
  </si>
  <si>
    <t>GESTION DE PROYECTOS</t>
  </si>
  <si>
    <t>Ley 87 de 1993, Articulo 12, literal e.
Decreto 3571 de 2011, Articulo 8, literal 4.
Resolución 140 de 2018</t>
  </si>
  <si>
    <t xml:space="preserve"> Ley 87 de 1993, Articulo 12, literal e.
Decreto 3571 de 2011, Articulo 8, literal 4.
Resolución 438 de 2018</t>
  </si>
  <si>
    <t>Informe Control Interno Contable MVCT y FONVIVIENDA.
CARGUE CHIP</t>
  </si>
  <si>
    <t>SIRECI - Rendición de la Cuenta Fiscal MVCT FNV.</t>
  </si>
  <si>
    <t>Informe de Cumplimiento del Plan de Mejoramiento Archivístico.</t>
  </si>
  <si>
    <t>GESTION DOCUMENTAL</t>
  </si>
  <si>
    <t>Reporte de seguimiento en el aplicativo SUIT - Racionalización de Tramites.</t>
  </si>
  <si>
    <t>Informe de Evaluación a la Gestión Institucional (Evaluación de Gestión por Dependencias).</t>
  </si>
  <si>
    <r>
      <t>Ley 87 de 1993, Articulo 12, literal e</t>
    </r>
    <r>
      <rPr>
        <b/>
        <sz val="10"/>
        <rFont val="Arial"/>
        <family val="2"/>
      </rPr>
      <t>.</t>
    </r>
    <r>
      <rPr>
        <sz val="10"/>
        <rFont val="Arial"/>
        <family val="2"/>
      </rPr>
      <t xml:space="preserve">
Ley 909 de 2004, Articulo 39.
Decreto 3571 de 2011, Articulo 8, literal 11.</t>
    </r>
  </si>
  <si>
    <t>Informe - Formulario Único de Reporte y Avance de Gestión – FURAG.</t>
  </si>
  <si>
    <t>Informe de Derechos de Autor Software.</t>
  </si>
  <si>
    <t>GESTION DE PROYECTOS Y TECNOLOGIAS DE LA INFORMACION</t>
  </si>
  <si>
    <t>GESTIÓN DE TECNOLOGÍAS DE LA INFROMACIÓN</t>
  </si>
  <si>
    <t>Auditoría al Sistema de Seguridad y Salud en el Trabajo</t>
  </si>
  <si>
    <t>GESTION DEL TALENTO HUMANO</t>
  </si>
  <si>
    <t>Evaluación de la eficacia de las acciones - Planes de Mejoramiento del SIG.</t>
  </si>
  <si>
    <t>Ley 87 de 1993, Articulo 12, literal c.
Decreto 3571 de 2011, Articulo 8, literal 4.
procedimiento CI-P-07 “Seguimiento y/o evaluación a planes de mejoramiento por proceso"</t>
  </si>
  <si>
    <t>PLANEACION ESTRATEGICA Y GESTION DE RECURSOS FINANCIEROS</t>
  </si>
  <si>
    <t xml:space="preserve">Ley 87 de 1993, Articulo 12, literal e.
Decreto 3571 de 2011, Articulo 8, literal 4.
Resolución 0490 del 27/07/2017, Articulo 16
</t>
  </si>
  <si>
    <t>ADMINISTRACION DEL SISTEMA INTEGRADO DE GESTION</t>
  </si>
  <si>
    <t>TEMÁTICA JURÍDICA</t>
  </si>
  <si>
    <t>Fomentar la Cultura del Autocontrol</t>
  </si>
  <si>
    <t>Asesorias y Acompañamientos</t>
  </si>
  <si>
    <t>Reporte de Mapa de Riesgos (Estrategicos, Misionales, Apoyo y Evaluación.</t>
  </si>
  <si>
    <t>Evaluación a la efectividad de los controles establecidos en las matrices de los Mapas de Riesgos integrados de corrupción y Gestión - (Tercera  Linea de Defensa).</t>
  </si>
  <si>
    <t>Monitoreo del mapa de riesgos de Gestión y Corrupción de la OCI.</t>
  </si>
  <si>
    <t>Reporte presuntos actos de corrupción (cuando aplique).</t>
  </si>
  <si>
    <t>Ley 87 de 1993, Articulo 12, literal c.
Decreto 3571 de 2011, Articulo 8, numeral  5.
Metodología Integrada de Administración del Riesgo 2.0 del MVCT.</t>
  </si>
  <si>
    <t xml:space="preserve">Ley 87 de 1993, Articulo 12, literal c.
Decreto 3571 de 2011, Articulo 8, numeral  5.
Ley 1474 de 2011, Articulo 73. 
Metodología Integrada de Administración del Riesgo 2.0 del MVCT </t>
  </si>
  <si>
    <t>Ley 87 de 1993, Articulo 12, literal c.
Ley 1474 de 2011, Articulo 73.
Decreto 3571 de 2011, Articulo 8, literal  5.
Metodología Integrada de Administración del Riesgo 2.0 del MVCT</t>
  </si>
  <si>
    <r>
      <t>Ley 87 de 1993, Articulo 12, literal i.
Ley 1474 del 2011, Capítulo I, Artículo 9.</t>
    </r>
    <r>
      <rPr>
        <b/>
        <sz val="10"/>
        <rFont val="Arial"/>
        <family val="2"/>
      </rPr>
      <t xml:space="preserve">
</t>
    </r>
    <r>
      <rPr>
        <sz val="10"/>
        <rFont val="Arial"/>
        <family val="2"/>
      </rPr>
      <t>Directiva Presidencial 01 de 2015.
Decreto 3571 de 2011, Articulo 8, literal 11.</t>
    </r>
  </si>
  <si>
    <t xml:space="preserve">Ley 87 de 1993, Articulo 12, literal a.
Decreto 1499 de 2017, Artículo 2.2.23.3
Decreto 3571 de 2011, Articulo 8, literal 1 y 10
Circular Externa 005 de 2019, Consejo para la Gestión y el Desempeño Institucional. </t>
  </si>
  <si>
    <t>Ley 87 de 1993, Articulo 12, literal a y j.
Ley 1474 de 2011, Artículos 9° y 76 
Decreto 3571 de 2011, Articulo 8, literal 1 y 10. 
Decreto 2106 de 2019, artículo 156.
Circular Externa 100-006 de 2019 del DAFP.</t>
  </si>
  <si>
    <t>Ley 87 de 1993, Articulo 12, literal g.
Decreto 3571 de 2011, Articulo 8, numeral 11.
Directiva Presidencial 001 de 1999.
Directiva Presidencial 002 de 2002.
Circular No 04 de 2006, Consejo Asesor del Gobierno Nacional en Materia de Control Interno.
Cicular No. 012 de 2007 de la DNDA
Circular No. 017 de 2011 de la DNDA.</t>
  </si>
  <si>
    <t>Ley 87 de 1993, Articulo 12, literal g.
Resolución 7350 de 2013, CGR
Decreto 3571 de 2011, Articulo 8, numeral 8.</t>
  </si>
  <si>
    <t>Ley 87 de 1993, Articulo 12, literal g.
Resolución 7350 de 2013, CGR
Decreto 3571 de 2011, Articulo 8, numeral 11.</t>
  </si>
  <si>
    <t xml:space="preserve"> Ley 87 de 1993, Articulo 12, literal c.
Decreto 3571 de 2011, Articulo 8, numeral 4.
Ley 1474 de 2011, Artículo 73.
Decreto 2641 de 2012, articulo 5.
Decreto 1081 de 2015, artículo Título 4, artículo 2.1.4.6.
Decreto 124 de 2016, artículo 1.</t>
  </si>
  <si>
    <t>Ley 87 de 1993, Articulo 12, literal e.
Decreto 3571 de 2011, Articulo 8, literal 4.
Decreto 1072 de 2015
ISO 19011:2012
Resolución 0312 de 2019</t>
  </si>
  <si>
    <t>Ley 87 de 1993, Articulo 12, literal e.
Decreto 3571 de 2011, Articulo 8, literal 4
Ley 909 de 2004, artículo 50,
Guía metodológica para la Gestión de Rendimiento de los Gerentes Públicos 
Procedimiento GTH-P-12</t>
  </si>
  <si>
    <t>Ley 87 de 1993, Articulo 12, literal e.
Decreto 3571 de 2011, Articulo 8, literal 4.
Decreto 1078 de 2015, Articulo 2.2.9.1.2.3
ISO/IEC 27001:2013
Manual Operativo MIPG v2
CONPES 3854 de 2016</t>
  </si>
  <si>
    <t>Ley 87 de 1993, Articulo 12, literal e.
Decreto 3571 de 2011, Articulo 8, literal 4.
Decreto 1499 de 2017
Manual Operativo MIPG v2</t>
  </si>
  <si>
    <t>Ley 87 de 1993, Articulo 12, literal c.
Ley 1474 de 2011, artículo 74.
Decreto 3571 de 2011, Articulo 8, literal 4.
Metodologias Internas</t>
  </si>
  <si>
    <t xml:space="preserve"> Ley 87 de 1993, Articulo 12, literal c.
Decreto 3571 de 2011, Articulo 8, literal 4.
Decreto 2106 de 2019, artículo 156.
Decreto 124 de 2016, artículo 1.
Resolución 1099 de 2017, articulo 9, parágrafo 2.</t>
  </si>
  <si>
    <t>Ley 87 de 1993, Articulo 12, literal h.
Decreto 3571 de 2011, Articulo 8, numeral  2.
Decreto 648 de 2017.  Artículo 17.</t>
  </si>
  <si>
    <t>Ley 87 de 1993, Articulo 12, literal d.
Inciso segundo numeral 2 del artículo 6º del Decreto 4085 de 2011.
Decreto 1069 de 2015, Articulo 2.2.3.4.1.14
Decreto 3571 de 2011, Articulo 8, literal 11. Circular 06 del 26 de diciembre de 2019.</t>
  </si>
  <si>
    <t>Ley 87 de 1993, Articulo 12, literal g.
Resolución 7350 de 2013, CGR
Decreto 3571 de 2011, Articulo 8, numeral 11. Artículo 1º y 2º de la Resolución No. 033 del 22 de agosto de 2019 CGR.</t>
  </si>
  <si>
    <t xml:space="preserve"> Ley 87 de 1993, Articulo 12, literal e.
Decreto 3571 de 2011, Articulo 8, literal 4.
</t>
  </si>
  <si>
    <t>TEMÁTICA SIG
APOYO EQUIPO OCI</t>
  </si>
  <si>
    <t>Ley 87 de 1993, Articulo 12, literal d.
Decreto 1068 de 2015, Articulo 2.8.4.8.2.
Decreto 984 de 2012
Ley 2008 de 2019, Artículo 69
Decreto 3571 de 2011, Articulo 8, literal 11. Directiva Presidencial No 9 de 2018</t>
  </si>
  <si>
    <t>Ley 87 de 1993, Articulo 12, literal g.
Decreto 648 de 2018, Artículo 2.2.21.2.5, literal e. 
Decreto 3571 de 2011, Articulo 8, literal 4. Resolucion 193 de 2016</t>
  </si>
  <si>
    <t xml:space="preserve">Ley 87 de 1993, Articulo 12, literal e.
Decreto 3571 de 2011, Articulo 8, numeral 4.
</t>
  </si>
  <si>
    <t>Ley 87 de 1993, Articulo 12, literal e.
Decreto 3571 de 2011, Articulo 8, literal 4.
 Decreto 555 de 2003</t>
  </si>
  <si>
    <t>Ley 87 de 1993, Articulo 12, literal e.
Decreto 3571 de 2011, Articulo 8, literal 4.
Decreto 2674 de 2012 Decreto 1068 de 2015</t>
  </si>
  <si>
    <t>Ley 87 de 1993, Articulo 12, literal e.
Decreto 3571 de 2011, Articulo 8, literal 4.
Resolución 193 de 2016 y 533 de 215 CGR Reslución 193 de 2016</t>
  </si>
  <si>
    <t>Ley 87 de 1993, Articulo 12, literal e.
Decreto 3571 de 2011, Articulo 8, literal 4.
Decreto 2236 de 2017. Decreto 111 de 1996; Ley 2008 de 2019</t>
  </si>
  <si>
    <t>Ley 87 de 1993, Articulo 12, literal e.
Decreto 3571 de 2011, Articulo 8, literal 4. Decreto 1068 de 2015
Metodologia interna</t>
  </si>
  <si>
    <t>SIRECI - Reporte de seguimiento Gestion Contractual  MVCT-FONVIVIENDA.</t>
  </si>
  <si>
    <t>SIRECI - Reporte de seguimiento al plan de mejoramiento, de las contralorías  MVCT-FONVIVIENDA.</t>
  </si>
  <si>
    <t xml:space="preserve"> Ley 87 de 1993, Articulo 12, literal g y k.
Decreto 106 de 2015, artículo 18, parágrafo 2.
Decreto 3571 de 2011, Articulo 8, literal 4.
Decreto 106 de 2015, Articulo 18, paragrafo 2°
Decreto 648 de 2017, ARTÍCULO  2.2.21.4.9 Literal j</t>
  </si>
  <si>
    <t>Ley 87 de 1993, Articulo 12, literal e.
Decreto 3571 de 2011, Articulo 8, literal 4.
Decretos 2232 de 1995 y 2842 de 2010 
Decreto 1083 de 2015</t>
  </si>
  <si>
    <t>Ley 87 de 1993, Articulo 12, literal g.
Decreto 3571 de 2011, Articulo 8, literal 4.
Resolución 7350 de 2013, CGR
Circular CGR 05 de 2017</t>
  </si>
  <si>
    <t xml:space="preserve"> </t>
  </si>
  <si>
    <t>CAROLINA SILVA
LENNIN ALEJANDRO RODRIGUEZ</t>
  </si>
  <si>
    <t>OLGA YANETH ARAGON SANCHEZ
EQUIPO OCI</t>
  </si>
  <si>
    <t xml:space="preserve">
JAIRO RAFAEL TAPIAS
TEMÁTICA SIG
APOYO EQUIPO OCI</t>
  </si>
  <si>
    <t>PROFESIONAL OCI 
KATHERINE FORERO
APOYO EQUIPO OCI</t>
  </si>
  <si>
    <t>LUZ STELLA CAÑON
APOYO TEMATICA FINANCIERA</t>
  </si>
  <si>
    <t>RITA PEREZ 
LUZ STELLA CAÑON
APOYO TEMATICA FINANCIERA</t>
  </si>
  <si>
    <t>KATHERINE FORERO
APOYO TEMÁTICA JURÍDICA</t>
  </si>
  <si>
    <t>JAIRO RAFAEL TAPIAS
APOYO TEMATICA SIG</t>
  </si>
  <si>
    <t xml:space="preserve">ALEXANDRA CORTES
APOYO TEMATICA SIG
</t>
  </si>
  <si>
    <t xml:space="preserve">SANTIAGO SAAVEDRA
APOYO TEMÁTICA SIG
</t>
  </si>
  <si>
    <t xml:space="preserve">JAIRO RAFAEL TAPIAS
APOYO TEMÁTICA SIG
</t>
  </si>
  <si>
    <t xml:space="preserve">ALEXANDRA CORTES
APOYO TEMÁTICA SIG
</t>
  </si>
  <si>
    <t>LINA MARIA GARCÍA
APOYO EQUIPO OCI</t>
  </si>
  <si>
    <t xml:space="preserve">SANTIAGO SAAVEDRA
TEMÁTICA SIG
</t>
  </si>
  <si>
    <t>CAROLINA SILVA
LENIN ALEJANDRO RODRIGUEZ
APOYO EQUIPO OCI</t>
  </si>
  <si>
    <t>ALEXANDRA CORTES
APOYO EQUIPO OCI</t>
  </si>
  <si>
    <t xml:space="preserve">
EDWIN LOPEZ 
APOYO TEMÁTICA FINANCIERA</t>
  </si>
  <si>
    <t>RITA PEREZ
APOYO TEMÁTICA FINANCIERA</t>
  </si>
  <si>
    <t>RITA PEREZ 
EDWIN LOPEZ
LUZ STELLA CAÑON
(TEMÁTICA FINANCIERA)</t>
  </si>
  <si>
    <t>RITA PEREZ
LUZ STELLA  CAÑON
APOYO TEMÁTICA FINANCIERA</t>
  </si>
  <si>
    <t>LUZ STELLA CAÑON
APOYO TEMÁTICA FINANCIERA</t>
  </si>
  <si>
    <t>RITA PEREZ 
EDWIN LOPEZ
LUZ STELLA
(TEMÁTICA FINANCIERA)</t>
  </si>
  <si>
    <t>KATHERINE FORERO
TEMÁTICA JURÍDICA</t>
  </si>
  <si>
    <t>KATHERINE FORERO
LENNIN ALEJANDRO RODRIGUEZ
FRANCISCO PUERTO</t>
  </si>
  <si>
    <t>CAROLINA SILVA
FRANCISCO PUERTO
APOYO EQUIPO JURIDICO</t>
  </si>
  <si>
    <t xml:space="preserve">SANTIAGO SAAVEDRA 
APOYO TEMATICA SIG </t>
  </si>
  <si>
    <t xml:space="preserve">
ALEXANDRA CORTES
RITA PEREZ 
APOYO EQUIPO OCI
</t>
  </si>
  <si>
    <t>JAIRO TAPIAS 
APOYO TEMATICA SIG</t>
  </si>
  <si>
    <t xml:space="preserve">JAIRO TAPIAS
APOYO TEMÁTICA SIG
</t>
  </si>
  <si>
    <t>JAIRO RAFAEL TAPIAS
SANTIAGO SAAVEDRA
APOYO TEMÁTICA SIG</t>
  </si>
  <si>
    <t>Informe de evaluación al cumplimiento del Plan Anual de Auditoria.</t>
  </si>
  <si>
    <t>Informe de Evaluación a la Estrategia de Rendición de Cuentas y Participación Ciudadana.</t>
  </si>
  <si>
    <t>Informe de Evaluación al SIGEP
Talento Humano 
Gestion Contractual</t>
  </si>
  <si>
    <t>Informe de Evaluación al proceso Concertación y Evaluación de los Acuerdos de Gestión</t>
  </si>
  <si>
    <t>Evaluación a la Implementación del SGSI, requisitos ISO/IEC27001-2013.</t>
  </si>
  <si>
    <t>Evaluación a la Implementación del MIPGII</t>
  </si>
  <si>
    <t>Informe de Evaluación al Plan de Mejoramiento  CGR, MVCT y FONVIVIENDA.</t>
  </si>
  <si>
    <t>Evaluación al Plan Estrategico y Plan de Acción Institucional</t>
  </si>
  <si>
    <t>Evaluación de las cuentas de ahorro programado – CAP del Banco Agrario</t>
  </si>
  <si>
    <t>Evaluación de los recursos financieros de patrimonios autónomos de  FONVIVIENDA</t>
  </si>
  <si>
    <t>Evaluación a las Politicas de Seguridad del SIIF Nación.</t>
  </si>
  <si>
    <t>Evaluación parcial al proceso contable MVCT - FONVIVIENDA</t>
  </si>
  <si>
    <t>Evaluación a la Ejecución Presupuestal MVCT - FONVIVIENDA</t>
  </si>
  <si>
    <t xml:space="preserve">Evaluación a Tiquetes </t>
  </si>
  <si>
    <t>Evaluación - Arqueo caja menor, MVCT y Fonvivienda.</t>
  </si>
  <si>
    <t>Evaluación a la estrategia de Fortalecimiento de la Gestión Contractual y de Supervisión.</t>
  </si>
  <si>
    <t>Evaluación a Proyectos contenidos en la Matriz de Alertas Especiales VASB.</t>
  </si>
  <si>
    <t>Evaluación a la ejecución de los contenidos en la Matriz de Alertas Especiales de Vivienda</t>
  </si>
  <si>
    <t xml:space="preserve">Evaluación a la ejecución de los proyectos misionales VASB </t>
  </si>
  <si>
    <t>Evaluación a la ejecución de los Programas misionales de Vivienda</t>
  </si>
  <si>
    <t>Seguimiento a Procesos Disciplinarios</t>
  </si>
  <si>
    <t>PROCESOS DISCIPLINARIOS</t>
  </si>
  <si>
    <t>Ley 87 de 1993, Articulo 12, literal c.
Decreto 3571 de 2011, Articulo 8, literal 4.
Procedimientos</t>
  </si>
  <si>
    <t>Seguimiento a la Política de Prevención del Daño Antijurídico.</t>
  </si>
  <si>
    <t>PROCESOS JUDICIALES Y ACCIONES CONSTITUCIONALES</t>
  </si>
  <si>
    <t>Ley 87 de 1993, Articulo 12, literal e.
Decreto 3571 de 2011, Articulo 8, literal 4.
Politicas internas</t>
  </si>
  <si>
    <t xml:space="preserve">Ley 87 de 1993, Articulo 12, literal f.
Decreto 3571 de 2011, Articulo 8, literal 7.
Olga Yaneth Aragon Sanchez:
Decreto 338 de 2019 y 
Artículo 2.2.21.7.3. (sic) Numeración corregida por el art. 1°, Decreto Nacional 1605 de 2019. </t>
  </si>
  <si>
    <t>Ley 87 de 1993, Articulo 12, literal f.
Decreto 3571 de 2011, Articulo 8, literal  6.
Decreto 338 de 2019 y 
Artículo 2.2.21.7.3. (sic) Numeración corregida por el art. 1°, Decreto Nacional 1605 de 2019</t>
  </si>
  <si>
    <t>JAIRO RAFAEL TAPIAS
ALEXANDRA CORTES
PENDIENTE CONTR. SIG 
SANTIAGO SAAVEDRA
(TEMÁTICA SIG)</t>
  </si>
  <si>
    <t xml:space="preserve">PENDIENTE CONTR. SIG
APOYO EQUIPO OCI </t>
  </si>
  <si>
    <t>Informe Pormenorizado del estado de Control Interno</t>
  </si>
  <si>
    <t>Informe de Seguimiento al Plan Anticorrupción y Atención al Ciudadano.</t>
  </si>
  <si>
    <t>Ley 87 de 1993, Articulo 12, literal e.
Decreto 3571 de 2011, Articulo 8, literal 3.
circular 2019IE0002869 del 05 de marzo de 2019</t>
  </si>
  <si>
    <t>JAIRO RAFAEL TAPIAS
ALEXANDRA CORTES
SANTIAGO SAAVEDRA
(TEMÁTICA SIG)
APOYO EQUIPO OCI</t>
  </si>
  <si>
    <t>JAIRO RAFAEL TAPIAS
ALEXANDRA CORTES
SANTIAGO SAAVEDRA
(TEMÁTICA SIG)</t>
  </si>
  <si>
    <t>Evaluación Gestión Contractual; MVCT-FONVIVIENDA.</t>
  </si>
  <si>
    <t>Informe de Evaluación a la Atención al Ciudadano PQRDS y Protocolos de Atención al Ciudadano con énfasis en la aplicación de pautas para atender a personas con discapacidad, adultos mayores, niños, mujeres embarazadas, etnias, entre otros</t>
  </si>
  <si>
    <t xml:space="preserve">Evaluación a SECOP
MVCT </t>
  </si>
  <si>
    <t>Ley 87 de 1993, Articulo 12, literal e.
Decreto 3571 de 2011, Articulo 8, literal 4.
Ley 80 de 1993
Ley 1082 de 2015
Resolución 434 de 2018</t>
  </si>
  <si>
    <r>
      <rPr>
        <b/>
        <sz val="12"/>
        <rFont val="Arial"/>
        <family val="2"/>
      </rPr>
      <t>Recursos</t>
    </r>
    <r>
      <rPr>
        <sz val="12"/>
        <rFont val="Arial"/>
        <family val="2"/>
      </rPr>
      <t xml:space="preserve">: 
Recurso Humano: Equipo de Trabajo de la Oficina de Control Interno y Auditores Interno del MVCT.
Recursos Financieros: Gastos de Inversión, Rubro de Fortalecimiento de las Capacidades Estratégicas y de Apoyo del MVCT a Nivel Nacional por valor de </t>
    </r>
    <r>
      <rPr>
        <sz val="12"/>
        <color indexed="8"/>
        <rFont val="Arial"/>
        <family val="2"/>
      </rPr>
      <t xml:space="preserve">$539,996,183,oo 
</t>
    </r>
    <r>
      <rPr>
        <sz val="12"/>
        <rFont val="Arial"/>
        <family val="2"/>
      </rPr>
      <t xml:space="preserve">Recursos Tecnológicos: Equipos de cómputo, Sistemas de Información, Sistemas de Redes y Correos electrónicos.   
y demás recursos que se requieran y sean asignados para garantizar el cumplimiento del Plan Anual de Auditorias correspondiente a esta vigencia.  
                                                                                                                                                                                                                   </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</si>
</sst>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 &quot;de&quot;\ mmmm\ &quot;de&quot;\ yyyy"/>
    <numFmt numFmtId="185" formatCode="[$-240A]h:mm:ss\ AM/PM"/>
  </numFmts>
  <fonts count="65">
    <font>
      <sz val="11"/>
      <color theme="1"/>
      <name val="Calibri"/>
      <family val="2"/>
    </font>
    <font>
      <sz val="11"/>
      <color indexed="8"/>
      <name val="Calibri"/>
      <family val="2"/>
    </font>
    <font>
      <sz val="10"/>
      <name val="Verdana"/>
      <family val="2"/>
    </font>
    <font>
      <b/>
      <sz val="12"/>
      <name val="Arial"/>
      <family val="2"/>
    </font>
    <font>
      <sz val="12"/>
      <name val="Arial"/>
      <family val="2"/>
    </font>
    <font>
      <sz val="12"/>
      <color indexed="8"/>
      <name val="Arial"/>
      <family val="2"/>
    </font>
    <font>
      <sz val="9"/>
      <name val="Arial"/>
      <family val="2"/>
    </font>
    <font>
      <b/>
      <sz val="12"/>
      <color indexed="8"/>
      <name val="Arial"/>
      <family val="2"/>
    </font>
    <font>
      <b/>
      <sz val="10"/>
      <name val="Arial"/>
      <family val="2"/>
    </font>
    <font>
      <sz val="10"/>
      <name val="Arial"/>
      <family val="2"/>
    </font>
    <font>
      <u val="single"/>
      <sz val="10"/>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9"/>
      <color indexed="8"/>
      <name val="Arial"/>
      <family val="2"/>
    </font>
    <font>
      <b/>
      <sz val="9"/>
      <color indexed="8"/>
      <name val="Arial"/>
      <family val="2"/>
    </font>
    <font>
      <sz val="10"/>
      <color indexed="8"/>
      <name val="Arial"/>
      <family val="2"/>
    </font>
    <font>
      <sz val="10"/>
      <color indexed="10"/>
      <name val="Arial"/>
      <family val="2"/>
    </font>
    <font>
      <u val="single"/>
      <sz val="10"/>
      <color indexed="12"/>
      <name val="Arial"/>
      <family val="2"/>
    </font>
    <font>
      <sz val="10"/>
      <color indexed="62"/>
      <name val="Arial"/>
      <family val="2"/>
    </font>
    <font>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2"/>
      <color theme="1"/>
      <name val="Arial"/>
      <family val="2"/>
    </font>
    <font>
      <sz val="9"/>
      <color theme="1"/>
      <name val="Arial"/>
      <family val="2"/>
    </font>
    <font>
      <b/>
      <sz val="9"/>
      <color theme="1"/>
      <name val="Arial"/>
      <family val="2"/>
    </font>
    <font>
      <b/>
      <sz val="12"/>
      <color theme="1"/>
      <name val="Arial"/>
      <family val="2"/>
    </font>
    <font>
      <sz val="10"/>
      <color theme="1"/>
      <name val="Arial"/>
      <family val="2"/>
    </font>
    <font>
      <sz val="10"/>
      <color rgb="FFFF0000"/>
      <name val="Arial"/>
      <family val="2"/>
    </font>
    <font>
      <u val="single"/>
      <sz val="10"/>
      <color theme="10"/>
      <name val="Arial"/>
      <family val="2"/>
    </font>
    <font>
      <sz val="10"/>
      <color theme="3"/>
      <name val="Arial"/>
      <family val="2"/>
    </font>
    <font>
      <sz val="12"/>
      <color rgb="FFFF0000"/>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medium"/>
      <bottom>
        <color indexed="63"/>
      </botto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medium"/>
    </border>
    <border>
      <left style="thin"/>
      <right>
        <color indexed="63"/>
      </right>
      <top style="medium"/>
      <bottom style="mediu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8" fontId="1" fillId="0" borderId="0" applyFont="0" applyFill="0" applyBorder="0" applyAlignment="0" applyProtection="0"/>
    <xf numFmtId="169" fontId="0" fillId="0" borderId="0" applyFont="0" applyFill="0" applyBorder="0" applyAlignment="0" applyProtection="0"/>
    <xf numFmtId="178"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96">
    <xf numFmtId="0" fontId="0" fillId="0" borderId="0" xfId="0" applyFont="1" applyAlignment="1">
      <alignment/>
    </xf>
    <xf numFmtId="0" fontId="40" fillId="33" borderId="0" xfId="0" applyFont="1" applyFill="1" applyBorder="1" applyAlignment="1">
      <alignment horizontal="center" vertical="center"/>
    </xf>
    <xf numFmtId="0" fontId="40" fillId="33" borderId="0" xfId="0" applyFont="1" applyFill="1" applyBorder="1" applyAlignment="1">
      <alignment/>
    </xf>
    <xf numFmtId="0" fontId="37" fillId="33" borderId="0" xfId="0" applyFont="1" applyFill="1" applyBorder="1" applyAlignment="1">
      <alignment horizontal="center" vertical="center" wrapText="1"/>
    </xf>
    <xf numFmtId="0" fontId="37" fillId="33" borderId="0" xfId="0" applyFont="1" applyFill="1" applyBorder="1" applyAlignment="1">
      <alignment/>
    </xf>
    <xf numFmtId="0" fontId="37" fillId="33" borderId="0" xfId="0" applyFont="1" applyFill="1" applyBorder="1" applyAlignment="1">
      <alignment horizontal="center" vertical="center"/>
    </xf>
    <xf numFmtId="0" fontId="55" fillId="0" borderId="0" xfId="0" applyFont="1" applyFill="1" applyAlignment="1">
      <alignment/>
    </xf>
    <xf numFmtId="0" fontId="56" fillId="0" borderId="10" xfId="0" applyFont="1" applyFill="1" applyBorder="1" applyAlignment="1">
      <alignment horizontal="left" vertical="center"/>
    </xf>
    <xf numFmtId="0" fontId="55" fillId="33" borderId="0" xfId="0" applyFont="1" applyFill="1" applyAlignment="1">
      <alignment vertical="center" wrapText="1"/>
    </xf>
    <xf numFmtId="0" fontId="55" fillId="33" borderId="0" xfId="0" applyFont="1" applyFill="1" applyBorder="1" applyAlignment="1">
      <alignment horizontal="center" vertical="center"/>
    </xf>
    <xf numFmtId="0" fontId="55" fillId="33" borderId="0" xfId="0" applyFont="1" applyFill="1" applyAlignment="1">
      <alignment horizontal="justify" vertical="center" wrapText="1"/>
    </xf>
    <xf numFmtId="0" fontId="55" fillId="33" borderId="0" xfId="0" applyFont="1" applyFill="1" applyAlignment="1">
      <alignment horizontal="center" vertical="center" wrapText="1"/>
    </xf>
    <xf numFmtId="0" fontId="55" fillId="33" borderId="0" xfId="0" applyFont="1" applyFill="1" applyAlignment="1">
      <alignment horizontal="center" vertical="center" textRotation="90" wrapText="1"/>
    </xf>
    <xf numFmtId="0" fontId="55" fillId="33" borderId="0" xfId="0" applyFont="1" applyFill="1" applyAlignment="1">
      <alignment horizontal="left" vertical="center" wrapText="1"/>
    </xf>
    <xf numFmtId="0" fontId="55" fillId="33" borderId="0" xfId="0" applyFont="1" applyFill="1" applyAlignment="1">
      <alignment horizontal="left" vertical="center" textRotation="90" wrapText="1"/>
    </xf>
    <xf numFmtId="0" fontId="55" fillId="33" borderId="0" xfId="0" applyFont="1" applyFill="1" applyAlignment="1">
      <alignment/>
    </xf>
    <xf numFmtId="0" fontId="55" fillId="33" borderId="0" xfId="0" applyFont="1" applyFill="1" applyAlignment="1">
      <alignment vertical="center" textRotation="90"/>
    </xf>
    <xf numFmtId="0" fontId="55" fillId="33" borderId="0" xfId="0" applyFont="1" applyFill="1" applyAlignment="1">
      <alignment horizontal="left" vertical="top"/>
    </xf>
    <xf numFmtId="0" fontId="57" fillId="33" borderId="11" xfId="0" applyFont="1" applyFill="1" applyBorder="1" applyAlignment="1">
      <alignment horizontal="center" vertical="center" textRotation="90" wrapText="1"/>
    </xf>
    <xf numFmtId="0" fontId="57" fillId="33" borderId="11" xfId="0" applyFont="1" applyFill="1" applyBorder="1" applyAlignment="1">
      <alignment horizontal="center" vertical="center" wrapText="1"/>
    </xf>
    <xf numFmtId="0" fontId="56" fillId="33" borderId="0" xfId="0" applyFont="1" applyFill="1" applyAlignment="1">
      <alignment horizontal="center" vertical="center" wrapText="1"/>
    </xf>
    <xf numFmtId="0" fontId="55" fillId="33" borderId="0" xfId="0" applyFont="1" applyFill="1" applyBorder="1" applyAlignment="1">
      <alignment horizontal="justify" vertical="center" wrapText="1"/>
    </xf>
    <xf numFmtId="0" fontId="55" fillId="33" borderId="0" xfId="0" applyFont="1" applyFill="1" applyBorder="1" applyAlignment="1">
      <alignment horizontal="center" vertical="center" wrapText="1"/>
    </xf>
    <xf numFmtId="0" fontId="58" fillId="33" borderId="0" xfId="0" applyFont="1" applyFill="1" applyAlignment="1">
      <alignment horizontal="center" vertical="center" wrapText="1"/>
    </xf>
    <xf numFmtId="0" fontId="55" fillId="33" borderId="0" xfId="0" applyFont="1" applyFill="1" applyAlignment="1">
      <alignment vertical="center" textRotation="90" wrapText="1"/>
    </xf>
    <xf numFmtId="0" fontId="55" fillId="33" borderId="0" xfId="0" applyFont="1" applyFill="1" applyAlignment="1">
      <alignment horizontal="center" vertical="center" wrapText="1"/>
    </xf>
    <xf numFmtId="0" fontId="6" fillId="0" borderId="10" xfId="0" applyFont="1" applyFill="1" applyBorder="1" applyAlignment="1">
      <alignment horizontal="left" vertical="center"/>
    </xf>
    <xf numFmtId="0" fontId="55" fillId="33" borderId="0" xfId="0" applyFont="1" applyFill="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16" fontId="55" fillId="33" borderId="10" xfId="0" applyNumberFormat="1" applyFont="1" applyFill="1" applyBorder="1" applyAlignment="1">
      <alignment vertical="center" wrapText="1"/>
    </xf>
    <xf numFmtId="0" fontId="8" fillId="33" borderId="12" xfId="0" applyFont="1" applyFill="1" applyBorder="1" applyAlignment="1">
      <alignment horizontal="justify"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8" fillId="33" borderId="14" xfId="0" applyFont="1" applyFill="1" applyBorder="1" applyAlignment="1">
      <alignment horizontal="center" vertical="center" wrapText="1"/>
    </xf>
    <xf numFmtId="0" fontId="9" fillId="33" borderId="14" xfId="0" applyFont="1" applyFill="1" applyBorder="1" applyAlignment="1">
      <alignment horizontal="justify" vertical="center" wrapText="1"/>
    </xf>
    <xf numFmtId="0" fontId="9" fillId="34" borderId="14"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59" fillId="33" borderId="14" xfId="0" applyFont="1" applyFill="1" applyBorder="1" applyAlignment="1">
      <alignment horizontal="justify" vertical="center" wrapText="1"/>
    </xf>
    <xf numFmtId="0" fontId="8" fillId="35" borderId="14" xfId="0" applyFont="1" applyFill="1" applyBorder="1" applyAlignment="1">
      <alignment horizontal="center" vertical="center" wrapText="1"/>
    </xf>
    <xf numFmtId="0" fontId="60" fillId="33" borderId="14" xfId="0" applyFont="1" applyFill="1" applyBorder="1" applyAlignment="1">
      <alignment horizontal="justify" vertical="center" wrapText="1"/>
    </xf>
    <xf numFmtId="0" fontId="61" fillId="33" borderId="14" xfId="46" applyFont="1" applyFill="1" applyBorder="1" applyAlignment="1">
      <alignment horizontal="center" vertical="center" wrapText="1"/>
    </xf>
    <xf numFmtId="0" fontId="9" fillId="33" borderId="14" xfId="0" applyFont="1" applyFill="1" applyBorder="1" applyAlignment="1">
      <alignment horizontal="center" vertical="center" wrapText="1"/>
    </xf>
    <xf numFmtId="16" fontId="59" fillId="33" borderId="15" xfId="0" applyNumberFormat="1" applyFont="1" applyFill="1" applyBorder="1" applyAlignment="1">
      <alignment vertical="center" wrapText="1"/>
    </xf>
    <xf numFmtId="0" fontId="4" fillId="35" borderId="10" xfId="0" applyFont="1" applyFill="1" applyBorder="1" applyAlignment="1">
      <alignment horizontal="center" vertical="center" wrapText="1"/>
    </xf>
    <xf numFmtId="16" fontId="9" fillId="33" borderId="13" xfId="0" applyNumberFormat="1" applyFont="1" applyFill="1" applyBorder="1" applyAlignment="1">
      <alignment vertical="center" wrapText="1"/>
    </xf>
    <xf numFmtId="0" fontId="8" fillId="33" borderId="16" xfId="0" applyFont="1" applyFill="1" applyBorder="1" applyAlignment="1">
      <alignment horizontal="center" vertical="center" wrapText="1"/>
    </xf>
    <xf numFmtId="0" fontId="9" fillId="33" borderId="16" xfId="0" applyFont="1" applyFill="1" applyBorder="1" applyAlignment="1">
      <alignment horizontal="justify" vertical="center" wrapText="1"/>
    </xf>
    <xf numFmtId="0" fontId="9" fillId="34" borderId="16"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9" fillId="33" borderId="17" xfId="0" applyFont="1" applyFill="1" applyBorder="1" applyAlignment="1">
      <alignment horizontal="justify" vertical="center" wrapText="1"/>
    </xf>
    <xf numFmtId="0" fontId="59" fillId="34" borderId="17"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8" fillId="33" borderId="17" xfId="0" applyFont="1" applyFill="1" applyBorder="1" applyAlignment="1">
      <alignment horizontal="left" vertical="center" wrapText="1"/>
    </xf>
    <xf numFmtId="0" fontId="9" fillId="34" borderId="17" xfId="0" applyFont="1" applyFill="1" applyBorder="1" applyAlignment="1">
      <alignment horizontal="center" vertical="center" wrapText="1"/>
    </xf>
    <xf numFmtId="0" fontId="61" fillId="33" borderId="17" xfId="46" applyFont="1" applyFill="1" applyBorder="1" applyAlignment="1">
      <alignment horizontal="center" vertical="center" wrapText="1"/>
    </xf>
    <xf numFmtId="0" fontId="9" fillId="33" borderId="17" xfId="0" applyFont="1" applyFill="1" applyBorder="1" applyAlignment="1">
      <alignment horizontal="center" vertical="center" wrapText="1"/>
    </xf>
    <xf numFmtId="16" fontId="9" fillId="33" borderId="18" xfId="0" applyNumberFormat="1" applyFont="1" applyFill="1" applyBorder="1" applyAlignment="1">
      <alignment vertical="center" wrapText="1"/>
    </xf>
    <xf numFmtId="0" fontId="4" fillId="33" borderId="14"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9" fillId="33" borderId="19" xfId="0" applyFont="1" applyFill="1" applyBorder="1" applyAlignment="1">
      <alignment horizontal="justify" vertical="center" wrapText="1"/>
    </xf>
    <xf numFmtId="0" fontId="59" fillId="33" borderId="19" xfId="0" applyFont="1" applyFill="1" applyBorder="1" applyAlignment="1">
      <alignment horizontal="justify" vertical="center" wrapText="1"/>
    </xf>
    <xf numFmtId="0" fontId="8" fillId="35" borderId="19" xfId="0" applyFont="1" applyFill="1" applyBorder="1" applyAlignment="1">
      <alignment horizontal="center" vertical="center" wrapText="1"/>
    </xf>
    <xf numFmtId="0" fontId="60" fillId="33" borderId="19" xfId="0" applyFont="1" applyFill="1" applyBorder="1" applyAlignment="1">
      <alignment horizontal="justify" vertical="center" wrapText="1"/>
    </xf>
    <xf numFmtId="0" fontId="4" fillId="34"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left" vertical="center" wrapText="1"/>
    </xf>
    <xf numFmtId="0" fontId="9" fillId="34"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3" borderId="16" xfId="0" applyFont="1" applyFill="1" applyBorder="1" applyAlignment="1">
      <alignment horizontal="left" vertical="center" wrapText="1"/>
    </xf>
    <xf numFmtId="0" fontId="8" fillId="33" borderId="19" xfId="0" applyFont="1" applyFill="1" applyBorder="1" applyAlignment="1">
      <alignment horizontal="center" vertical="center" wrapText="1"/>
    </xf>
    <xf numFmtId="0" fontId="9" fillId="33" borderId="19" xfId="0" applyFont="1" applyFill="1" applyBorder="1" applyAlignment="1">
      <alignment horizontal="left" vertical="center" wrapText="1"/>
    </xf>
    <xf numFmtId="0" fontId="9" fillId="33" borderId="19" xfId="0" applyFont="1" applyFill="1" applyBorder="1" applyAlignment="1">
      <alignment horizontal="center" vertical="center" wrapText="1"/>
    </xf>
    <xf numFmtId="0" fontId="59" fillId="34" borderId="14" xfId="0" applyFont="1" applyFill="1" applyBorder="1" applyAlignment="1">
      <alignment horizontal="center" vertical="center" wrapText="1"/>
    </xf>
    <xf numFmtId="0" fontId="9" fillId="33" borderId="14" xfId="0" applyFont="1" applyFill="1" applyBorder="1" applyAlignment="1">
      <alignment horizontal="left" vertical="center" wrapText="1"/>
    </xf>
    <xf numFmtId="0" fontId="62" fillId="34"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61" fillId="33" borderId="19" xfId="46" applyFont="1" applyFill="1" applyBorder="1" applyAlignment="1">
      <alignment horizontal="center" vertical="center" wrapText="1"/>
    </xf>
    <xf numFmtId="16" fontId="59" fillId="33" borderId="20" xfId="0" applyNumberFormat="1" applyFont="1" applyFill="1" applyBorder="1" applyAlignment="1">
      <alignment vertical="center" wrapText="1"/>
    </xf>
    <xf numFmtId="0" fontId="4" fillId="35" borderId="19" xfId="0" applyFont="1" applyFill="1" applyBorder="1" applyAlignment="1">
      <alignment horizontal="center" vertical="center" wrapText="1"/>
    </xf>
    <xf numFmtId="0" fontId="55" fillId="33" borderId="0" xfId="0" applyFont="1" applyFill="1" applyAlignment="1">
      <alignment horizontal="center" vertical="center" wrapText="1"/>
    </xf>
    <xf numFmtId="0" fontId="60" fillId="34" borderId="16"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5" borderId="16"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59" fillId="33" borderId="10" xfId="0" applyFont="1" applyFill="1" applyBorder="1" applyAlignment="1">
      <alignment horizontal="justify" vertical="center" wrapText="1"/>
    </xf>
    <xf numFmtId="0" fontId="4" fillId="34" borderId="10" xfId="0" applyFont="1" applyFill="1" applyBorder="1" applyAlignment="1">
      <alignment horizontal="center" vertical="center" wrapText="1"/>
    </xf>
    <xf numFmtId="0" fontId="8" fillId="33" borderId="21" xfId="0" applyFont="1" applyFill="1" applyBorder="1" applyAlignment="1">
      <alignment horizontal="justify" vertical="center" wrapText="1"/>
    </xf>
    <xf numFmtId="16" fontId="55" fillId="33" borderId="14" xfId="0" applyNumberFormat="1" applyFont="1" applyFill="1" applyBorder="1" applyAlignment="1">
      <alignment vertical="center" wrapText="1"/>
    </xf>
    <xf numFmtId="0" fontId="61" fillId="33" borderId="10" xfId="46" applyFont="1" applyFill="1" applyBorder="1" applyAlignment="1">
      <alignment horizontal="center" vertical="center" wrapText="1"/>
    </xf>
    <xf numFmtId="0" fontId="8" fillId="33" borderId="10" xfId="0" applyFont="1" applyFill="1" applyBorder="1" applyAlignment="1">
      <alignment horizontal="left" vertical="center" wrapText="1"/>
    </xf>
    <xf numFmtId="0" fontId="10" fillId="33" borderId="10" xfId="46" applyFont="1" applyFill="1" applyBorder="1" applyAlignment="1">
      <alignment horizontal="center" vertical="center" wrapText="1"/>
    </xf>
    <xf numFmtId="1" fontId="9" fillId="35" borderId="10" xfId="0" applyNumberFormat="1"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8" fillId="0" borderId="21" xfId="0" applyFont="1" applyFill="1" applyBorder="1" applyAlignment="1">
      <alignment horizontal="justify" vertical="center" wrapText="1"/>
    </xf>
    <xf numFmtId="0" fontId="8" fillId="0" borderId="22" xfId="0" applyFont="1" applyFill="1" applyBorder="1" applyAlignment="1">
      <alignment horizontal="justify" vertical="center" wrapText="1"/>
    </xf>
    <xf numFmtId="0" fontId="8" fillId="0" borderId="23"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60" fillId="35" borderId="10" xfId="0" applyFont="1" applyFill="1" applyBorder="1" applyAlignment="1">
      <alignment horizontal="center" vertical="center" wrapText="1"/>
    </xf>
    <xf numFmtId="0" fontId="55" fillId="33" borderId="0" xfId="0" applyFont="1" applyFill="1" applyAlignment="1">
      <alignment horizontal="center" vertical="center" wrapText="1"/>
    </xf>
    <xf numFmtId="0" fontId="63" fillId="33" borderId="0" xfId="0" applyFont="1" applyFill="1" applyAlignment="1">
      <alignment horizontal="center" vertical="center" wrapText="1"/>
    </xf>
    <xf numFmtId="0" fontId="9" fillId="33" borderId="19" xfId="0" applyFont="1" applyFill="1" applyBorder="1" applyAlignment="1">
      <alignment horizontal="justify" vertical="top" wrapText="1"/>
    </xf>
    <xf numFmtId="0" fontId="10" fillId="33" borderId="14" xfId="46" applyFont="1" applyFill="1" applyBorder="1" applyAlignment="1">
      <alignment horizontal="center" vertical="center" wrapText="1"/>
    </xf>
    <xf numFmtId="0" fontId="4" fillId="33" borderId="0" xfId="0" applyFont="1" applyFill="1" applyAlignment="1">
      <alignment horizontal="center" vertical="center" wrapText="1"/>
    </xf>
    <xf numFmtId="0" fontId="9" fillId="34" borderId="16" xfId="0" applyFont="1" applyFill="1" applyBorder="1" applyAlignment="1">
      <alignment horizontal="left" vertical="center" wrapText="1"/>
    </xf>
    <xf numFmtId="0" fontId="9" fillId="35" borderId="16" xfId="0" applyFont="1" applyFill="1" applyBorder="1" applyAlignment="1">
      <alignment horizontal="left" vertical="center" wrapText="1"/>
    </xf>
    <xf numFmtId="0" fontId="8" fillId="35" borderId="16" xfId="0" applyFont="1" applyFill="1" applyBorder="1" applyAlignment="1">
      <alignment horizontal="center" vertical="center" wrapText="1"/>
    </xf>
    <xf numFmtId="0" fontId="11" fillId="0" borderId="12" xfId="0" applyFont="1" applyFill="1" applyBorder="1" applyAlignment="1">
      <alignment horizontal="justify" vertical="center" wrapText="1"/>
    </xf>
    <xf numFmtId="0" fontId="45" fillId="33" borderId="14" xfId="46" applyFill="1" applyBorder="1" applyAlignment="1">
      <alignment horizontal="center" vertical="center" wrapText="1"/>
    </xf>
    <xf numFmtId="0" fontId="8" fillId="0" borderId="24" xfId="0" applyFont="1" applyFill="1" applyBorder="1" applyAlignment="1">
      <alignment horizontal="justify" vertical="center" wrapText="1"/>
    </xf>
    <xf numFmtId="0" fontId="3" fillId="37" borderId="25" xfId="0" applyFont="1" applyFill="1" applyBorder="1" applyAlignment="1">
      <alignment horizontal="left" vertical="center" wrapText="1"/>
    </xf>
    <xf numFmtId="0" fontId="3" fillId="37" borderId="26" xfId="0" applyFont="1" applyFill="1" applyBorder="1" applyAlignment="1">
      <alignment horizontal="left" vertical="center" wrapText="1"/>
    </xf>
    <xf numFmtId="0" fontId="3" fillId="37" borderId="27" xfId="0" applyFont="1" applyFill="1" applyBorder="1" applyAlignment="1">
      <alignment horizontal="left" vertical="center" wrapText="1"/>
    </xf>
    <xf numFmtId="0" fontId="64" fillId="33" borderId="28" xfId="0" applyFont="1" applyFill="1" applyBorder="1" applyAlignment="1">
      <alignment horizontal="center" vertical="center" wrapText="1"/>
    </xf>
    <xf numFmtId="0" fontId="64" fillId="33" borderId="29" xfId="0" applyFont="1" applyFill="1" applyBorder="1" applyAlignment="1">
      <alignment horizontal="center" vertical="center" wrapText="1"/>
    </xf>
    <xf numFmtId="0" fontId="64" fillId="33" borderId="30" xfId="0" applyFont="1" applyFill="1" applyBorder="1" applyAlignment="1">
      <alignment horizontal="center" vertical="center" wrapText="1"/>
    </xf>
    <xf numFmtId="0" fontId="64" fillId="33" borderId="31"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3" borderId="35" xfId="0" applyFont="1" applyFill="1" applyBorder="1" applyAlignment="1">
      <alignment horizontal="center" vertical="center" wrapText="1"/>
    </xf>
    <xf numFmtId="0" fontId="64" fillId="33" borderId="36" xfId="0" applyFont="1" applyFill="1" applyBorder="1" applyAlignment="1">
      <alignment horizontal="center" vertical="center" textRotation="90" wrapText="1"/>
    </xf>
    <xf numFmtId="0" fontId="64" fillId="33" borderId="10" xfId="0" applyFont="1" applyFill="1" applyBorder="1" applyAlignment="1">
      <alignment horizontal="center" vertical="center" textRotation="90" wrapText="1"/>
    </xf>
    <xf numFmtId="0" fontId="64" fillId="33" borderId="11" xfId="0" applyFont="1" applyFill="1" applyBorder="1" applyAlignment="1">
      <alignment horizontal="center" vertical="center" textRotation="90" wrapText="1"/>
    </xf>
    <xf numFmtId="0" fontId="64" fillId="33" borderId="37" xfId="0"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38" xfId="0" applyFont="1" applyFill="1" applyBorder="1" applyAlignment="1">
      <alignment horizontal="center" vertical="center" wrapText="1"/>
    </xf>
    <xf numFmtId="0" fontId="64" fillId="2" borderId="36" xfId="0" applyFont="1" applyFill="1" applyBorder="1" applyAlignment="1">
      <alignment horizontal="center" vertical="center" wrapText="1"/>
    </xf>
    <xf numFmtId="0" fontId="64" fillId="2" borderId="10" xfId="0" applyFont="1" applyFill="1" applyBorder="1" applyAlignment="1">
      <alignment horizontal="center" vertical="center" wrapText="1"/>
    </xf>
    <xf numFmtId="0" fontId="64" fillId="2" borderId="11" xfId="0" applyFont="1" applyFill="1" applyBorder="1" applyAlignment="1">
      <alignment horizontal="center" vertical="center" wrapText="1"/>
    </xf>
    <xf numFmtId="0" fontId="64" fillId="7" borderId="10" xfId="0" applyFont="1" applyFill="1" applyBorder="1" applyAlignment="1">
      <alignment horizontal="center" vertical="center" textRotation="90" wrapText="1"/>
    </xf>
    <xf numFmtId="0" fontId="64" fillId="7" borderId="11" xfId="0" applyFont="1" applyFill="1" applyBorder="1" applyAlignment="1">
      <alignment horizontal="center" vertical="center" textRotation="90" wrapText="1"/>
    </xf>
    <xf numFmtId="0" fontId="3" fillId="37" borderId="39" xfId="0" applyFont="1" applyFill="1" applyBorder="1" applyAlignment="1">
      <alignment horizontal="left" vertical="center" wrapText="1"/>
    </xf>
    <xf numFmtId="0" fontId="3" fillId="37" borderId="0" xfId="0" applyFont="1" applyFill="1" applyBorder="1" applyAlignment="1">
      <alignment horizontal="left" vertical="center" wrapText="1"/>
    </xf>
    <xf numFmtId="0" fontId="3" fillId="37" borderId="40" xfId="0" applyFont="1" applyFill="1" applyBorder="1" applyAlignment="1">
      <alignment horizontal="left" vertical="center" wrapText="1"/>
    </xf>
    <xf numFmtId="0" fontId="55" fillId="33" borderId="0" xfId="0" applyFont="1" applyFill="1" applyAlignment="1">
      <alignment horizontal="center" vertical="center" wrapText="1"/>
    </xf>
    <xf numFmtId="0" fontId="58" fillId="33" borderId="0" xfId="0" applyFont="1" applyFill="1" applyAlignment="1">
      <alignment horizontal="center" vertical="center" wrapText="1"/>
    </xf>
    <xf numFmtId="0" fontId="3" fillId="37" borderId="41" xfId="0" applyFont="1" applyFill="1" applyBorder="1" applyAlignment="1">
      <alignment horizontal="left" vertical="center" wrapText="1"/>
    </xf>
    <xf numFmtId="0" fontId="3" fillId="37" borderId="29" xfId="0" applyFont="1" applyFill="1" applyBorder="1" applyAlignment="1">
      <alignment horizontal="left" vertical="center" wrapText="1"/>
    </xf>
    <xf numFmtId="0" fontId="3" fillId="37" borderId="42"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44" xfId="0" applyFont="1" applyFill="1" applyBorder="1" applyAlignment="1">
      <alignment horizontal="left" vertical="center" wrapText="1"/>
    </xf>
    <xf numFmtId="0" fontId="3" fillId="37" borderId="45" xfId="0" applyFont="1" applyFill="1" applyBorder="1" applyAlignment="1">
      <alignment horizontal="left" vertical="center" wrapText="1"/>
    </xf>
    <xf numFmtId="0" fontId="3" fillId="37" borderId="46"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3" fillId="38" borderId="25" xfId="0" applyFont="1" applyFill="1" applyBorder="1" applyAlignment="1">
      <alignment horizontal="left" vertical="top" wrapText="1"/>
    </xf>
    <xf numFmtId="0" fontId="63" fillId="38" borderId="26" xfId="0" applyFont="1" applyFill="1" applyBorder="1" applyAlignment="1">
      <alignment horizontal="left" vertical="top" wrapText="1"/>
    </xf>
    <xf numFmtId="0" fontId="63" fillId="38" borderId="27" xfId="0" applyFont="1" applyFill="1" applyBorder="1" applyAlignment="1">
      <alignment horizontal="left" vertical="top" wrapText="1"/>
    </xf>
    <xf numFmtId="0" fontId="64" fillId="37" borderId="10" xfId="0" applyFont="1" applyFill="1" applyBorder="1" applyAlignment="1">
      <alignment horizontal="center" vertical="center" textRotation="90" wrapText="1"/>
    </xf>
    <xf numFmtId="0" fontId="64" fillId="37" borderId="11" xfId="0" applyFont="1" applyFill="1" applyBorder="1" applyAlignment="1">
      <alignment horizontal="center" vertical="center" textRotation="90" wrapText="1"/>
    </xf>
    <xf numFmtId="0" fontId="64" fillId="33" borderId="47"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48" xfId="0" applyFont="1" applyFill="1" applyBorder="1" applyAlignment="1">
      <alignment horizontal="center" vertical="center" wrapText="1"/>
    </xf>
    <xf numFmtId="0" fontId="4" fillId="38" borderId="24" xfId="0" applyFont="1" applyFill="1" applyBorder="1" applyAlignment="1">
      <alignment horizontal="left" vertical="top" wrapText="1"/>
    </xf>
    <xf numFmtId="0" fontId="4" fillId="38" borderId="17" xfId="0" applyFont="1" applyFill="1" applyBorder="1" applyAlignment="1">
      <alignment horizontal="left" vertical="top" wrapText="1"/>
    </xf>
    <xf numFmtId="0" fontId="4" fillId="38" borderId="49" xfId="0" applyFont="1" applyFill="1" applyBorder="1" applyAlignment="1">
      <alignment horizontal="left" vertical="top" wrapText="1"/>
    </xf>
    <xf numFmtId="0" fontId="4" fillId="38" borderId="18" xfId="0" applyFont="1" applyFill="1" applyBorder="1" applyAlignment="1">
      <alignment horizontal="left" vertical="top" wrapText="1"/>
    </xf>
    <xf numFmtId="0" fontId="64" fillId="38" borderId="36" xfId="0" applyFont="1" applyFill="1" applyBorder="1" applyAlignment="1">
      <alignment horizontal="center" vertical="center" wrapText="1"/>
    </xf>
    <xf numFmtId="0" fontId="64" fillId="3" borderId="10" xfId="0" applyFont="1" applyFill="1" applyBorder="1" applyAlignment="1">
      <alignment horizontal="center" vertical="center" textRotation="90" wrapText="1"/>
    </xf>
    <xf numFmtId="0" fontId="64" fillId="3" borderId="11" xfId="0" applyFont="1" applyFill="1" applyBorder="1" applyAlignment="1">
      <alignment horizontal="center" vertical="center" textRotation="90" wrapText="1"/>
    </xf>
    <xf numFmtId="0" fontId="64" fillId="16" borderId="10" xfId="0" applyFont="1" applyFill="1" applyBorder="1" applyAlignment="1">
      <alignment horizontal="center" vertical="center" textRotation="90" wrapText="1"/>
    </xf>
    <xf numFmtId="0" fontId="64" fillId="16" borderId="11" xfId="0" applyFont="1" applyFill="1" applyBorder="1" applyAlignment="1">
      <alignment horizontal="center" vertical="center" textRotation="90" wrapText="1"/>
    </xf>
    <xf numFmtId="2" fontId="3" fillId="0" borderId="50" xfId="55" applyFont="1" applyBorder="1" applyAlignment="1">
      <alignment horizontal="center" vertical="center" wrapText="1"/>
      <protection/>
    </xf>
    <xf numFmtId="2" fontId="3" fillId="0" borderId="44" xfId="55" applyFont="1" applyBorder="1" applyAlignment="1">
      <alignment horizontal="center" vertical="center" wrapText="1"/>
      <protection/>
    </xf>
    <xf numFmtId="2" fontId="3" fillId="0" borderId="51" xfId="55" applyFont="1" applyBorder="1" applyAlignment="1">
      <alignment horizontal="center" vertical="center" wrapText="1"/>
      <protection/>
    </xf>
    <xf numFmtId="2" fontId="3" fillId="0" borderId="39" xfId="55" applyFont="1" applyBorder="1" applyAlignment="1">
      <alignment horizontal="center" vertical="center" wrapText="1"/>
      <protection/>
    </xf>
    <xf numFmtId="2" fontId="3" fillId="0" borderId="0" xfId="55" applyFont="1" applyBorder="1" applyAlignment="1">
      <alignment horizontal="center" vertical="center" wrapText="1"/>
      <protection/>
    </xf>
    <xf numFmtId="2" fontId="3" fillId="0" borderId="40" xfId="55" applyFont="1" applyBorder="1" applyAlignment="1">
      <alignment horizontal="center" vertical="center" wrapText="1"/>
      <protection/>
    </xf>
    <xf numFmtId="2" fontId="3" fillId="0" borderId="31" xfId="55" applyFont="1" applyBorder="1" applyAlignment="1">
      <alignment horizontal="center" vertical="center" wrapText="1"/>
      <protection/>
    </xf>
    <xf numFmtId="2" fontId="3" fillId="0" borderId="32" xfId="55" applyFont="1" applyBorder="1" applyAlignment="1">
      <alignment horizontal="center" vertical="center" wrapText="1"/>
      <protection/>
    </xf>
    <xf numFmtId="2" fontId="3" fillId="0" borderId="33" xfId="55" applyFont="1" applyBorder="1" applyAlignment="1">
      <alignment horizontal="center" vertical="center" wrapText="1"/>
      <protection/>
    </xf>
    <xf numFmtId="0" fontId="4" fillId="38" borderId="25" xfId="0" applyFont="1" applyFill="1" applyBorder="1" applyAlignment="1">
      <alignment horizontal="left" vertical="top" wrapText="1"/>
    </xf>
    <xf numFmtId="0" fontId="4" fillId="38" borderId="26" xfId="0" applyFont="1" applyFill="1" applyBorder="1" applyAlignment="1">
      <alignment horizontal="left" vertical="top" wrapText="1"/>
    </xf>
    <xf numFmtId="0" fontId="4" fillId="38" borderId="27" xfId="0" applyFont="1" applyFill="1" applyBorder="1" applyAlignment="1">
      <alignment horizontal="left" vertical="top" wrapText="1"/>
    </xf>
    <xf numFmtId="0" fontId="3" fillId="38" borderId="25" xfId="0" applyFont="1" applyFill="1" applyBorder="1" applyAlignment="1">
      <alignment horizontal="center" vertical="center" wrapText="1"/>
    </xf>
    <xf numFmtId="0" fontId="3" fillId="38" borderId="26" xfId="0" applyFont="1" applyFill="1" applyBorder="1" applyAlignment="1">
      <alignment horizontal="center" vertical="center" wrapText="1"/>
    </xf>
    <xf numFmtId="0" fontId="3" fillId="38" borderId="27" xfId="0" applyFont="1" applyFill="1" applyBorder="1" applyAlignment="1">
      <alignment horizontal="center" vertical="center" wrapText="1"/>
    </xf>
    <xf numFmtId="0" fontId="55" fillId="0" borderId="1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276225</xdr:rowOff>
    </xdr:from>
    <xdr:to>
      <xdr:col>0</xdr:col>
      <xdr:colOff>2924175</xdr:colOff>
      <xdr:row>2</xdr:row>
      <xdr:rowOff>114300</xdr:rowOff>
    </xdr:to>
    <xdr:pic>
      <xdr:nvPicPr>
        <xdr:cNvPr id="1" name="0 Imagen"/>
        <xdr:cNvPicPr preferRelativeResize="1">
          <a:picLocks noChangeAspect="1"/>
        </xdr:cNvPicPr>
      </xdr:nvPicPr>
      <xdr:blipFill>
        <a:blip r:embed="rId1"/>
        <a:stretch>
          <a:fillRect/>
        </a:stretch>
      </xdr:blipFill>
      <xdr:spPr>
        <a:xfrm>
          <a:off x="161925" y="276225"/>
          <a:ext cx="27622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V81"/>
  <sheetViews>
    <sheetView tabSelected="1" zoomScale="90" zoomScaleNormal="90" zoomScalePageLayoutView="10" workbookViewId="0" topLeftCell="A33">
      <selection activeCell="AR50" sqref="AR50"/>
    </sheetView>
  </sheetViews>
  <sheetFormatPr defaultColWidth="9.140625" defaultRowHeight="18" customHeight="1"/>
  <cols>
    <col min="1" max="1" width="63.7109375" style="8" customWidth="1"/>
    <col min="2" max="5" width="16.421875" style="9" customWidth="1"/>
    <col min="6" max="6" width="37.7109375" style="10" customWidth="1"/>
    <col min="7" max="8" width="5.8515625" style="11" customWidth="1"/>
    <col min="9" max="9" width="13.421875" style="11" customWidth="1"/>
    <col min="10" max="11" width="5.8515625" style="11" customWidth="1"/>
    <col min="12" max="12" width="14.8515625" style="12" customWidth="1"/>
    <col min="13" max="14" width="5.8515625" style="11" customWidth="1"/>
    <col min="15" max="15" width="13.57421875" style="12" customWidth="1"/>
    <col min="16" max="17" width="5.8515625" style="11" customWidth="1"/>
    <col min="18" max="18" width="13.57421875" style="12" customWidth="1"/>
    <col min="19" max="20" width="5.8515625" style="11" customWidth="1"/>
    <col min="21" max="21" width="13.57421875" style="12" customWidth="1"/>
    <col min="22" max="23" width="5.8515625" style="11" customWidth="1"/>
    <col min="24" max="24" width="13.57421875" style="12" customWidth="1"/>
    <col min="25" max="26" width="5.8515625" style="13" customWidth="1"/>
    <col min="27" max="27" width="13.57421875" style="14" customWidth="1"/>
    <col min="28" max="29" width="5.8515625" style="15" customWidth="1"/>
    <col min="30" max="30" width="13.57421875" style="16" customWidth="1"/>
    <col min="31" max="32" width="5.8515625" style="15" customWidth="1"/>
    <col min="33" max="33" width="13.57421875" style="16" customWidth="1"/>
    <col min="34" max="35" width="5.8515625" style="15" customWidth="1"/>
    <col min="36" max="36" width="13.57421875" style="16" customWidth="1"/>
    <col min="37" max="38" width="5.8515625" style="15" customWidth="1"/>
    <col min="39" max="39" width="13.57421875" style="16" customWidth="1"/>
    <col min="40" max="41" width="5.8515625" style="15" customWidth="1"/>
    <col min="42" max="42" width="13.57421875" style="16" customWidth="1"/>
    <col min="43" max="44" width="5.8515625" style="15" customWidth="1"/>
    <col min="45" max="45" width="23.421875" style="15" hidden="1" customWidth="1"/>
    <col min="46" max="46" width="19.57421875" style="15" hidden="1" customWidth="1"/>
    <col min="47" max="47" width="35.140625" style="15" hidden="1" customWidth="1"/>
    <col min="48" max="56" width="29.421875" style="15" customWidth="1"/>
    <col min="57" max="16384" width="9.140625" style="15" customWidth="1"/>
  </cols>
  <sheetData>
    <row r="1" spans="1:47" s="6" customFormat="1" ht="30.75" customHeight="1">
      <c r="A1" s="195"/>
      <c r="B1" s="180" t="s">
        <v>57</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2"/>
      <c r="AU1" s="26" t="s">
        <v>44</v>
      </c>
    </row>
    <row r="2" spans="1:47" s="6" customFormat="1" ht="30.75" customHeight="1">
      <c r="A2" s="195"/>
      <c r="B2" s="183"/>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5"/>
      <c r="AU2" s="26" t="s">
        <v>46</v>
      </c>
    </row>
    <row r="3" spans="1:47" s="6" customFormat="1" ht="30.75" customHeight="1">
      <c r="A3" s="195"/>
      <c r="B3" s="186"/>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8"/>
      <c r="AU3" s="7" t="s">
        <v>34</v>
      </c>
    </row>
    <row r="4" ht="10.5" customHeight="1" thickBot="1"/>
    <row r="5" spans="1:47" s="17" customFormat="1" ht="111.75" customHeight="1" thickBot="1">
      <c r="A5" s="163" t="s">
        <v>51</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5"/>
    </row>
    <row r="6" spans="1:47" s="17" customFormat="1" ht="34.5" customHeight="1" thickBot="1">
      <c r="A6" s="171" t="s">
        <v>52</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3"/>
      <c r="AP6" s="173"/>
      <c r="AQ6" s="173"/>
      <c r="AR6" s="173"/>
      <c r="AS6" s="173"/>
      <c r="AT6" s="173"/>
      <c r="AU6" s="174"/>
    </row>
    <row r="7" spans="1:47" s="17" customFormat="1" ht="33.75" customHeight="1" thickBot="1">
      <c r="A7" s="189" t="s">
        <v>53</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1"/>
    </row>
    <row r="8" spans="1:47" s="17" customFormat="1" ht="84" customHeight="1" thickBot="1">
      <c r="A8" s="171" t="s">
        <v>199</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3"/>
      <c r="AP8" s="173"/>
      <c r="AQ8" s="173"/>
      <c r="AR8" s="173"/>
      <c r="AS8" s="173"/>
      <c r="AT8" s="173"/>
      <c r="AU8" s="174"/>
    </row>
    <row r="9" spans="1:47" ht="9.75" customHeight="1" thickBot="1">
      <c r="A9" s="16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row>
    <row r="10" spans="1:47" ht="24" customHeight="1" thickBot="1">
      <c r="A10" s="192" t="s">
        <v>22</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4"/>
    </row>
    <row r="11" spans="1:47" ht="41.25" customHeight="1">
      <c r="A11" s="168" t="s">
        <v>18</v>
      </c>
      <c r="B11" s="175" t="s">
        <v>0</v>
      </c>
      <c r="C11" s="175"/>
      <c r="D11" s="175"/>
      <c r="E11" s="175"/>
      <c r="F11" s="144" t="s">
        <v>17</v>
      </c>
      <c r="G11" s="129" t="s">
        <v>4</v>
      </c>
      <c r="H11" s="130"/>
      <c r="I11" s="131"/>
      <c r="J11" s="129" t="s">
        <v>5</v>
      </c>
      <c r="K11" s="130"/>
      <c r="L11" s="131"/>
      <c r="M11" s="129" t="s">
        <v>6</v>
      </c>
      <c r="N11" s="130"/>
      <c r="O11" s="131"/>
      <c r="P11" s="129" t="s">
        <v>7</v>
      </c>
      <c r="Q11" s="130"/>
      <c r="R11" s="131"/>
      <c r="S11" s="129" t="s">
        <v>8</v>
      </c>
      <c r="T11" s="130"/>
      <c r="U11" s="131"/>
      <c r="V11" s="129" t="s">
        <v>9</v>
      </c>
      <c r="W11" s="130"/>
      <c r="X11" s="131"/>
      <c r="Y11" s="129" t="s">
        <v>10</v>
      </c>
      <c r="Z11" s="130"/>
      <c r="AA11" s="131"/>
      <c r="AB11" s="129" t="s">
        <v>11</v>
      </c>
      <c r="AC11" s="130"/>
      <c r="AD11" s="131"/>
      <c r="AE11" s="129" t="s">
        <v>12</v>
      </c>
      <c r="AF11" s="130"/>
      <c r="AG11" s="131"/>
      <c r="AH11" s="129" t="s">
        <v>13</v>
      </c>
      <c r="AI11" s="130"/>
      <c r="AJ11" s="131"/>
      <c r="AK11" s="129" t="s">
        <v>14</v>
      </c>
      <c r="AL11" s="130"/>
      <c r="AM11" s="131"/>
      <c r="AN11" s="129" t="s">
        <v>15</v>
      </c>
      <c r="AO11" s="130"/>
      <c r="AP11" s="131"/>
      <c r="AQ11" s="138" t="s">
        <v>23</v>
      </c>
      <c r="AR11" s="138" t="s">
        <v>24</v>
      </c>
      <c r="AS11" s="141" t="s">
        <v>38</v>
      </c>
      <c r="AT11" s="141" t="s">
        <v>25</v>
      </c>
      <c r="AU11" s="135" t="s">
        <v>19</v>
      </c>
    </row>
    <row r="12" spans="1:47" s="11" customFormat="1" ht="27" customHeight="1">
      <c r="A12" s="169"/>
      <c r="B12" s="166" t="s">
        <v>1</v>
      </c>
      <c r="C12" s="178" t="s">
        <v>2</v>
      </c>
      <c r="D12" s="176" t="s">
        <v>3</v>
      </c>
      <c r="E12" s="147" t="s">
        <v>16</v>
      </c>
      <c r="F12" s="145"/>
      <c r="G12" s="132"/>
      <c r="H12" s="133"/>
      <c r="I12" s="134"/>
      <c r="J12" s="132"/>
      <c r="K12" s="133"/>
      <c r="L12" s="134"/>
      <c r="M12" s="132"/>
      <c r="N12" s="133"/>
      <c r="O12" s="134"/>
      <c r="P12" s="132"/>
      <c r="Q12" s="133"/>
      <c r="R12" s="134"/>
      <c r="S12" s="132"/>
      <c r="T12" s="133"/>
      <c r="U12" s="134"/>
      <c r="V12" s="132"/>
      <c r="W12" s="133"/>
      <c r="X12" s="134"/>
      <c r="Y12" s="132"/>
      <c r="Z12" s="133"/>
      <c r="AA12" s="134"/>
      <c r="AB12" s="132"/>
      <c r="AC12" s="133"/>
      <c r="AD12" s="134"/>
      <c r="AE12" s="132"/>
      <c r="AF12" s="133"/>
      <c r="AG12" s="134"/>
      <c r="AH12" s="132"/>
      <c r="AI12" s="133"/>
      <c r="AJ12" s="134"/>
      <c r="AK12" s="132"/>
      <c r="AL12" s="133"/>
      <c r="AM12" s="134"/>
      <c r="AN12" s="132"/>
      <c r="AO12" s="133"/>
      <c r="AP12" s="134"/>
      <c r="AQ12" s="139"/>
      <c r="AR12" s="139"/>
      <c r="AS12" s="142"/>
      <c r="AT12" s="142"/>
      <c r="AU12" s="136"/>
    </row>
    <row r="13" spans="1:47" s="20" customFormat="1" ht="83.25" customHeight="1" thickBot="1">
      <c r="A13" s="170"/>
      <c r="B13" s="167"/>
      <c r="C13" s="179"/>
      <c r="D13" s="177"/>
      <c r="E13" s="148"/>
      <c r="F13" s="146"/>
      <c r="G13" s="18" t="s">
        <v>36</v>
      </c>
      <c r="H13" s="18" t="s">
        <v>37</v>
      </c>
      <c r="I13" s="19" t="s">
        <v>35</v>
      </c>
      <c r="J13" s="18" t="s">
        <v>36</v>
      </c>
      <c r="K13" s="18" t="s">
        <v>37</v>
      </c>
      <c r="L13" s="19" t="s">
        <v>35</v>
      </c>
      <c r="M13" s="18" t="s">
        <v>36</v>
      </c>
      <c r="N13" s="18" t="s">
        <v>37</v>
      </c>
      <c r="O13" s="19" t="s">
        <v>35</v>
      </c>
      <c r="P13" s="18" t="s">
        <v>36</v>
      </c>
      <c r="Q13" s="18" t="s">
        <v>37</v>
      </c>
      <c r="R13" s="19" t="s">
        <v>35</v>
      </c>
      <c r="S13" s="18" t="s">
        <v>36</v>
      </c>
      <c r="T13" s="18" t="s">
        <v>37</v>
      </c>
      <c r="U13" s="19" t="s">
        <v>35</v>
      </c>
      <c r="V13" s="18" t="s">
        <v>36</v>
      </c>
      <c r="W13" s="18" t="s">
        <v>37</v>
      </c>
      <c r="X13" s="19" t="s">
        <v>35</v>
      </c>
      <c r="Y13" s="18" t="s">
        <v>36</v>
      </c>
      <c r="Z13" s="18" t="s">
        <v>37</v>
      </c>
      <c r="AA13" s="19" t="s">
        <v>35</v>
      </c>
      <c r="AB13" s="18" t="s">
        <v>36</v>
      </c>
      <c r="AC13" s="18" t="s">
        <v>37</v>
      </c>
      <c r="AD13" s="19" t="s">
        <v>35</v>
      </c>
      <c r="AE13" s="18" t="s">
        <v>36</v>
      </c>
      <c r="AF13" s="18" t="s">
        <v>37</v>
      </c>
      <c r="AG13" s="19" t="s">
        <v>35</v>
      </c>
      <c r="AH13" s="18" t="s">
        <v>36</v>
      </c>
      <c r="AI13" s="18" t="s">
        <v>37</v>
      </c>
      <c r="AJ13" s="19" t="s">
        <v>35</v>
      </c>
      <c r="AK13" s="18" t="s">
        <v>36</v>
      </c>
      <c r="AL13" s="18" t="s">
        <v>37</v>
      </c>
      <c r="AM13" s="19" t="s">
        <v>35</v>
      </c>
      <c r="AN13" s="18" t="s">
        <v>36</v>
      </c>
      <c r="AO13" s="18" t="s">
        <v>37</v>
      </c>
      <c r="AP13" s="19" t="s">
        <v>35</v>
      </c>
      <c r="AQ13" s="140"/>
      <c r="AR13" s="140"/>
      <c r="AS13" s="143"/>
      <c r="AT13" s="143"/>
      <c r="AU13" s="137"/>
    </row>
    <row r="14" spans="1:47" s="11" customFormat="1" ht="36" customHeight="1" thickBot="1">
      <c r="A14" s="126" t="s">
        <v>39</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8"/>
    </row>
    <row r="15" spans="1:47" s="11" customFormat="1" ht="100.5" customHeight="1" thickBot="1">
      <c r="A15" s="110" t="s">
        <v>49</v>
      </c>
      <c r="B15" s="80" t="s">
        <v>30</v>
      </c>
      <c r="C15" s="80" t="s">
        <v>30</v>
      </c>
      <c r="D15" s="80" t="s">
        <v>30</v>
      </c>
      <c r="E15" s="80" t="s">
        <v>30</v>
      </c>
      <c r="F15" s="117" t="s">
        <v>186</v>
      </c>
      <c r="G15" s="64">
        <v>1</v>
      </c>
      <c r="H15" s="65"/>
      <c r="I15" s="66"/>
      <c r="J15" s="64">
        <v>1</v>
      </c>
      <c r="K15" s="65"/>
      <c r="L15" s="66"/>
      <c r="M15" s="64">
        <v>1</v>
      </c>
      <c r="N15" s="65"/>
      <c r="O15" s="66"/>
      <c r="P15" s="64">
        <v>1</v>
      </c>
      <c r="Q15" s="65"/>
      <c r="R15" s="66"/>
      <c r="S15" s="64">
        <v>1</v>
      </c>
      <c r="T15" s="65"/>
      <c r="U15" s="66"/>
      <c r="V15" s="64">
        <v>1</v>
      </c>
      <c r="W15" s="65"/>
      <c r="X15" s="66"/>
      <c r="Y15" s="64">
        <v>1</v>
      </c>
      <c r="Z15" s="65"/>
      <c r="AA15" s="67"/>
      <c r="AB15" s="64">
        <v>1</v>
      </c>
      <c r="AC15" s="65"/>
      <c r="AD15" s="67"/>
      <c r="AE15" s="64">
        <v>1</v>
      </c>
      <c r="AF15" s="65"/>
      <c r="AG15" s="66"/>
      <c r="AH15" s="64">
        <v>1</v>
      </c>
      <c r="AI15" s="68"/>
      <c r="AJ15" s="66"/>
      <c r="AK15" s="64">
        <v>1</v>
      </c>
      <c r="AL15" s="65"/>
      <c r="AM15" s="66"/>
      <c r="AN15" s="64">
        <v>1</v>
      </c>
      <c r="AO15" s="65"/>
      <c r="AP15" s="69"/>
      <c r="AQ15" s="70">
        <f>+G15+J15+M15+P15+S15+V15+Y15+AB15+AE15+AH15+AK15+AN15</f>
        <v>12</v>
      </c>
      <c r="AR15" s="92">
        <f>+H15+K15+N15+Q15+T15+W15+Z15+AC15+AF15+AI15+AL15+AO15</f>
        <v>0</v>
      </c>
      <c r="AS15" s="90"/>
      <c r="AT15" s="82"/>
      <c r="AU15" s="91" t="s">
        <v>131</v>
      </c>
    </row>
    <row r="16" spans="1:47" s="11" customFormat="1" ht="36" customHeight="1" thickBot="1">
      <c r="A16" s="126"/>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8"/>
    </row>
    <row r="17" spans="1:47" s="11" customFormat="1" ht="63.75">
      <c r="A17" s="109" t="s">
        <v>89</v>
      </c>
      <c r="B17" s="36" t="s">
        <v>30</v>
      </c>
      <c r="C17" s="36" t="s">
        <v>30</v>
      </c>
      <c r="D17" s="36" t="s">
        <v>30</v>
      </c>
      <c r="E17" s="36" t="s">
        <v>30</v>
      </c>
      <c r="F17" s="37" t="s">
        <v>111</v>
      </c>
      <c r="G17" s="76" t="s">
        <v>58</v>
      </c>
      <c r="H17" s="76" t="s">
        <v>58</v>
      </c>
      <c r="I17" s="37"/>
      <c r="J17" s="38">
        <v>1</v>
      </c>
      <c r="K17" s="39"/>
      <c r="L17" s="37"/>
      <c r="M17" s="38">
        <v>1</v>
      </c>
      <c r="N17" s="39"/>
      <c r="O17" s="37"/>
      <c r="P17" s="38">
        <v>1</v>
      </c>
      <c r="Q17" s="39"/>
      <c r="R17" s="37"/>
      <c r="S17" s="38">
        <v>1</v>
      </c>
      <c r="T17" s="39"/>
      <c r="U17" s="37"/>
      <c r="V17" s="38">
        <v>1</v>
      </c>
      <c r="W17" s="39"/>
      <c r="X17" s="37"/>
      <c r="Y17" s="38">
        <v>1</v>
      </c>
      <c r="Z17" s="39"/>
      <c r="AA17" s="40"/>
      <c r="AB17" s="38">
        <v>1</v>
      </c>
      <c r="AC17" s="39"/>
      <c r="AD17" s="40"/>
      <c r="AE17" s="38">
        <v>1</v>
      </c>
      <c r="AF17" s="39"/>
      <c r="AG17" s="37"/>
      <c r="AH17" s="38">
        <v>1</v>
      </c>
      <c r="AI17" s="41"/>
      <c r="AJ17" s="37"/>
      <c r="AK17" s="38">
        <v>1</v>
      </c>
      <c r="AL17" s="39"/>
      <c r="AM17" s="37"/>
      <c r="AN17" s="38">
        <v>1</v>
      </c>
      <c r="AO17" s="39"/>
      <c r="AP17" s="42"/>
      <c r="AQ17" s="53">
        <f>+J17+M17+P17+S17+V17+Y17+AB17+AE17+AH17+AK17+AN17</f>
        <v>11</v>
      </c>
      <c r="AR17" s="72">
        <f>+K17+N17+Q17+T17+W17+Z17+AC17+AF17+AI17+AL17+AO17</f>
        <v>0</v>
      </c>
      <c r="AS17" s="43"/>
      <c r="AT17" s="44"/>
      <c r="AU17" s="45" t="s">
        <v>132</v>
      </c>
    </row>
    <row r="18" spans="1:47" s="25" customFormat="1" ht="90.75" customHeight="1" thickBot="1">
      <c r="A18" s="110" t="s">
        <v>90</v>
      </c>
      <c r="B18" s="80" t="s">
        <v>30</v>
      </c>
      <c r="C18" s="80" t="s">
        <v>30</v>
      </c>
      <c r="D18" s="80" t="s">
        <v>30</v>
      </c>
      <c r="E18" s="80" t="s">
        <v>30</v>
      </c>
      <c r="F18" s="66" t="s">
        <v>187</v>
      </c>
      <c r="G18" s="64">
        <v>1</v>
      </c>
      <c r="H18" s="65"/>
      <c r="I18" s="66"/>
      <c r="J18" s="64">
        <v>1</v>
      </c>
      <c r="K18" s="65"/>
      <c r="L18" s="66"/>
      <c r="M18" s="64">
        <v>1</v>
      </c>
      <c r="N18" s="65"/>
      <c r="O18" s="66"/>
      <c r="P18" s="64">
        <v>1</v>
      </c>
      <c r="Q18" s="65"/>
      <c r="R18" s="66"/>
      <c r="S18" s="64">
        <v>1</v>
      </c>
      <c r="T18" s="65"/>
      <c r="U18" s="66"/>
      <c r="V18" s="64">
        <v>1</v>
      </c>
      <c r="W18" s="65"/>
      <c r="X18" s="66"/>
      <c r="Y18" s="64">
        <v>1</v>
      </c>
      <c r="Z18" s="65"/>
      <c r="AA18" s="67"/>
      <c r="AB18" s="64">
        <v>1</v>
      </c>
      <c r="AC18" s="65"/>
      <c r="AD18" s="67"/>
      <c r="AE18" s="64">
        <v>1</v>
      </c>
      <c r="AF18" s="65"/>
      <c r="AG18" s="66"/>
      <c r="AH18" s="64">
        <v>1</v>
      </c>
      <c r="AI18" s="68"/>
      <c r="AJ18" s="66"/>
      <c r="AK18" s="64">
        <v>1</v>
      </c>
      <c r="AL18" s="65"/>
      <c r="AM18" s="66"/>
      <c r="AN18" s="64">
        <v>1</v>
      </c>
      <c r="AO18" s="65"/>
      <c r="AP18" s="69"/>
      <c r="AQ18" s="70">
        <f>G18+J18+M18+P18+S18+V18+Y18+AB18+AE18+AH18+AK18+AN18</f>
        <v>12</v>
      </c>
      <c r="AR18" s="71">
        <f>H18+K18+N18+Q18+T18+W18+Z18+AC18+AF18+AI18+AL18+AO18</f>
        <v>0</v>
      </c>
      <c r="AS18" s="90"/>
      <c r="AT18" s="82"/>
      <c r="AU18" s="91" t="s">
        <v>131</v>
      </c>
    </row>
    <row r="19" spans="1:47" s="11" customFormat="1" ht="36" customHeight="1" thickBot="1">
      <c r="A19" s="126" t="s">
        <v>40</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8"/>
    </row>
    <row r="20" spans="1:48" s="11" customFormat="1" ht="63.75">
      <c r="A20" s="109" t="s">
        <v>92</v>
      </c>
      <c r="B20" s="36" t="s">
        <v>30</v>
      </c>
      <c r="C20" s="36" t="s">
        <v>30</v>
      </c>
      <c r="D20" s="36" t="s">
        <v>30</v>
      </c>
      <c r="E20" s="36" t="s">
        <v>30</v>
      </c>
      <c r="F20" s="37" t="s">
        <v>95</v>
      </c>
      <c r="G20" s="76" t="s">
        <v>58</v>
      </c>
      <c r="H20" s="76" t="s">
        <v>58</v>
      </c>
      <c r="I20" s="76"/>
      <c r="J20" s="50">
        <v>19</v>
      </c>
      <c r="K20" s="51"/>
      <c r="L20" s="76"/>
      <c r="M20" s="76" t="s">
        <v>58</v>
      </c>
      <c r="N20" s="76" t="s">
        <v>58</v>
      </c>
      <c r="O20" s="76"/>
      <c r="P20" s="76" t="s">
        <v>58</v>
      </c>
      <c r="Q20" s="76" t="s">
        <v>58</v>
      </c>
      <c r="R20" s="76"/>
      <c r="S20" s="50">
        <v>19</v>
      </c>
      <c r="T20" s="51"/>
      <c r="U20" s="49"/>
      <c r="V20" s="76" t="s">
        <v>58</v>
      </c>
      <c r="W20" s="76" t="s">
        <v>58</v>
      </c>
      <c r="X20" s="76"/>
      <c r="Y20" s="76" t="s">
        <v>58</v>
      </c>
      <c r="Z20" s="76" t="s">
        <v>58</v>
      </c>
      <c r="AA20" s="76"/>
      <c r="AB20" s="50">
        <v>19</v>
      </c>
      <c r="AC20" s="51"/>
      <c r="AD20" s="76"/>
      <c r="AE20" s="76" t="s">
        <v>58</v>
      </c>
      <c r="AF20" s="76" t="s">
        <v>58</v>
      </c>
      <c r="AG20" s="49"/>
      <c r="AH20" s="76" t="s">
        <v>58</v>
      </c>
      <c r="AI20" s="76" t="s">
        <v>58</v>
      </c>
      <c r="AJ20" s="76"/>
      <c r="AK20" s="50">
        <v>19</v>
      </c>
      <c r="AL20" s="51"/>
      <c r="AM20" s="76"/>
      <c r="AN20" s="76" t="s">
        <v>58</v>
      </c>
      <c r="AO20" s="76" t="s">
        <v>58</v>
      </c>
      <c r="AP20" s="49"/>
      <c r="AQ20" s="53">
        <f>+J20+S20+AB20+AK20</f>
        <v>76</v>
      </c>
      <c r="AR20" s="46">
        <f>+AL20+AC20+T20+K20</f>
        <v>0</v>
      </c>
      <c r="AS20" s="118"/>
      <c r="AT20" s="34"/>
      <c r="AU20" s="47" t="s">
        <v>115</v>
      </c>
      <c r="AV20" s="119"/>
    </row>
    <row r="21" spans="1:48" s="93" customFormat="1" ht="76.5">
      <c r="A21" s="110" t="s">
        <v>91</v>
      </c>
      <c r="B21" s="36" t="s">
        <v>30</v>
      </c>
      <c r="C21" s="36" t="s">
        <v>30</v>
      </c>
      <c r="D21" s="36" t="s">
        <v>30</v>
      </c>
      <c r="E21" s="36" t="s">
        <v>30</v>
      </c>
      <c r="F21" s="66" t="s">
        <v>96</v>
      </c>
      <c r="G21" s="76" t="s">
        <v>58</v>
      </c>
      <c r="H21" s="76" t="s">
        <v>58</v>
      </c>
      <c r="I21" s="76"/>
      <c r="J21" s="50">
        <v>4</v>
      </c>
      <c r="K21" s="51"/>
      <c r="L21" s="76"/>
      <c r="M21" s="76" t="s">
        <v>58</v>
      </c>
      <c r="N21" s="76" t="s">
        <v>58</v>
      </c>
      <c r="O21" s="76"/>
      <c r="P21" s="76" t="s">
        <v>58</v>
      </c>
      <c r="Q21" s="76" t="s">
        <v>58</v>
      </c>
      <c r="R21" s="76"/>
      <c r="S21" s="50">
        <v>4</v>
      </c>
      <c r="T21" s="51"/>
      <c r="U21" s="49"/>
      <c r="V21" s="76" t="s">
        <v>58</v>
      </c>
      <c r="W21" s="76" t="s">
        <v>58</v>
      </c>
      <c r="X21" s="76"/>
      <c r="Y21" s="76" t="s">
        <v>58</v>
      </c>
      <c r="Z21" s="76" t="s">
        <v>58</v>
      </c>
      <c r="AA21" s="76"/>
      <c r="AB21" s="50">
        <v>4</v>
      </c>
      <c r="AC21" s="51"/>
      <c r="AD21" s="76"/>
      <c r="AE21" s="76" t="s">
        <v>58</v>
      </c>
      <c r="AF21" s="76" t="s">
        <v>58</v>
      </c>
      <c r="AG21" s="49" t="s">
        <v>129</v>
      </c>
      <c r="AH21" s="76" t="s">
        <v>58</v>
      </c>
      <c r="AI21" s="76" t="s">
        <v>58</v>
      </c>
      <c r="AJ21" s="76"/>
      <c r="AK21" s="50">
        <v>4</v>
      </c>
      <c r="AL21" s="51"/>
      <c r="AM21" s="76"/>
      <c r="AN21" s="76" t="s">
        <v>58</v>
      </c>
      <c r="AO21" s="76" t="s">
        <v>58</v>
      </c>
      <c r="AP21" s="49"/>
      <c r="AQ21" s="53">
        <f>+J21+S21+AB21+AK21</f>
        <v>16</v>
      </c>
      <c r="AR21" s="46">
        <f>+AL21+AC21+T21+K21</f>
        <v>0</v>
      </c>
      <c r="AS21" s="118"/>
      <c r="AT21" s="34"/>
      <c r="AU21" s="35" t="s">
        <v>188</v>
      </c>
      <c r="AV21" s="119"/>
    </row>
    <row r="22" spans="1:48" s="25" customFormat="1" ht="77.25" thickBot="1">
      <c r="A22" s="111" t="s">
        <v>93</v>
      </c>
      <c r="B22" s="48" t="s">
        <v>58</v>
      </c>
      <c r="C22" s="48" t="s">
        <v>58</v>
      </c>
      <c r="D22" s="48" t="s">
        <v>58</v>
      </c>
      <c r="E22" s="48" t="s">
        <v>50</v>
      </c>
      <c r="F22" s="49" t="s">
        <v>97</v>
      </c>
      <c r="G22" s="50">
        <v>1</v>
      </c>
      <c r="H22" s="51"/>
      <c r="I22" s="49"/>
      <c r="J22" s="50">
        <v>1</v>
      </c>
      <c r="K22" s="51"/>
      <c r="L22" s="49"/>
      <c r="M22" s="50">
        <v>1</v>
      </c>
      <c r="N22" s="51"/>
      <c r="O22" s="49"/>
      <c r="P22" s="50">
        <v>1</v>
      </c>
      <c r="Q22" s="51"/>
      <c r="R22" s="49"/>
      <c r="S22" s="50">
        <v>1</v>
      </c>
      <c r="T22" s="51"/>
      <c r="U22" s="49"/>
      <c r="V22" s="50">
        <v>1</v>
      </c>
      <c r="W22" s="51"/>
      <c r="X22" s="49"/>
      <c r="Y22" s="50">
        <v>1</v>
      </c>
      <c r="Z22" s="51"/>
      <c r="AA22" s="49"/>
      <c r="AB22" s="120">
        <v>1</v>
      </c>
      <c r="AC22" s="121"/>
      <c r="AD22" s="52"/>
      <c r="AE22" s="50">
        <v>1</v>
      </c>
      <c r="AF22" s="51"/>
      <c r="AG22" s="49"/>
      <c r="AH22" s="50">
        <v>1</v>
      </c>
      <c r="AI22" s="122"/>
      <c r="AJ22" s="49"/>
      <c r="AK22" s="50">
        <v>1</v>
      </c>
      <c r="AL22" s="51"/>
      <c r="AM22" s="49"/>
      <c r="AN22" s="50">
        <v>1</v>
      </c>
      <c r="AO22" s="51"/>
      <c r="AP22" s="49"/>
      <c r="AQ22" s="53">
        <f>G22+J22+M22+P22+S22+V22+Y22+AB22+AE22+AH22+AK22+AN22</f>
        <v>12</v>
      </c>
      <c r="AR22" s="46">
        <f>H22+K22+N22+Q22+T22+W22+Z22+AC22+AF22+AI22+AL22+AO22</f>
        <v>0</v>
      </c>
      <c r="AS22" s="118"/>
      <c r="AT22" s="34"/>
      <c r="AU22" s="47" t="s">
        <v>189</v>
      </c>
      <c r="AV22" s="119"/>
    </row>
    <row r="23" spans="1:47" s="11" customFormat="1" ht="36" customHeight="1">
      <c r="A23" s="154" t="s">
        <v>41</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6"/>
    </row>
    <row r="24" spans="1:47" s="11" customFormat="1" ht="26.25" customHeight="1" thickBot="1">
      <c r="A24" s="157" t="s">
        <v>20</v>
      </c>
      <c r="B24" s="158"/>
      <c r="C24" s="158"/>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60"/>
    </row>
    <row r="25" spans="1:47" s="93" customFormat="1" ht="84" customHeight="1">
      <c r="A25" s="113" t="s">
        <v>94</v>
      </c>
      <c r="B25" s="32" t="s">
        <v>30</v>
      </c>
      <c r="C25" s="32" t="s">
        <v>30</v>
      </c>
      <c r="D25" s="36" t="s">
        <v>30</v>
      </c>
      <c r="E25" s="36" t="s">
        <v>30</v>
      </c>
      <c r="F25" s="37" t="s">
        <v>98</v>
      </c>
      <c r="G25" s="94"/>
      <c r="H25" s="96"/>
      <c r="I25" s="44"/>
      <c r="J25" s="94"/>
      <c r="K25" s="96"/>
      <c r="L25" s="44"/>
      <c r="M25" s="94"/>
      <c r="N25" s="96"/>
      <c r="O25" s="44"/>
      <c r="P25" s="94"/>
      <c r="Q25" s="96"/>
      <c r="R25" s="44"/>
      <c r="S25" s="94"/>
      <c r="T25" s="96"/>
      <c r="U25" s="44"/>
      <c r="V25" s="94"/>
      <c r="W25" s="96"/>
      <c r="X25" s="44"/>
      <c r="Y25" s="94"/>
      <c r="Z25" s="96"/>
      <c r="AA25" s="44"/>
      <c r="AB25" s="94"/>
      <c r="AC25" s="96"/>
      <c r="AD25" s="44"/>
      <c r="AE25" s="94"/>
      <c r="AF25" s="96"/>
      <c r="AG25" s="44"/>
      <c r="AH25" s="94"/>
      <c r="AI25" s="96"/>
      <c r="AJ25" s="44"/>
      <c r="AK25" s="94"/>
      <c r="AL25" s="96"/>
      <c r="AM25" s="44"/>
      <c r="AN25" s="94"/>
      <c r="AO25" s="96"/>
      <c r="AP25" s="44"/>
      <c r="AQ25" s="94"/>
      <c r="AR25" s="96"/>
      <c r="AS25" s="34"/>
      <c r="AT25" s="34"/>
      <c r="AU25" s="35" t="s">
        <v>133</v>
      </c>
    </row>
    <row r="26" spans="1:47" s="25" customFormat="1" ht="89.25">
      <c r="A26" s="113" t="s">
        <v>48</v>
      </c>
      <c r="B26" s="32" t="s">
        <v>58</v>
      </c>
      <c r="C26" s="32" t="s">
        <v>58</v>
      </c>
      <c r="D26" s="32" t="s">
        <v>31</v>
      </c>
      <c r="E26" s="32" t="s">
        <v>58</v>
      </c>
      <c r="F26" s="33" t="s">
        <v>116</v>
      </c>
      <c r="G26" s="76" t="s">
        <v>58</v>
      </c>
      <c r="H26" s="76" t="s">
        <v>58</v>
      </c>
      <c r="I26" s="34"/>
      <c r="J26" s="76" t="s">
        <v>58</v>
      </c>
      <c r="K26" s="76" t="s">
        <v>58</v>
      </c>
      <c r="L26" s="34"/>
      <c r="M26" s="77">
        <v>1</v>
      </c>
      <c r="N26" s="78"/>
      <c r="O26" s="33"/>
      <c r="P26" s="76" t="s">
        <v>58</v>
      </c>
      <c r="Q26" s="76" t="s">
        <v>58</v>
      </c>
      <c r="R26" s="34"/>
      <c r="S26" s="77">
        <v>1</v>
      </c>
      <c r="T26" s="78"/>
      <c r="U26" s="33"/>
      <c r="V26" s="76" t="s">
        <v>58</v>
      </c>
      <c r="W26" s="76" t="s">
        <v>58</v>
      </c>
      <c r="X26" s="34"/>
      <c r="Y26" s="76" t="s">
        <v>58</v>
      </c>
      <c r="Z26" s="76" t="s">
        <v>58</v>
      </c>
      <c r="AA26" s="34"/>
      <c r="AB26" s="77">
        <v>1</v>
      </c>
      <c r="AC26" s="78"/>
      <c r="AD26" s="100"/>
      <c r="AE26" s="76" t="s">
        <v>58</v>
      </c>
      <c r="AF26" s="76" t="s">
        <v>58</v>
      </c>
      <c r="AG26" s="34"/>
      <c r="AH26" s="76" t="s">
        <v>58</v>
      </c>
      <c r="AI26" s="76" t="s">
        <v>58</v>
      </c>
      <c r="AJ26" s="34"/>
      <c r="AK26" s="77">
        <v>1</v>
      </c>
      <c r="AL26" s="78"/>
      <c r="AM26" s="33"/>
      <c r="AN26" s="76" t="s">
        <v>58</v>
      </c>
      <c r="AO26" s="76" t="s">
        <v>58</v>
      </c>
      <c r="AP26" s="34"/>
      <c r="AQ26" s="101">
        <f>+AK26+AB26+S26+M26</f>
        <v>4</v>
      </c>
      <c r="AR26" s="46">
        <f>AL26+AC26+T26+N26</f>
        <v>0</v>
      </c>
      <c r="AS26" s="43"/>
      <c r="AT26" s="34"/>
      <c r="AU26" s="35" t="s">
        <v>134</v>
      </c>
    </row>
    <row r="27" spans="1:47" s="93" customFormat="1" ht="106.5" customHeight="1">
      <c r="A27" s="113" t="s">
        <v>70</v>
      </c>
      <c r="B27" s="32" t="s">
        <v>58</v>
      </c>
      <c r="C27" s="32" t="s">
        <v>58</v>
      </c>
      <c r="D27" s="36" t="s">
        <v>47</v>
      </c>
      <c r="E27" s="32" t="s">
        <v>58</v>
      </c>
      <c r="F27" s="33" t="s">
        <v>117</v>
      </c>
      <c r="G27" s="84" t="s">
        <v>58</v>
      </c>
      <c r="H27" s="84" t="s">
        <v>58</v>
      </c>
      <c r="I27" s="84"/>
      <c r="J27" s="77">
        <v>2</v>
      </c>
      <c r="K27" s="78"/>
      <c r="L27" s="33"/>
      <c r="M27" s="76" t="s">
        <v>58</v>
      </c>
      <c r="N27" s="76" t="s">
        <v>58</v>
      </c>
      <c r="O27" s="76"/>
      <c r="P27" s="84" t="s">
        <v>58</v>
      </c>
      <c r="Q27" s="76" t="s">
        <v>58</v>
      </c>
      <c r="R27" s="76"/>
      <c r="S27" s="76" t="s">
        <v>58</v>
      </c>
      <c r="T27" s="76" t="s">
        <v>58</v>
      </c>
      <c r="U27" s="76"/>
      <c r="V27" s="76" t="s">
        <v>58</v>
      </c>
      <c r="W27" s="76" t="s">
        <v>58</v>
      </c>
      <c r="X27" s="76"/>
      <c r="Y27" s="76" t="s">
        <v>58</v>
      </c>
      <c r="Z27" s="76" t="s">
        <v>58</v>
      </c>
      <c r="AA27" s="76"/>
      <c r="AB27" s="76" t="s">
        <v>58</v>
      </c>
      <c r="AC27" s="76" t="s">
        <v>58</v>
      </c>
      <c r="AD27" s="76"/>
      <c r="AE27" s="76" t="s">
        <v>58</v>
      </c>
      <c r="AF27" s="76" t="s">
        <v>58</v>
      </c>
      <c r="AG27" s="76"/>
      <c r="AH27" s="76" t="s">
        <v>58</v>
      </c>
      <c r="AI27" s="76" t="s">
        <v>58</v>
      </c>
      <c r="AJ27" s="76"/>
      <c r="AK27" s="76" t="s">
        <v>58</v>
      </c>
      <c r="AL27" s="76" t="s">
        <v>58</v>
      </c>
      <c r="AM27" s="76"/>
      <c r="AN27" s="76" t="s">
        <v>58</v>
      </c>
      <c r="AO27" s="76" t="s">
        <v>58</v>
      </c>
      <c r="AP27" s="76"/>
      <c r="AQ27" s="101">
        <f>+J27</f>
        <v>2</v>
      </c>
      <c r="AR27" s="72">
        <f>+K27</f>
        <v>0</v>
      </c>
      <c r="AS27" s="43"/>
      <c r="AT27" s="44"/>
      <c r="AU27" s="35" t="s">
        <v>135</v>
      </c>
    </row>
    <row r="28" spans="1:47" s="25" customFormat="1" ht="144" customHeight="1">
      <c r="A28" s="113" t="s">
        <v>61</v>
      </c>
      <c r="B28" s="32" t="s">
        <v>58</v>
      </c>
      <c r="C28" s="32" t="s">
        <v>58</v>
      </c>
      <c r="D28" s="32" t="s">
        <v>62</v>
      </c>
      <c r="E28" s="32" t="s">
        <v>58</v>
      </c>
      <c r="F28" s="73" t="s">
        <v>112</v>
      </c>
      <c r="G28" s="74" t="s">
        <v>58</v>
      </c>
      <c r="H28" s="74" t="s">
        <v>58</v>
      </c>
      <c r="I28" s="75"/>
      <c r="J28" s="38">
        <v>2</v>
      </c>
      <c r="K28" s="39"/>
      <c r="L28" s="73"/>
      <c r="M28" s="76" t="s">
        <v>58</v>
      </c>
      <c r="N28" s="76" t="s">
        <v>58</v>
      </c>
      <c r="O28" s="34"/>
      <c r="P28" s="76" t="s">
        <v>58</v>
      </c>
      <c r="Q28" s="76" t="s">
        <v>58</v>
      </c>
      <c r="R28" s="34"/>
      <c r="S28" s="76" t="s">
        <v>58</v>
      </c>
      <c r="T28" s="76" t="s">
        <v>58</v>
      </c>
      <c r="U28" s="34"/>
      <c r="V28" s="76" t="s">
        <v>58</v>
      </c>
      <c r="W28" s="76" t="s">
        <v>58</v>
      </c>
      <c r="X28" s="34"/>
      <c r="Y28" s="76" t="s">
        <v>58</v>
      </c>
      <c r="Z28" s="76" t="s">
        <v>58</v>
      </c>
      <c r="AA28" s="34"/>
      <c r="AB28" s="77">
        <v>2</v>
      </c>
      <c r="AC28" s="78"/>
      <c r="AD28" s="73"/>
      <c r="AE28" s="76" t="s">
        <v>58</v>
      </c>
      <c r="AF28" s="76" t="s">
        <v>58</v>
      </c>
      <c r="AG28" s="34"/>
      <c r="AH28" s="76" t="s">
        <v>58</v>
      </c>
      <c r="AI28" s="76" t="s">
        <v>58</v>
      </c>
      <c r="AJ28" s="34"/>
      <c r="AK28" s="76" t="s">
        <v>58</v>
      </c>
      <c r="AL28" s="76" t="s">
        <v>58</v>
      </c>
      <c r="AM28" s="34"/>
      <c r="AN28" s="76" t="s">
        <v>58</v>
      </c>
      <c r="AO28" s="76" t="s">
        <v>58</v>
      </c>
      <c r="AP28" s="34"/>
      <c r="AQ28" s="53">
        <f>J28+AB28</f>
        <v>4</v>
      </c>
      <c r="AR28" s="46">
        <f>K28+AC28</f>
        <v>0</v>
      </c>
      <c r="AS28" s="43"/>
      <c r="AT28" s="28"/>
      <c r="AU28" s="35" t="s">
        <v>136</v>
      </c>
    </row>
    <row r="29" spans="1:47" s="27" customFormat="1" ht="117.75" customHeight="1">
      <c r="A29" s="113" t="s">
        <v>124</v>
      </c>
      <c r="B29" s="32" t="s">
        <v>58</v>
      </c>
      <c r="C29" s="32" t="s">
        <v>58</v>
      </c>
      <c r="D29" s="32" t="s">
        <v>63</v>
      </c>
      <c r="E29" s="32" t="s">
        <v>58</v>
      </c>
      <c r="F29" s="99" t="s">
        <v>113</v>
      </c>
      <c r="G29" s="38">
        <v>2</v>
      </c>
      <c r="H29" s="39"/>
      <c r="I29" s="75"/>
      <c r="J29" s="38">
        <v>2</v>
      </c>
      <c r="K29" s="39"/>
      <c r="L29" s="75"/>
      <c r="M29" s="38">
        <v>2</v>
      </c>
      <c r="N29" s="39"/>
      <c r="O29" s="75"/>
      <c r="P29" s="38">
        <v>2</v>
      </c>
      <c r="Q29" s="39"/>
      <c r="R29" s="75"/>
      <c r="S29" s="38">
        <v>2</v>
      </c>
      <c r="T29" s="39"/>
      <c r="U29" s="75"/>
      <c r="V29" s="38">
        <v>2</v>
      </c>
      <c r="W29" s="39"/>
      <c r="X29" s="75"/>
      <c r="Y29" s="38">
        <v>2</v>
      </c>
      <c r="Z29" s="39"/>
      <c r="AA29" s="75"/>
      <c r="AB29" s="38">
        <v>2</v>
      </c>
      <c r="AC29" s="39"/>
      <c r="AD29" s="75"/>
      <c r="AE29" s="38">
        <v>2</v>
      </c>
      <c r="AF29" s="39"/>
      <c r="AG29" s="75"/>
      <c r="AH29" s="38">
        <v>2</v>
      </c>
      <c r="AI29" s="39"/>
      <c r="AJ29" s="75"/>
      <c r="AK29" s="38">
        <v>2</v>
      </c>
      <c r="AL29" s="39"/>
      <c r="AM29" s="75"/>
      <c r="AN29" s="38">
        <v>2</v>
      </c>
      <c r="AO29" s="39"/>
      <c r="AP29" s="75"/>
      <c r="AQ29" s="53">
        <f>+G29+J29+M29+P29+S29+V29+Y29+AB29+AE29+AH29+AK29+AN29</f>
        <v>24</v>
      </c>
      <c r="AR29" s="46">
        <f>H29+Q29+Z29+AI29</f>
        <v>0</v>
      </c>
      <c r="AS29" s="43"/>
      <c r="AT29" s="28"/>
      <c r="AU29" s="35" t="s">
        <v>136</v>
      </c>
    </row>
    <row r="30" spans="1:47" s="27" customFormat="1" ht="65.25" customHeight="1">
      <c r="A30" s="123" t="s">
        <v>71</v>
      </c>
      <c r="B30" s="32" t="s">
        <v>30</v>
      </c>
      <c r="C30" s="32" t="s">
        <v>30</v>
      </c>
      <c r="D30" s="32" t="s">
        <v>30</v>
      </c>
      <c r="E30" s="32" t="s">
        <v>30</v>
      </c>
      <c r="F30" s="33" t="s">
        <v>102</v>
      </c>
      <c r="G30" s="76" t="s">
        <v>58</v>
      </c>
      <c r="H30" s="76" t="s">
        <v>58</v>
      </c>
      <c r="I30" s="34"/>
      <c r="J30" s="76" t="s">
        <v>58</v>
      </c>
      <c r="K30" s="76" t="s">
        <v>58</v>
      </c>
      <c r="L30" s="34"/>
      <c r="M30" s="77">
        <v>2</v>
      </c>
      <c r="N30" s="78"/>
      <c r="O30" s="33"/>
      <c r="P30" s="76" t="s">
        <v>58</v>
      </c>
      <c r="Q30" s="76" t="s">
        <v>58</v>
      </c>
      <c r="R30" s="34"/>
      <c r="S30" s="34" t="s">
        <v>58</v>
      </c>
      <c r="T30" s="34" t="s">
        <v>58</v>
      </c>
      <c r="U30" s="34"/>
      <c r="V30" s="76" t="s">
        <v>58</v>
      </c>
      <c r="W30" s="76" t="s">
        <v>58</v>
      </c>
      <c r="X30" s="34"/>
      <c r="Y30" s="76" t="s">
        <v>58</v>
      </c>
      <c r="Z30" s="76" t="s">
        <v>58</v>
      </c>
      <c r="AA30" s="34"/>
      <c r="AB30" s="76" t="s">
        <v>58</v>
      </c>
      <c r="AC30" s="76" t="s">
        <v>58</v>
      </c>
      <c r="AD30" s="34"/>
      <c r="AE30" s="76" t="s">
        <v>58</v>
      </c>
      <c r="AF30" s="76" t="s">
        <v>58</v>
      </c>
      <c r="AG30" s="34"/>
      <c r="AH30" s="76" t="s">
        <v>58</v>
      </c>
      <c r="AI30" s="76" t="s">
        <v>58</v>
      </c>
      <c r="AJ30" s="34"/>
      <c r="AK30" s="76" t="s">
        <v>58</v>
      </c>
      <c r="AL30" s="76" t="s">
        <v>58</v>
      </c>
      <c r="AM30" s="34"/>
      <c r="AN30" s="76" t="s">
        <v>58</v>
      </c>
      <c r="AO30" s="76" t="s">
        <v>58</v>
      </c>
      <c r="AP30" s="34"/>
      <c r="AQ30" s="53">
        <f>M30</f>
        <v>2</v>
      </c>
      <c r="AR30" s="46">
        <f>N30</f>
        <v>0</v>
      </c>
      <c r="AS30" s="43"/>
      <c r="AT30" s="28"/>
      <c r="AU30" s="35" t="s">
        <v>130</v>
      </c>
    </row>
    <row r="31" spans="1:47" s="27" customFormat="1" ht="64.5" customHeight="1">
      <c r="A31" s="112" t="s">
        <v>125</v>
      </c>
      <c r="B31" s="32" t="s">
        <v>30</v>
      </c>
      <c r="C31" s="32" t="s">
        <v>30</v>
      </c>
      <c r="D31" s="32" t="s">
        <v>30</v>
      </c>
      <c r="E31" s="32" t="s">
        <v>30</v>
      </c>
      <c r="F31" s="33" t="s">
        <v>103</v>
      </c>
      <c r="G31" s="77">
        <v>2</v>
      </c>
      <c r="H31" s="78"/>
      <c r="I31" s="33"/>
      <c r="J31" s="76" t="s">
        <v>58</v>
      </c>
      <c r="K31" s="76" t="s">
        <v>58</v>
      </c>
      <c r="L31" s="34"/>
      <c r="M31" s="76" t="s">
        <v>58</v>
      </c>
      <c r="N31" s="76" t="s">
        <v>58</v>
      </c>
      <c r="O31" s="34"/>
      <c r="P31" s="76" t="s">
        <v>58</v>
      </c>
      <c r="Q31" s="76" t="s">
        <v>58</v>
      </c>
      <c r="R31" s="34"/>
      <c r="S31" s="34" t="s">
        <v>58</v>
      </c>
      <c r="T31" s="34" t="s">
        <v>58</v>
      </c>
      <c r="U31" s="34"/>
      <c r="V31" s="76" t="s">
        <v>58</v>
      </c>
      <c r="W31" s="76" t="s">
        <v>58</v>
      </c>
      <c r="X31" s="34"/>
      <c r="Y31" s="77">
        <v>2</v>
      </c>
      <c r="Z31" s="78"/>
      <c r="AA31" s="33"/>
      <c r="AB31" s="76" t="s">
        <v>58</v>
      </c>
      <c r="AC31" s="76" t="s">
        <v>58</v>
      </c>
      <c r="AD31" s="34"/>
      <c r="AE31" s="76" t="s">
        <v>58</v>
      </c>
      <c r="AF31" s="76" t="s">
        <v>58</v>
      </c>
      <c r="AG31" s="34"/>
      <c r="AH31" s="76" t="s">
        <v>58</v>
      </c>
      <c r="AI31" s="76" t="s">
        <v>58</v>
      </c>
      <c r="AJ31" s="34"/>
      <c r="AK31" s="76" t="s">
        <v>58</v>
      </c>
      <c r="AL31" s="76" t="s">
        <v>58</v>
      </c>
      <c r="AM31" s="34"/>
      <c r="AN31" s="76" t="s">
        <v>58</v>
      </c>
      <c r="AO31" s="76" t="s">
        <v>58</v>
      </c>
      <c r="AP31" s="34"/>
      <c r="AQ31" s="53">
        <f>G31+Y31</f>
        <v>4</v>
      </c>
      <c r="AR31" s="46">
        <f>H31+Z31</f>
        <v>0</v>
      </c>
      <c r="AS31" s="43"/>
      <c r="AT31" s="28"/>
      <c r="AU31" s="35" t="s">
        <v>130</v>
      </c>
    </row>
    <row r="32" spans="1:47" s="27" customFormat="1" ht="76.5">
      <c r="A32" s="112" t="s">
        <v>75</v>
      </c>
      <c r="B32" s="32" t="s">
        <v>30</v>
      </c>
      <c r="C32" s="32" t="s">
        <v>30</v>
      </c>
      <c r="D32" s="32" t="s">
        <v>30</v>
      </c>
      <c r="E32" s="32" t="s">
        <v>30</v>
      </c>
      <c r="F32" s="33" t="s">
        <v>76</v>
      </c>
      <c r="G32" s="77">
        <v>16</v>
      </c>
      <c r="H32" s="78"/>
      <c r="I32" s="33"/>
      <c r="J32" s="76" t="s">
        <v>58</v>
      </c>
      <c r="K32" s="76" t="s">
        <v>58</v>
      </c>
      <c r="L32" s="34"/>
      <c r="M32" s="76" t="s">
        <v>58</v>
      </c>
      <c r="N32" s="76" t="s">
        <v>58</v>
      </c>
      <c r="O32" s="34"/>
      <c r="P32" s="76" t="s">
        <v>58</v>
      </c>
      <c r="Q32" s="76" t="s">
        <v>58</v>
      </c>
      <c r="R32" s="34"/>
      <c r="S32" s="76" t="s">
        <v>58</v>
      </c>
      <c r="T32" s="76" t="s">
        <v>58</v>
      </c>
      <c r="U32" s="34"/>
      <c r="V32" s="76" t="s">
        <v>58</v>
      </c>
      <c r="W32" s="76" t="s">
        <v>58</v>
      </c>
      <c r="X32" s="34"/>
      <c r="Y32" s="76" t="s">
        <v>58</v>
      </c>
      <c r="Z32" s="76" t="s">
        <v>58</v>
      </c>
      <c r="AA32" s="34"/>
      <c r="AB32" s="76" t="s">
        <v>58</v>
      </c>
      <c r="AC32" s="76" t="s">
        <v>58</v>
      </c>
      <c r="AD32" s="34"/>
      <c r="AE32" s="76" t="s">
        <v>58</v>
      </c>
      <c r="AF32" s="76" t="s">
        <v>58</v>
      </c>
      <c r="AG32" s="34"/>
      <c r="AH32" s="76" t="s">
        <v>58</v>
      </c>
      <c r="AI32" s="76" t="s">
        <v>58</v>
      </c>
      <c r="AJ32" s="34"/>
      <c r="AK32" s="76" t="s">
        <v>58</v>
      </c>
      <c r="AL32" s="76" t="s">
        <v>58</v>
      </c>
      <c r="AM32" s="34"/>
      <c r="AN32" s="76" t="s">
        <v>58</v>
      </c>
      <c r="AO32" s="76" t="s">
        <v>58</v>
      </c>
      <c r="AP32" s="34"/>
      <c r="AQ32" s="53">
        <f>G32</f>
        <v>16</v>
      </c>
      <c r="AR32" s="46">
        <f>H32</f>
        <v>0</v>
      </c>
      <c r="AS32" s="43"/>
      <c r="AT32" s="34"/>
      <c r="AU32" s="35" t="s">
        <v>156</v>
      </c>
    </row>
    <row r="33" spans="1:47" s="27" customFormat="1" ht="103.5" customHeight="1">
      <c r="A33" s="112" t="s">
        <v>77</v>
      </c>
      <c r="B33" s="32" t="s">
        <v>30</v>
      </c>
      <c r="C33" s="32" t="s">
        <v>30</v>
      </c>
      <c r="D33" s="32" t="s">
        <v>30</v>
      </c>
      <c r="E33" s="32" t="s">
        <v>30</v>
      </c>
      <c r="F33" s="33" t="s">
        <v>99</v>
      </c>
      <c r="G33" s="76" t="s">
        <v>58</v>
      </c>
      <c r="H33" s="76" t="s">
        <v>58</v>
      </c>
      <c r="I33" s="34"/>
      <c r="J33" s="76" t="s">
        <v>58</v>
      </c>
      <c r="K33" s="76" t="s">
        <v>58</v>
      </c>
      <c r="L33" s="33"/>
      <c r="M33" s="77">
        <v>1</v>
      </c>
      <c r="N33" s="78"/>
      <c r="O33" s="34"/>
      <c r="P33" s="76" t="s">
        <v>58</v>
      </c>
      <c r="Q33" s="76" t="s">
        <v>58</v>
      </c>
      <c r="R33" s="34"/>
      <c r="S33" s="76" t="s">
        <v>58</v>
      </c>
      <c r="T33" s="76" t="s">
        <v>58</v>
      </c>
      <c r="U33" s="34"/>
      <c r="V33" s="76" t="s">
        <v>58</v>
      </c>
      <c r="W33" s="76" t="s">
        <v>58</v>
      </c>
      <c r="X33" s="34"/>
      <c r="Y33" s="76" t="s">
        <v>58</v>
      </c>
      <c r="Z33" s="76" t="s">
        <v>58</v>
      </c>
      <c r="AA33" s="34"/>
      <c r="AB33" s="76" t="s">
        <v>58</v>
      </c>
      <c r="AC33" s="76" t="s">
        <v>58</v>
      </c>
      <c r="AD33" s="34"/>
      <c r="AE33" s="76" t="s">
        <v>58</v>
      </c>
      <c r="AF33" s="76" t="s">
        <v>58</v>
      </c>
      <c r="AG33" s="34"/>
      <c r="AH33" s="76" t="s">
        <v>58</v>
      </c>
      <c r="AI33" s="76" t="s">
        <v>58</v>
      </c>
      <c r="AJ33" s="34"/>
      <c r="AK33" s="76" t="s">
        <v>58</v>
      </c>
      <c r="AL33" s="76" t="s">
        <v>58</v>
      </c>
      <c r="AM33" s="34"/>
      <c r="AN33" s="76" t="s">
        <v>58</v>
      </c>
      <c r="AO33" s="76" t="s">
        <v>58</v>
      </c>
      <c r="AP33" s="34"/>
      <c r="AQ33" s="53">
        <f>+M33</f>
        <v>1</v>
      </c>
      <c r="AR33" s="46">
        <f>+N33</f>
        <v>0</v>
      </c>
      <c r="AS33" s="43"/>
      <c r="AT33" s="34"/>
      <c r="AU33" s="35" t="s">
        <v>155</v>
      </c>
    </row>
    <row r="34" spans="1:47" s="27" customFormat="1" ht="129.75" customHeight="1">
      <c r="A34" s="112" t="s">
        <v>190</v>
      </c>
      <c r="B34" s="32" t="s">
        <v>30</v>
      </c>
      <c r="C34" s="32" t="s">
        <v>30</v>
      </c>
      <c r="D34" s="32" t="s">
        <v>30</v>
      </c>
      <c r="E34" s="32" t="s">
        <v>30</v>
      </c>
      <c r="F34" s="33" t="s">
        <v>100</v>
      </c>
      <c r="G34" s="77">
        <v>1</v>
      </c>
      <c r="H34" s="78"/>
      <c r="I34" s="33"/>
      <c r="J34" s="76" t="s">
        <v>58</v>
      </c>
      <c r="K34" s="76" t="s">
        <v>58</v>
      </c>
      <c r="L34" s="34"/>
      <c r="M34" s="34" t="s">
        <v>58</v>
      </c>
      <c r="N34" s="34" t="s">
        <v>58</v>
      </c>
      <c r="O34" s="34"/>
      <c r="P34" s="76" t="s">
        <v>58</v>
      </c>
      <c r="Q34" s="76" t="s">
        <v>58</v>
      </c>
      <c r="R34" s="34"/>
      <c r="S34" s="76" t="s">
        <v>58</v>
      </c>
      <c r="T34" s="76" t="s">
        <v>58</v>
      </c>
      <c r="U34" s="34"/>
      <c r="V34" s="76" t="s">
        <v>58</v>
      </c>
      <c r="W34" s="76" t="s">
        <v>58</v>
      </c>
      <c r="X34" s="34" t="s">
        <v>58</v>
      </c>
      <c r="Y34" s="77">
        <v>1</v>
      </c>
      <c r="Z34" s="78"/>
      <c r="AA34" s="33"/>
      <c r="AB34" s="76" t="s">
        <v>58</v>
      </c>
      <c r="AC34" s="76" t="s">
        <v>58</v>
      </c>
      <c r="AD34" s="34"/>
      <c r="AE34" s="76" t="s">
        <v>58</v>
      </c>
      <c r="AF34" s="76" t="s">
        <v>58</v>
      </c>
      <c r="AG34" s="34"/>
      <c r="AH34" s="76" t="s">
        <v>58</v>
      </c>
      <c r="AI34" s="76" t="s">
        <v>58</v>
      </c>
      <c r="AJ34" s="34"/>
      <c r="AK34" s="76" t="s">
        <v>58</v>
      </c>
      <c r="AL34" s="76" t="s">
        <v>58</v>
      </c>
      <c r="AM34" s="34"/>
      <c r="AN34" s="76" t="s">
        <v>58</v>
      </c>
      <c r="AO34" s="76" t="s">
        <v>58</v>
      </c>
      <c r="AP34" s="34"/>
      <c r="AQ34" s="53">
        <f>+G34+Y34</f>
        <v>2</v>
      </c>
      <c r="AR34" s="46">
        <f>+H34+Z34</f>
        <v>0</v>
      </c>
      <c r="AS34" s="43"/>
      <c r="AT34" s="34"/>
      <c r="AU34" s="35" t="s">
        <v>157</v>
      </c>
    </row>
    <row r="35" spans="1:47" s="27" customFormat="1" ht="133.5" customHeight="1">
      <c r="A35" s="112" t="s">
        <v>78</v>
      </c>
      <c r="B35" s="32" t="s">
        <v>80</v>
      </c>
      <c r="C35" s="32" t="s">
        <v>58</v>
      </c>
      <c r="D35" s="32">
        <v>0</v>
      </c>
      <c r="E35" s="32" t="s">
        <v>58</v>
      </c>
      <c r="F35" s="33" t="s">
        <v>101</v>
      </c>
      <c r="G35" s="76" t="s">
        <v>58</v>
      </c>
      <c r="H35" s="76" t="s">
        <v>58</v>
      </c>
      <c r="I35" s="34"/>
      <c r="J35" s="76" t="s">
        <v>58</v>
      </c>
      <c r="K35" s="76" t="s">
        <v>58</v>
      </c>
      <c r="L35" s="34"/>
      <c r="M35" s="77">
        <v>1</v>
      </c>
      <c r="N35" s="78"/>
      <c r="O35" s="33"/>
      <c r="P35" s="76" t="s">
        <v>58</v>
      </c>
      <c r="Q35" s="76" t="s">
        <v>58</v>
      </c>
      <c r="R35" s="34"/>
      <c r="S35" s="76" t="s">
        <v>58</v>
      </c>
      <c r="T35" s="76" t="s">
        <v>58</v>
      </c>
      <c r="U35" s="34"/>
      <c r="V35" s="76" t="s">
        <v>58</v>
      </c>
      <c r="W35" s="76" t="s">
        <v>58</v>
      </c>
      <c r="X35" s="34"/>
      <c r="Y35" s="76" t="s">
        <v>58</v>
      </c>
      <c r="Z35" s="76" t="s">
        <v>58</v>
      </c>
      <c r="AA35" s="34"/>
      <c r="AB35" s="76" t="s">
        <v>58</v>
      </c>
      <c r="AC35" s="76" t="s">
        <v>58</v>
      </c>
      <c r="AD35" s="34"/>
      <c r="AE35" s="76" t="s">
        <v>58</v>
      </c>
      <c r="AF35" s="76" t="s">
        <v>58</v>
      </c>
      <c r="AG35" s="34"/>
      <c r="AH35" s="76" t="s">
        <v>58</v>
      </c>
      <c r="AI35" s="76" t="s">
        <v>58</v>
      </c>
      <c r="AJ35" s="34"/>
      <c r="AK35" s="76" t="s">
        <v>58</v>
      </c>
      <c r="AL35" s="76" t="s">
        <v>58</v>
      </c>
      <c r="AM35" s="34"/>
      <c r="AN35" s="76" t="s">
        <v>58</v>
      </c>
      <c r="AO35" s="76" t="s">
        <v>58</v>
      </c>
      <c r="AP35" s="34"/>
      <c r="AQ35" s="53">
        <f>M35</f>
        <v>1</v>
      </c>
      <c r="AR35" s="46">
        <f>N35</f>
        <v>0</v>
      </c>
      <c r="AS35" s="43"/>
      <c r="AT35" s="34"/>
      <c r="AU35" s="47" t="s">
        <v>137</v>
      </c>
    </row>
    <row r="36" spans="1:47" s="27" customFormat="1" ht="144" customHeight="1">
      <c r="A36" s="112" t="s">
        <v>72</v>
      </c>
      <c r="B36" s="32" t="s">
        <v>58</v>
      </c>
      <c r="C36" s="32" t="s">
        <v>58</v>
      </c>
      <c r="D36" s="32" t="s">
        <v>73</v>
      </c>
      <c r="E36" s="32" t="s">
        <v>58</v>
      </c>
      <c r="F36" s="99" t="s">
        <v>126</v>
      </c>
      <c r="G36" s="76" t="s">
        <v>58</v>
      </c>
      <c r="H36" s="76" t="s">
        <v>58</v>
      </c>
      <c r="I36" s="34"/>
      <c r="J36" s="77">
        <v>1</v>
      </c>
      <c r="K36" s="78"/>
      <c r="L36" s="33"/>
      <c r="M36" s="76" t="s">
        <v>58</v>
      </c>
      <c r="N36" s="76" t="s">
        <v>58</v>
      </c>
      <c r="O36" s="34"/>
      <c r="P36" s="76" t="s">
        <v>58</v>
      </c>
      <c r="Q36" s="76" t="s">
        <v>58</v>
      </c>
      <c r="R36" s="34"/>
      <c r="S36" s="77">
        <v>1</v>
      </c>
      <c r="T36" s="78"/>
      <c r="U36" s="33"/>
      <c r="V36" s="76" t="s">
        <v>58</v>
      </c>
      <c r="W36" s="76" t="s">
        <v>58</v>
      </c>
      <c r="X36" s="34"/>
      <c r="Y36" s="76" t="s">
        <v>58</v>
      </c>
      <c r="Z36" s="76" t="s">
        <v>58</v>
      </c>
      <c r="AA36" s="34"/>
      <c r="AB36" s="77">
        <v>1</v>
      </c>
      <c r="AC36" s="78"/>
      <c r="AD36" s="33"/>
      <c r="AE36" s="76" t="s">
        <v>58</v>
      </c>
      <c r="AF36" s="76" t="s">
        <v>58</v>
      </c>
      <c r="AG36" s="34"/>
      <c r="AH36" s="76" t="s">
        <v>58</v>
      </c>
      <c r="AI36" s="76" t="s">
        <v>58</v>
      </c>
      <c r="AJ36" s="34"/>
      <c r="AK36" s="77">
        <v>1</v>
      </c>
      <c r="AL36" s="78"/>
      <c r="AM36" s="33"/>
      <c r="AN36" s="76" t="s">
        <v>58</v>
      </c>
      <c r="AO36" s="76" t="s">
        <v>58</v>
      </c>
      <c r="AP36" s="34"/>
      <c r="AQ36" s="53">
        <f>J36+S36+AB36+AK36</f>
        <v>4</v>
      </c>
      <c r="AR36" s="46">
        <f>K36+T36+AC36+AL36</f>
        <v>0</v>
      </c>
      <c r="AS36" s="43"/>
      <c r="AT36" s="28"/>
      <c r="AU36" s="35" t="s">
        <v>138</v>
      </c>
    </row>
    <row r="37" spans="1:47" s="27" customFormat="1" ht="117" customHeight="1">
      <c r="A37" s="112" t="s">
        <v>191</v>
      </c>
      <c r="B37" s="32" t="s">
        <v>30</v>
      </c>
      <c r="C37" s="32" t="s">
        <v>30</v>
      </c>
      <c r="D37" s="32" t="s">
        <v>30</v>
      </c>
      <c r="E37" s="32" t="s">
        <v>30</v>
      </c>
      <c r="F37" s="33" t="s">
        <v>104</v>
      </c>
      <c r="G37" s="77">
        <v>1</v>
      </c>
      <c r="H37" s="78"/>
      <c r="I37" s="33"/>
      <c r="J37" s="76" t="s">
        <v>58</v>
      </c>
      <c r="K37" s="76" t="s">
        <v>58</v>
      </c>
      <c r="L37" s="34"/>
      <c r="M37" s="76" t="s">
        <v>58</v>
      </c>
      <c r="N37" s="76" t="s">
        <v>58</v>
      </c>
      <c r="O37" s="34"/>
      <c r="P37" s="76" t="s">
        <v>58</v>
      </c>
      <c r="Q37" s="76" t="s">
        <v>58</v>
      </c>
      <c r="R37" s="34"/>
      <c r="S37" s="77">
        <v>1</v>
      </c>
      <c r="T37" s="78"/>
      <c r="U37" s="33"/>
      <c r="V37" s="76" t="s">
        <v>58</v>
      </c>
      <c r="W37" s="76" t="s">
        <v>58</v>
      </c>
      <c r="X37" s="34"/>
      <c r="Y37" s="76" t="s">
        <v>58</v>
      </c>
      <c r="Z37" s="76" t="s">
        <v>58</v>
      </c>
      <c r="AA37" s="34"/>
      <c r="AB37" s="76" t="s">
        <v>58</v>
      </c>
      <c r="AC37" s="76" t="s">
        <v>58</v>
      </c>
      <c r="AD37" s="34"/>
      <c r="AE37" s="77">
        <v>1</v>
      </c>
      <c r="AF37" s="78"/>
      <c r="AG37" s="33"/>
      <c r="AH37" s="76" t="s">
        <v>58</v>
      </c>
      <c r="AI37" s="76" t="s">
        <v>58</v>
      </c>
      <c r="AJ37" s="34"/>
      <c r="AK37" s="76" t="s">
        <v>58</v>
      </c>
      <c r="AL37" s="76" t="s">
        <v>58</v>
      </c>
      <c r="AM37" s="34"/>
      <c r="AN37" s="76" t="s">
        <v>58</v>
      </c>
      <c r="AO37" s="76" t="s">
        <v>58</v>
      </c>
      <c r="AP37" s="34"/>
      <c r="AQ37" s="53">
        <f>G37+S37+AE37</f>
        <v>3</v>
      </c>
      <c r="AR37" s="46">
        <f>H37+T37+AF37</f>
        <v>0</v>
      </c>
      <c r="AS37" s="43"/>
      <c r="AT37" s="28"/>
      <c r="AU37" s="35" t="s">
        <v>139</v>
      </c>
    </row>
    <row r="38" spans="1:47" s="25" customFormat="1" ht="87.75" customHeight="1" thickBot="1">
      <c r="A38" s="111" t="s">
        <v>74</v>
      </c>
      <c r="B38" s="32" t="s">
        <v>58</v>
      </c>
      <c r="C38" s="32" t="s">
        <v>58</v>
      </c>
      <c r="D38" s="32" t="s">
        <v>58</v>
      </c>
      <c r="E38" s="48" t="s">
        <v>50</v>
      </c>
      <c r="F38" s="49" t="s">
        <v>110</v>
      </c>
      <c r="G38" s="79" t="s">
        <v>58</v>
      </c>
      <c r="H38" s="79" t="s">
        <v>58</v>
      </c>
      <c r="I38" s="52"/>
      <c r="J38" s="79" t="s">
        <v>58</v>
      </c>
      <c r="K38" s="79" t="s">
        <v>58</v>
      </c>
      <c r="L38" s="52"/>
      <c r="M38" s="79" t="s">
        <v>58</v>
      </c>
      <c r="N38" s="79" t="s">
        <v>58</v>
      </c>
      <c r="O38" s="52"/>
      <c r="P38" s="50">
        <v>1</v>
      </c>
      <c r="Q38" s="51"/>
      <c r="R38" s="49"/>
      <c r="S38" s="79" t="s">
        <v>58</v>
      </c>
      <c r="T38" s="79" t="s">
        <v>58</v>
      </c>
      <c r="U38" s="52"/>
      <c r="V38" s="79" t="s">
        <v>58</v>
      </c>
      <c r="W38" s="79" t="s">
        <v>58</v>
      </c>
      <c r="X38" s="52"/>
      <c r="Y38" s="79" t="s">
        <v>58</v>
      </c>
      <c r="Z38" s="79" t="s">
        <v>58</v>
      </c>
      <c r="AA38" s="52"/>
      <c r="AB38" s="50">
        <v>1</v>
      </c>
      <c r="AC38" s="51"/>
      <c r="AD38" s="52"/>
      <c r="AE38" s="79" t="s">
        <v>58</v>
      </c>
      <c r="AF38" s="79" t="s">
        <v>58</v>
      </c>
      <c r="AG38" s="52"/>
      <c r="AH38" s="79" t="s">
        <v>58</v>
      </c>
      <c r="AI38" s="79" t="s">
        <v>58</v>
      </c>
      <c r="AJ38" s="52"/>
      <c r="AK38" s="79" t="s">
        <v>58</v>
      </c>
      <c r="AL38" s="79" t="s">
        <v>58</v>
      </c>
      <c r="AM38" s="52"/>
      <c r="AN38" s="50">
        <v>1</v>
      </c>
      <c r="AO38" s="51"/>
      <c r="AP38" s="52"/>
      <c r="AQ38" s="53">
        <f>P38+AB38+AN38</f>
        <v>3</v>
      </c>
      <c r="AR38" s="46">
        <f>Q38+AC38+AO38</f>
        <v>0</v>
      </c>
      <c r="AS38" s="43"/>
      <c r="AT38" s="28"/>
      <c r="AU38" s="35" t="s">
        <v>140</v>
      </c>
    </row>
    <row r="39" spans="1:47" s="11" customFormat="1" ht="36" customHeight="1" thickBot="1">
      <c r="A39" s="126" t="s">
        <v>43</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8"/>
    </row>
    <row r="40" spans="1:47" s="25" customFormat="1" ht="104.25" customHeight="1" thickBot="1">
      <c r="A40" s="110" t="s">
        <v>81</v>
      </c>
      <c r="B40" s="32" t="s">
        <v>58</v>
      </c>
      <c r="C40" s="32" t="s">
        <v>58</v>
      </c>
      <c r="D40" s="80" t="s">
        <v>82</v>
      </c>
      <c r="E40" s="32" t="s">
        <v>58</v>
      </c>
      <c r="F40" s="97" t="s">
        <v>105</v>
      </c>
      <c r="G40" s="81" t="s">
        <v>58</v>
      </c>
      <c r="H40" s="81" t="s">
        <v>58</v>
      </c>
      <c r="I40" s="82"/>
      <c r="J40" s="81" t="s">
        <v>58</v>
      </c>
      <c r="K40" s="81" t="s">
        <v>58</v>
      </c>
      <c r="L40" s="82"/>
      <c r="M40" s="81" t="s">
        <v>58</v>
      </c>
      <c r="N40" s="81" t="s">
        <v>58</v>
      </c>
      <c r="O40" s="82"/>
      <c r="P40" s="81" t="s">
        <v>58</v>
      </c>
      <c r="Q40" s="81" t="s">
        <v>58</v>
      </c>
      <c r="R40" s="82"/>
      <c r="S40" s="81" t="s">
        <v>58</v>
      </c>
      <c r="T40" s="81" t="s">
        <v>58</v>
      </c>
      <c r="U40" s="82"/>
      <c r="V40" s="81" t="s">
        <v>58</v>
      </c>
      <c r="W40" s="81" t="s">
        <v>58</v>
      </c>
      <c r="X40" s="82"/>
      <c r="Y40" s="81" t="s">
        <v>58</v>
      </c>
      <c r="Z40" s="81" t="s">
        <v>58</v>
      </c>
      <c r="AA40" s="82"/>
      <c r="AB40" s="81" t="s">
        <v>58</v>
      </c>
      <c r="AC40" s="81" t="s">
        <v>58</v>
      </c>
      <c r="AD40" s="82"/>
      <c r="AE40" s="81" t="s">
        <v>58</v>
      </c>
      <c r="AF40" s="81" t="s">
        <v>58</v>
      </c>
      <c r="AG40" s="82"/>
      <c r="AH40" s="64">
        <v>1</v>
      </c>
      <c r="AI40" s="65"/>
      <c r="AJ40" s="82"/>
      <c r="AK40" s="81" t="s">
        <v>58</v>
      </c>
      <c r="AL40" s="81" t="s">
        <v>58</v>
      </c>
      <c r="AM40" s="82"/>
      <c r="AN40" s="81" t="s">
        <v>58</v>
      </c>
      <c r="AO40" s="81" t="s">
        <v>58</v>
      </c>
      <c r="AP40" s="82"/>
      <c r="AQ40" s="38">
        <f>AH40</f>
        <v>1</v>
      </c>
      <c r="AR40" s="39">
        <f>+AI40</f>
        <v>0</v>
      </c>
      <c r="AS40" s="43"/>
      <c r="AT40" s="89"/>
      <c r="AU40" s="88" t="s">
        <v>141</v>
      </c>
    </row>
    <row r="41" spans="1:47" s="11" customFormat="1" ht="36" customHeight="1" thickBot="1">
      <c r="A41" s="126" t="s">
        <v>21</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8"/>
    </row>
    <row r="42" spans="1:47" s="27" customFormat="1" ht="76.5">
      <c r="A42" s="109" t="s">
        <v>160</v>
      </c>
      <c r="B42" s="32" t="s">
        <v>58</v>
      </c>
      <c r="C42" s="32" t="s">
        <v>58</v>
      </c>
      <c r="D42" s="32" t="s">
        <v>58</v>
      </c>
      <c r="E42" s="36" t="s">
        <v>50</v>
      </c>
      <c r="F42" s="98" t="s">
        <v>192</v>
      </c>
      <c r="G42" s="83">
        <v>1</v>
      </c>
      <c r="H42" s="39"/>
      <c r="I42" s="37"/>
      <c r="J42" s="83">
        <v>1</v>
      </c>
      <c r="K42" s="39"/>
      <c r="L42" s="37"/>
      <c r="M42" s="83">
        <v>1</v>
      </c>
      <c r="N42" s="39"/>
      <c r="O42" s="37"/>
      <c r="P42" s="83">
        <v>1</v>
      </c>
      <c r="Q42" s="39"/>
      <c r="R42" s="37"/>
      <c r="S42" s="83">
        <v>1</v>
      </c>
      <c r="T42" s="39"/>
      <c r="U42" s="37"/>
      <c r="V42" s="83">
        <v>1</v>
      </c>
      <c r="W42" s="39"/>
      <c r="X42" s="37"/>
      <c r="Y42" s="83">
        <v>1</v>
      </c>
      <c r="Z42" s="39"/>
      <c r="AA42" s="37"/>
      <c r="AB42" s="83">
        <v>1</v>
      </c>
      <c r="AC42" s="39"/>
      <c r="AD42" s="37"/>
      <c r="AE42" s="83">
        <v>1</v>
      </c>
      <c r="AF42" s="39"/>
      <c r="AG42" s="37"/>
      <c r="AH42" s="83">
        <v>1</v>
      </c>
      <c r="AI42" s="39"/>
      <c r="AJ42" s="37"/>
      <c r="AK42" s="83">
        <v>1</v>
      </c>
      <c r="AL42" s="39"/>
      <c r="AM42" s="37"/>
      <c r="AN42" s="83">
        <v>1</v>
      </c>
      <c r="AO42" s="39"/>
      <c r="AP42" s="37"/>
      <c r="AQ42" s="38">
        <f>G42+J42+M42+P42+S42+V42+Y42+AB42+AE42+AH42+AK42+AN42</f>
        <v>12</v>
      </c>
      <c r="AR42" s="39">
        <f>H42+K42+N42+Q42+T42+W42+Z42+AC42+AF42+AI42+AL42+AO42</f>
        <v>0</v>
      </c>
      <c r="AS42" s="124"/>
      <c r="AT42" s="63"/>
      <c r="AU42" s="88" t="s">
        <v>142</v>
      </c>
    </row>
    <row r="43" spans="1:47" s="27" customFormat="1" ht="105" customHeight="1">
      <c r="A43" s="112" t="s">
        <v>83</v>
      </c>
      <c r="B43" s="32" t="s">
        <v>30</v>
      </c>
      <c r="C43" s="32" t="s">
        <v>30</v>
      </c>
      <c r="D43" s="32" t="s">
        <v>30</v>
      </c>
      <c r="E43" s="32" t="s">
        <v>30</v>
      </c>
      <c r="F43" s="99" t="s">
        <v>84</v>
      </c>
      <c r="G43" s="76" t="s">
        <v>58</v>
      </c>
      <c r="H43" s="76" t="s">
        <v>58</v>
      </c>
      <c r="I43" s="34"/>
      <c r="J43" s="76" t="s">
        <v>58</v>
      </c>
      <c r="K43" s="76" t="s">
        <v>58</v>
      </c>
      <c r="L43" s="34"/>
      <c r="M43" s="77">
        <v>1</v>
      </c>
      <c r="N43" s="78"/>
      <c r="O43" s="33"/>
      <c r="P43" s="76" t="s">
        <v>58</v>
      </c>
      <c r="Q43" s="76" t="s">
        <v>58</v>
      </c>
      <c r="R43" s="34"/>
      <c r="S43" s="76" t="s">
        <v>58</v>
      </c>
      <c r="T43" s="76" t="s">
        <v>58</v>
      </c>
      <c r="U43" s="34"/>
      <c r="V43" s="76" t="s">
        <v>58</v>
      </c>
      <c r="W43" s="76" t="s">
        <v>58</v>
      </c>
      <c r="X43" s="34"/>
      <c r="Y43" s="76" t="s">
        <v>58</v>
      </c>
      <c r="Z43" s="76" t="s">
        <v>58</v>
      </c>
      <c r="AA43" s="34"/>
      <c r="AB43" s="76" t="s">
        <v>58</v>
      </c>
      <c r="AC43" s="76" t="s">
        <v>58</v>
      </c>
      <c r="AD43" s="34"/>
      <c r="AE43" s="77">
        <v>1</v>
      </c>
      <c r="AF43" s="114"/>
      <c r="AG43" s="34"/>
      <c r="AH43" s="76" t="s">
        <v>58</v>
      </c>
      <c r="AI43" s="76" t="s">
        <v>58</v>
      </c>
      <c r="AJ43" s="34"/>
      <c r="AK43" s="76" t="s">
        <v>58</v>
      </c>
      <c r="AL43" s="76" t="s">
        <v>58</v>
      </c>
      <c r="AM43" s="34"/>
      <c r="AN43" s="76" t="s">
        <v>58</v>
      </c>
      <c r="AO43" s="76" t="s">
        <v>58</v>
      </c>
      <c r="AP43" s="34"/>
      <c r="AQ43" s="77">
        <f>+M43+AE43</f>
        <v>2</v>
      </c>
      <c r="AR43" s="78">
        <f>+N43+AF43</f>
        <v>0</v>
      </c>
      <c r="AS43" s="43"/>
      <c r="AT43" s="108"/>
      <c r="AU43" s="35" t="s">
        <v>193</v>
      </c>
    </row>
    <row r="44" spans="1:47" s="27" customFormat="1" ht="63.75">
      <c r="A44" s="112" t="s">
        <v>161</v>
      </c>
      <c r="B44" s="32" t="s">
        <v>85</v>
      </c>
      <c r="C44" s="32" t="s">
        <v>58</v>
      </c>
      <c r="D44" s="32" t="s">
        <v>58</v>
      </c>
      <c r="E44" s="32" t="s">
        <v>58</v>
      </c>
      <c r="F44" s="99" t="s">
        <v>86</v>
      </c>
      <c r="G44" s="76" t="s">
        <v>58</v>
      </c>
      <c r="H44" s="76" t="s">
        <v>58</v>
      </c>
      <c r="I44" s="34"/>
      <c r="J44" s="76" t="s">
        <v>58</v>
      </c>
      <c r="K44" s="76" t="s">
        <v>58</v>
      </c>
      <c r="L44" s="34"/>
      <c r="M44" s="76" t="s">
        <v>58</v>
      </c>
      <c r="N44" s="76" t="s">
        <v>58</v>
      </c>
      <c r="O44" s="34"/>
      <c r="P44" s="76" t="s">
        <v>58</v>
      </c>
      <c r="Q44" s="76" t="s">
        <v>58</v>
      </c>
      <c r="R44" s="34"/>
      <c r="S44" s="76" t="s">
        <v>58</v>
      </c>
      <c r="T44" s="76" t="s">
        <v>58</v>
      </c>
      <c r="U44" s="34"/>
      <c r="V44" s="77">
        <v>1</v>
      </c>
      <c r="W44" s="78"/>
      <c r="X44" s="33"/>
      <c r="Y44" s="76" t="s">
        <v>58</v>
      </c>
      <c r="Z44" s="76" t="s">
        <v>58</v>
      </c>
      <c r="AA44" s="34"/>
      <c r="AB44" s="76" t="s">
        <v>58</v>
      </c>
      <c r="AC44" s="76" t="s">
        <v>58</v>
      </c>
      <c r="AD44" s="34"/>
      <c r="AE44" s="76" t="s">
        <v>58</v>
      </c>
      <c r="AF44" s="76" t="s">
        <v>58</v>
      </c>
      <c r="AG44" s="34"/>
      <c r="AH44" s="76" t="s">
        <v>58</v>
      </c>
      <c r="AI44" s="76" t="s">
        <v>58</v>
      </c>
      <c r="AJ44" s="34"/>
      <c r="AK44" s="76" t="s">
        <v>58</v>
      </c>
      <c r="AL44" s="76" t="s">
        <v>58</v>
      </c>
      <c r="AM44" s="34"/>
      <c r="AN44" s="76" t="s">
        <v>58</v>
      </c>
      <c r="AO44" s="76" t="s">
        <v>58</v>
      </c>
      <c r="AP44" s="34"/>
      <c r="AQ44" s="77">
        <f>V44</f>
        <v>1</v>
      </c>
      <c r="AR44" s="78">
        <f>W44</f>
        <v>0</v>
      </c>
      <c r="AS44" s="43"/>
      <c r="AT44" s="29"/>
      <c r="AU44" s="35" t="s">
        <v>143</v>
      </c>
    </row>
    <row r="45" spans="1:47" s="27" customFormat="1" ht="76.5" customHeight="1">
      <c r="A45" s="112" t="s">
        <v>162</v>
      </c>
      <c r="B45" s="32" t="s">
        <v>58</v>
      </c>
      <c r="C45" s="32" t="s">
        <v>58</v>
      </c>
      <c r="D45" s="32" t="s">
        <v>33</v>
      </c>
      <c r="E45" s="32" t="s">
        <v>58</v>
      </c>
      <c r="F45" s="99" t="s">
        <v>127</v>
      </c>
      <c r="G45" s="76" t="s">
        <v>58</v>
      </c>
      <c r="H45" s="76" t="s">
        <v>58</v>
      </c>
      <c r="I45" s="34"/>
      <c r="J45" s="76" t="s">
        <v>58</v>
      </c>
      <c r="K45" s="76" t="s">
        <v>58</v>
      </c>
      <c r="L45" s="34"/>
      <c r="M45" s="76" t="s">
        <v>58</v>
      </c>
      <c r="N45" s="76" t="s">
        <v>58</v>
      </c>
      <c r="O45" s="34"/>
      <c r="P45" s="76" t="s">
        <v>58</v>
      </c>
      <c r="Q45" s="76" t="s">
        <v>58</v>
      </c>
      <c r="R45" s="34"/>
      <c r="S45" s="76" t="s">
        <v>58</v>
      </c>
      <c r="T45" s="76" t="s">
        <v>58</v>
      </c>
      <c r="U45" s="34"/>
      <c r="V45" s="76" t="s">
        <v>58</v>
      </c>
      <c r="W45" s="76" t="s">
        <v>58</v>
      </c>
      <c r="X45" s="34"/>
      <c r="Y45" s="76" t="s">
        <v>58</v>
      </c>
      <c r="Z45" s="76" t="s">
        <v>58</v>
      </c>
      <c r="AA45" s="34"/>
      <c r="AB45" s="76" t="s">
        <v>58</v>
      </c>
      <c r="AC45" s="76" t="s">
        <v>58</v>
      </c>
      <c r="AD45" s="34"/>
      <c r="AE45" s="76" t="s">
        <v>58</v>
      </c>
      <c r="AF45" s="76" t="s">
        <v>58</v>
      </c>
      <c r="AG45" s="34"/>
      <c r="AH45" s="77">
        <v>1</v>
      </c>
      <c r="AI45" s="78"/>
      <c r="AJ45" s="34"/>
      <c r="AK45" s="76" t="s">
        <v>58</v>
      </c>
      <c r="AL45" s="76" t="s">
        <v>58</v>
      </c>
      <c r="AM45" s="34"/>
      <c r="AN45" s="76" t="s">
        <v>58</v>
      </c>
      <c r="AO45" s="76" t="s">
        <v>58</v>
      </c>
      <c r="AP45" s="34"/>
      <c r="AQ45" s="77">
        <f>AH45</f>
        <v>1</v>
      </c>
      <c r="AR45" s="78">
        <f>AI45</f>
        <v>0</v>
      </c>
      <c r="AS45" s="43"/>
      <c r="AT45" s="29"/>
      <c r="AU45" s="35" t="s">
        <v>158</v>
      </c>
    </row>
    <row r="46" spans="1:47" s="27" customFormat="1" ht="93.75" customHeight="1">
      <c r="A46" s="112" t="s">
        <v>163</v>
      </c>
      <c r="B46" s="32" t="s">
        <v>58</v>
      </c>
      <c r="C46" s="32" t="s">
        <v>58</v>
      </c>
      <c r="D46" s="32" t="s">
        <v>82</v>
      </c>
      <c r="E46" s="32" t="s">
        <v>58</v>
      </c>
      <c r="F46" s="99" t="s">
        <v>106</v>
      </c>
      <c r="G46" s="76" t="s">
        <v>58</v>
      </c>
      <c r="H46" s="76" t="s">
        <v>58</v>
      </c>
      <c r="I46" s="34"/>
      <c r="J46" s="76" t="s">
        <v>58</v>
      </c>
      <c r="K46" s="76" t="s">
        <v>58</v>
      </c>
      <c r="L46" s="34"/>
      <c r="M46" s="76" t="s">
        <v>58</v>
      </c>
      <c r="N46" s="76" t="s">
        <v>58</v>
      </c>
      <c r="O46" s="34"/>
      <c r="P46" s="77">
        <v>1</v>
      </c>
      <c r="Q46" s="78"/>
      <c r="R46" s="34"/>
      <c r="S46" s="76" t="s">
        <v>58</v>
      </c>
      <c r="T46" s="76" t="s">
        <v>58</v>
      </c>
      <c r="U46" s="34"/>
      <c r="V46" s="76" t="s">
        <v>58</v>
      </c>
      <c r="W46" s="76" t="s">
        <v>58</v>
      </c>
      <c r="X46" s="34"/>
      <c r="Y46" s="76" t="s">
        <v>58</v>
      </c>
      <c r="Z46" s="76" t="s">
        <v>58</v>
      </c>
      <c r="AA46" s="34"/>
      <c r="AB46" s="76" t="s">
        <v>58</v>
      </c>
      <c r="AC46" s="76" t="s">
        <v>58</v>
      </c>
      <c r="AD46" s="34"/>
      <c r="AE46" s="76" t="s">
        <v>58</v>
      </c>
      <c r="AF46" s="76" t="s">
        <v>58</v>
      </c>
      <c r="AG46" s="34"/>
      <c r="AH46" s="76" t="s">
        <v>58</v>
      </c>
      <c r="AI46" s="76" t="s">
        <v>58</v>
      </c>
      <c r="AJ46" s="34"/>
      <c r="AK46" s="76" t="s">
        <v>58</v>
      </c>
      <c r="AL46" s="76" t="s">
        <v>58</v>
      </c>
      <c r="AM46" s="34"/>
      <c r="AN46" s="76" t="s">
        <v>58</v>
      </c>
      <c r="AO46" s="76" t="s">
        <v>58</v>
      </c>
      <c r="AP46" s="34"/>
      <c r="AQ46" s="77">
        <f>+P46</f>
        <v>1</v>
      </c>
      <c r="AR46" s="78">
        <f>+Q46</f>
        <v>0</v>
      </c>
      <c r="AS46" s="43"/>
      <c r="AT46" s="29"/>
      <c r="AU46" s="35" t="s">
        <v>140</v>
      </c>
    </row>
    <row r="47" spans="1:47" s="27" customFormat="1" ht="101.25" customHeight="1">
      <c r="A47" s="112" t="s">
        <v>164</v>
      </c>
      <c r="B47" s="32" t="s">
        <v>79</v>
      </c>
      <c r="C47" s="32" t="s">
        <v>58</v>
      </c>
      <c r="D47" s="32" t="s">
        <v>58</v>
      </c>
      <c r="E47" s="32" t="s">
        <v>58</v>
      </c>
      <c r="F47" s="99" t="s">
        <v>107</v>
      </c>
      <c r="G47" s="76" t="s">
        <v>58</v>
      </c>
      <c r="H47" s="76" t="s">
        <v>58</v>
      </c>
      <c r="I47" s="34"/>
      <c r="J47" s="76" t="s">
        <v>58</v>
      </c>
      <c r="K47" s="76" t="s">
        <v>58</v>
      </c>
      <c r="L47" s="34"/>
      <c r="M47" s="76" t="s">
        <v>58</v>
      </c>
      <c r="N47" s="76" t="s">
        <v>58</v>
      </c>
      <c r="O47" s="34"/>
      <c r="P47" s="76" t="s">
        <v>58</v>
      </c>
      <c r="Q47" s="76" t="s">
        <v>58</v>
      </c>
      <c r="R47" s="34"/>
      <c r="S47" s="76" t="s">
        <v>58</v>
      </c>
      <c r="T47" s="76" t="s">
        <v>58</v>
      </c>
      <c r="U47" s="34"/>
      <c r="V47" s="76" t="s">
        <v>58</v>
      </c>
      <c r="W47" s="76" t="s">
        <v>58</v>
      </c>
      <c r="X47" s="33"/>
      <c r="Y47" s="76" t="s">
        <v>58</v>
      </c>
      <c r="Z47" s="76" t="s">
        <v>58</v>
      </c>
      <c r="AA47" s="34"/>
      <c r="AB47" s="76" t="s">
        <v>58</v>
      </c>
      <c r="AC47" s="76" t="s">
        <v>58</v>
      </c>
      <c r="AD47" s="34"/>
      <c r="AE47" s="76" t="s">
        <v>58</v>
      </c>
      <c r="AF47" s="76" t="s">
        <v>58</v>
      </c>
      <c r="AG47" s="34"/>
      <c r="AH47" s="77">
        <v>1</v>
      </c>
      <c r="AI47" s="78"/>
      <c r="AJ47" s="34"/>
      <c r="AK47" s="76" t="s">
        <v>58</v>
      </c>
      <c r="AL47" s="76" t="s">
        <v>58</v>
      </c>
      <c r="AM47" s="34"/>
      <c r="AN47" s="76" t="s">
        <v>58</v>
      </c>
      <c r="AO47" s="76" t="s">
        <v>58</v>
      </c>
      <c r="AP47" s="34"/>
      <c r="AQ47" s="77">
        <f>+AH47</f>
        <v>1</v>
      </c>
      <c r="AR47" s="78">
        <f>+AI47</f>
        <v>0</v>
      </c>
      <c r="AS47" s="43"/>
      <c r="AT47" s="29"/>
      <c r="AU47" s="35" t="s">
        <v>159</v>
      </c>
    </row>
    <row r="48" spans="1:47" s="27" customFormat="1" ht="63.75">
      <c r="A48" s="112" t="s">
        <v>165</v>
      </c>
      <c r="B48" s="32" t="s">
        <v>87</v>
      </c>
      <c r="C48" s="32" t="s">
        <v>58</v>
      </c>
      <c r="D48" s="32" t="s">
        <v>58</v>
      </c>
      <c r="E48" s="32" t="s">
        <v>58</v>
      </c>
      <c r="F48" s="99" t="s">
        <v>108</v>
      </c>
      <c r="G48" s="76" t="s">
        <v>58</v>
      </c>
      <c r="H48" s="76" t="s">
        <v>58</v>
      </c>
      <c r="I48" s="34"/>
      <c r="J48" s="76" t="s">
        <v>58</v>
      </c>
      <c r="K48" s="76" t="s">
        <v>58</v>
      </c>
      <c r="L48" s="34"/>
      <c r="M48" s="76" t="s">
        <v>58</v>
      </c>
      <c r="N48" s="76" t="s">
        <v>58</v>
      </c>
      <c r="O48" s="76"/>
      <c r="P48" s="76" t="s">
        <v>58</v>
      </c>
      <c r="Q48" s="76" t="s">
        <v>58</v>
      </c>
      <c r="R48" s="34"/>
      <c r="S48" s="76" t="s">
        <v>58</v>
      </c>
      <c r="T48" s="76" t="s">
        <v>58</v>
      </c>
      <c r="U48" s="34"/>
      <c r="V48" s="77">
        <v>1</v>
      </c>
      <c r="W48" s="78"/>
      <c r="X48" s="76"/>
      <c r="Y48" s="76" t="s">
        <v>58</v>
      </c>
      <c r="Z48" s="76" t="s">
        <v>58</v>
      </c>
      <c r="AA48" s="76"/>
      <c r="AB48" s="76" t="s">
        <v>58</v>
      </c>
      <c r="AC48" s="76" t="s">
        <v>58</v>
      </c>
      <c r="AD48" s="34"/>
      <c r="AE48" s="76" t="s">
        <v>58</v>
      </c>
      <c r="AF48" s="76" t="s">
        <v>58</v>
      </c>
      <c r="AG48" s="34"/>
      <c r="AH48" s="76" t="s">
        <v>58</v>
      </c>
      <c r="AI48" s="76" t="s">
        <v>58</v>
      </c>
      <c r="AJ48" s="34"/>
      <c r="AK48" s="76" t="s">
        <v>58</v>
      </c>
      <c r="AL48" s="76" t="s">
        <v>58</v>
      </c>
      <c r="AM48" s="34"/>
      <c r="AN48" s="76" t="s">
        <v>58</v>
      </c>
      <c r="AO48" s="76" t="s">
        <v>58</v>
      </c>
      <c r="AP48" s="34"/>
      <c r="AQ48" s="85">
        <f>+V48</f>
        <v>1</v>
      </c>
      <c r="AR48" s="78">
        <f>+W48</f>
        <v>0</v>
      </c>
      <c r="AS48" s="43"/>
      <c r="AT48" s="29"/>
      <c r="AU48" s="35" t="s">
        <v>194</v>
      </c>
    </row>
    <row r="49" spans="1:47" s="27" customFormat="1" ht="76.5" customHeight="1">
      <c r="A49" s="112" t="s">
        <v>166</v>
      </c>
      <c r="B49" s="32" t="s">
        <v>30</v>
      </c>
      <c r="C49" s="32" t="s">
        <v>30</v>
      </c>
      <c r="D49" s="32" t="s">
        <v>30</v>
      </c>
      <c r="E49" s="32" t="s">
        <v>30</v>
      </c>
      <c r="F49" s="99" t="s">
        <v>128</v>
      </c>
      <c r="G49" s="76" t="s">
        <v>58</v>
      </c>
      <c r="H49" s="76" t="s">
        <v>58</v>
      </c>
      <c r="I49" s="33"/>
      <c r="J49" s="76" t="s">
        <v>58</v>
      </c>
      <c r="K49" s="76" t="s">
        <v>58</v>
      </c>
      <c r="L49" s="34"/>
      <c r="M49" s="76" t="s">
        <v>58</v>
      </c>
      <c r="N49" s="76" t="s">
        <v>58</v>
      </c>
      <c r="O49" s="34"/>
      <c r="P49" s="77">
        <v>2</v>
      </c>
      <c r="Q49" s="78"/>
      <c r="R49" s="33"/>
      <c r="S49" s="76" t="s">
        <v>58</v>
      </c>
      <c r="T49" s="76" t="s">
        <v>58</v>
      </c>
      <c r="U49" s="34"/>
      <c r="V49" s="76" t="s">
        <v>58</v>
      </c>
      <c r="W49" s="76" t="s">
        <v>58</v>
      </c>
      <c r="X49" s="34"/>
      <c r="Y49" s="77">
        <v>2</v>
      </c>
      <c r="Z49" s="78"/>
      <c r="AA49" s="33"/>
      <c r="AB49" s="76" t="s">
        <v>58</v>
      </c>
      <c r="AC49" s="76" t="s">
        <v>58</v>
      </c>
      <c r="AD49" s="34"/>
      <c r="AE49" s="76" t="s">
        <v>58</v>
      </c>
      <c r="AF49" s="76" t="s">
        <v>58</v>
      </c>
      <c r="AG49" s="34"/>
      <c r="AH49" s="77">
        <v>2</v>
      </c>
      <c r="AI49" s="78"/>
      <c r="AJ49" s="33"/>
      <c r="AK49" s="76" t="s">
        <v>58</v>
      </c>
      <c r="AL49" s="76" t="s">
        <v>58</v>
      </c>
      <c r="AM49" s="34"/>
      <c r="AN49" s="76" t="s">
        <v>58</v>
      </c>
      <c r="AO49" s="76" t="s">
        <v>58</v>
      </c>
      <c r="AP49" s="34"/>
      <c r="AQ49" s="77">
        <f>P49+Y49+AH49</f>
        <v>6</v>
      </c>
      <c r="AR49" s="78">
        <f>Q49+Z49+AI49</f>
        <v>0</v>
      </c>
      <c r="AS49" s="43"/>
      <c r="AT49" s="29"/>
      <c r="AU49" s="35" t="s">
        <v>144</v>
      </c>
    </row>
    <row r="50" spans="1:47" s="25" customFormat="1" ht="63.75">
      <c r="A50" s="113" t="s">
        <v>167</v>
      </c>
      <c r="B50" s="32" t="s">
        <v>85</v>
      </c>
      <c r="C50" s="32" t="s">
        <v>58</v>
      </c>
      <c r="D50" s="32" t="s">
        <v>58</v>
      </c>
      <c r="E50" s="32" t="s">
        <v>58</v>
      </c>
      <c r="F50" s="99" t="s">
        <v>109</v>
      </c>
      <c r="G50" s="76" t="s">
        <v>58</v>
      </c>
      <c r="H50" s="76" t="s">
        <v>58</v>
      </c>
      <c r="I50" s="76"/>
      <c r="J50" s="76" t="s">
        <v>58</v>
      </c>
      <c r="K50" s="76" t="s">
        <v>58</v>
      </c>
      <c r="L50" s="76"/>
      <c r="M50" s="76" t="s">
        <v>58</v>
      </c>
      <c r="N50" s="76" t="s">
        <v>58</v>
      </c>
      <c r="O50" s="76"/>
      <c r="P50" s="76" t="s">
        <v>58</v>
      </c>
      <c r="Q50" s="76" t="s">
        <v>58</v>
      </c>
      <c r="R50" s="76"/>
      <c r="S50" s="76" t="s">
        <v>58</v>
      </c>
      <c r="T50" s="76" t="s">
        <v>58</v>
      </c>
      <c r="U50" s="76"/>
      <c r="V50" s="76" t="s">
        <v>58</v>
      </c>
      <c r="W50" s="76" t="s">
        <v>58</v>
      </c>
      <c r="X50" s="76"/>
      <c r="Y50" s="77">
        <v>1</v>
      </c>
      <c r="Z50" s="78"/>
      <c r="AA50" s="76"/>
      <c r="AB50" s="76" t="s">
        <v>58</v>
      </c>
      <c r="AC50" s="76" t="s">
        <v>58</v>
      </c>
      <c r="AD50" s="76"/>
      <c r="AE50" s="76" t="s">
        <v>58</v>
      </c>
      <c r="AF50" s="76" t="s">
        <v>58</v>
      </c>
      <c r="AG50" s="76"/>
      <c r="AH50" s="76" t="s">
        <v>58</v>
      </c>
      <c r="AI50" s="76" t="s">
        <v>58</v>
      </c>
      <c r="AJ50" s="76"/>
      <c r="AK50" s="76" t="s">
        <v>58</v>
      </c>
      <c r="AL50" s="76" t="s">
        <v>58</v>
      </c>
      <c r="AM50" s="76"/>
      <c r="AN50" s="76" t="s">
        <v>58</v>
      </c>
      <c r="AO50" s="76" t="s">
        <v>58</v>
      </c>
      <c r="AP50" s="76"/>
      <c r="AQ50" s="77">
        <f>+Y50</f>
        <v>1</v>
      </c>
      <c r="AR50" s="78">
        <f>+Z50</f>
        <v>0</v>
      </c>
      <c r="AS50" s="104"/>
      <c r="AT50" s="28"/>
      <c r="AU50" s="76" t="s">
        <v>145</v>
      </c>
    </row>
    <row r="51" spans="1:47" s="11" customFormat="1" ht="64.5" customHeight="1">
      <c r="A51" s="112" t="s">
        <v>168</v>
      </c>
      <c r="B51" s="32" t="s">
        <v>58</v>
      </c>
      <c r="C51" s="32" t="s">
        <v>58</v>
      </c>
      <c r="D51" s="32" t="s">
        <v>47</v>
      </c>
      <c r="E51" s="32" t="s">
        <v>58</v>
      </c>
      <c r="F51" s="33" t="s">
        <v>118</v>
      </c>
      <c r="G51" s="76" t="s">
        <v>58</v>
      </c>
      <c r="H51" s="76" t="s">
        <v>58</v>
      </c>
      <c r="I51" s="34"/>
      <c r="J51" s="76" t="s">
        <v>58</v>
      </c>
      <c r="K51" s="76" t="s">
        <v>58</v>
      </c>
      <c r="L51" s="34"/>
      <c r="M51" s="76" t="s">
        <v>58</v>
      </c>
      <c r="N51" s="76" t="s">
        <v>58</v>
      </c>
      <c r="O51" s="34"/>
      <c r="P51" s="76" t="s">
        <v>58</v>
      </c>
      <c r="Q51" s="76" t="s">
        <v>58</v>
      </c>
      <c r="R51" s="34"/>
      <c r="S51" s="76" t="s">
        <v>58</v>
      </c>
      <c r="T51" s="76" t="s">
        <v>58</v>
      </c>
      <c r="U51" s="34"/>
      <c r="V51" s="76" t="s">
        <v>58</v>
      </c>
      <c r="W51" s="76" t="s">
        <v>58</v>
      </c>
      <c r="X51" s="34"/>
      <c r="Y51" s="38">
        <v>1</v>
      </c>
      <c r="Z51" s="39"/>
      <c r="AA51" s="40"/>
      <c r="AB51" s="76" t="s">
        <v>58</v>
      </c>
      <c r="AC51" s="76" t="s">
        <v>58</v>
      </c>
      <c r="AD51" s="34"/>
      <c r="AE51" s="76" t="s">
        <v>58</v>
      </c>
      <c r="AF51" s="76" t="s">
        <v>58</v>
      </c>
      <c r="AG51" s="34"/>
      <c r="AH51" s="76" t="s">
        <v>58</v>
      </c>
      <c r="AI51" s="76" t="s">
        <v>58</v>
      </c>
      <c r="AJ51" s="34"/>
      <c r="AK51" s="76" t="s">
        <v>58</v>
      </c>
      <c r="AL51" s="76" t="s">
        <v>58</v>
      </c>
      <c r="AM51" s="34"/>
      <c r="AN51" s="76" t="s">
        <v>58</v>
      </c>
      <c r="AO51" s="76" t="s">
        <v>58</v>
      </c>
      <c r="AP51" s="34"/>
      <c r="AQ51" s="53">
        <f>+Y51</f>
        <v>1</v>
      </c>
      <c r="AR51" s="46">
        <f>+Z51</f>
        <v>0</v>
      </c>
      <c r="AS51" s="43"/>
      <c r="AT51" s="29"/>
      <c r="AU51" s="35" t="s">
        <v>146</v>
      </c>
    </row>
    <row r="52" spans="1:47" s="25" customFormat="1" ht="103.5" customHeight="1">
      <c r="A52" s="112" t="s">
        <v>169</v>
      </c>
      <c r="B52" s="32" t="s">
        <v>58</v>
      </c>
      <c r="C52" s="32" t="s">
        <v>58</v>
      </c>
      <c r="D52" s="32" t="s">
        <v>47</v>
      </c>
      <c r="E52" s="32" t="s">
        <v>58</v>
      </c>
      <c r="F52" s="33" t="s">
        <v>119</v>
      </c>
      <c r="G52" s="76" t="s">
        <v>58</v>
      </c>
      <c r="H52" s="76" t="s">
        <v>58</v>
      </c>
      <c r="I52" s="34"/>
      <c r="J52" s="76" t="s">
        <v>58</v>
      </c>
      <c r="K52" s="76" t="s">
        <v>58</v>
      </c>
      <c r="L52" s="34"/>
      <c r="M52" s="76" t="s">
        <v>58</v>
      </c>
      <c r="N52" s="76" t="s">
        <v>58</v>
      </c>
      <c r="O52" s="34"/>
      <c r="P52" s="76" t="s">
        <v>58</v>
      </c>
      <c r="Q52" s="76" t="s">
        <v>58</v>
      </c>
      <c r="R52" s="34"/>
      <c r="S52" s="76" t="s">
        <v>58</v>
      </c>
      <c r="T52" s="76" t="s">
        <v>58</v>
      </c>
      <c r="U52" s="34"/>
      <c r="V52" s="76" t="s">
        <v>58</v>
      </c>
      <c r="W52" s="76" t="s">
        <v>58</v>
      </c>
      <c r="X52" s="34"/>
      <c r="Y52" s="76" t="s">
        <v>58</v>
      </c>
      <c r="Z52" s="76" t="s">
        <v>58</v>
      </c>
      <c r="AA52" s="34"/>
      <c r="AB52" s="76" t="s">
        <v>58</v>
      </c>
      <c r="AC52" s="76" t="s">
        <v>58</v>
      </c>
      <c r="AD52" s="34"/>
      <c r="AE52" s="38">
        <v>1</v>
      </c>
      <c r="AF52" s="39"/>
      <c r="AG52" s="37"/>
      <c r="AH52" s="76" t="s">
        <v>58</v>
      </c>
      <c r="AI52" s="76" t="s">
        <v>58</v>
      </c>
      <c r="AJ52" s="34"/>
      <c r="AK52" s="76" t="s">
        <v>58</v>
      </c>
      <c r="AL52" s="76" t="s">
        <v>58</v>
      </c>
      <c r="AM52" s="34"/>
      <c r="AN52" s="76" t="s">
        <v>58</v>
      </c>
      <c r="AO52" s="76" t="s">
        <v>58</v>
      </c>
      <c r="AP52" s="34"/>
      <c r="AQ52" s="53">
        <f>+AE52</f>
        <v>1</v>
      </c>
      <c r="AR52" s="46">
        <f>+AF52</f>
        <v>0</v>
      </c>
      <c r="AS52" s="43"/>
      <c r="AT52" s="28"/>
      <c r="AU52" s="35" t="s">
        <v>146</v>
      </c>
    </row>
    <row r="53" spans="1:47" s="25" customFormat="1" ht="99.75" customHeight="1">
      <c r="A53" s="112" t="s">
        <v>170</v>
      </c>
      <c r="B53" s="32" t="s">
        <v>58</v>
      </c>
      <c r="C53" s="32" t="s">
        <v>58</v>
      </c>
      <c r="D53" s="32" t="s">
        <v>47</v>
      </c>
      <c r="E53" s="32" t="s">
        <v>58</v>
      </c>
      <c r="F53" s="33" t="s">
        <v>120</v>
      </c>
      <c r="G53" s="76" t="s">
        <v>58</v>
      </c>
      <c r="H53" s="76" t="s">
        <v>58</v>
      </c>
      <c r="I53" s="34"/>
      <c r="J53" s="76" t="s">
        <v>58</v>
      </c>
      <c r="K53" s="76" t="s">
        <v>58</v>
      </c>
      <c r="L53" s="34"/>
      <c r="M53" s="76" t="s">
        <v>58</v>
      </c>
      <c r="N53" s="76" t="s">
        <v>58</v>
      </c>
      <c r="O53" s="34"/>
      <c r="P53" s="76" t="s">
        <v>58</v>
      </c>
      <c r="Q53" s="76" t="s">
        <v>58</v>
      </c>
      <c r="R53" s="34"/>
      <c r="S53" s="76" t="s">
        <v>58</v>
      </c>
      <c r="T53" s="76" t="s">
        <v>58</v>
      </c>
      <c r="U53" s="37"/>
      <c r="V53" s="76" t="s">
        <v>58</v>
      </c>
      <c r="W53" s="76" t="s">
        <v>58</v>
      </c>
      <c r="X53" s="34"/>
      <c r="Y53" s="38">
        <v>1</v>
      </c>
      <c r="Z53" s="39"/>
      <c r="AA53" s="34"/>
      <c r="AB53" s="76" t="s">
        <v>58</v>
      </c>
      <c r="AC53" s="76" t="s">
        <v>58</v>
      </c>
      <c r="AD53" s="34"/>
      <c r="AE53" s="76" t="s">
        <v>58</v>
      </c>
      <c r="AF53" s="76" t="s">
        <v>58</v>
      </c>
      <c r="AG53" s="37"/>
      <c r="AH53" s="76" t="s">
        <v>58</v>
      </c>
      <c r="AI53" s="76" t="s">
        <v>58</v>
      </c>
      <c r="AJ53" s="34"/>
      <c r="AK53" s="76" t="s">
        <v>58</v>
      </c>
      <c r="AL53" s="76" t="s">
        <v>58</v>
      </c>
      <c r="AM53" s="34"/>
      <c r="AN53" s="76" t="s">
        <v>58</v>
      </c>
      <c r="AO53" s="76" t="s">
        <v>58</v>
      </c>
      <c r="AP53" s="34"/>
      <c r="AQ53" s="53">
        <f>+Y53</f>
        <v>1</v>
      </c>
      <c r="AR53" s="46">
        <f>+Z53</f>
        <v>0</v>
      </c>
      <c r="AS53" s="43"/>
      <c r="AT53" s="28"/>
      <c r="AU53" s="35" t="s">
        <v>147</v>
      </c>
    </row>
    <row r="54" spans="1:47" s="25" customFormat="1" ht="94.5" customHeight="1">
      <c r="A54" s="112" t="s">
        <v>171</v>
      </c>
      <c r="B54" s="32" t="s">
        <v>58</v>
      </c>
      <c r="C54" s="32" t="s">
        <v>58</v>
      </c>
      <c r="D54" s="32" t="s">
        <v>47</v>
      </c>
      <c r="E54" s="32" t="s">
        <v>58</v>
      </c>
      <c r="F54" s="33" t="s">
        <v>121</v>
      </c>
      <c r="G54" s="76" t="s">
        <v>58</v>
      </c>
      <c r="H54" s="76" t="s">
        <v>58</v>
      </c>
      <c r="I54" s="34"/>
      <c r="J54" s="76" t="s">
        <v>58</v>
      </c>
      <c r="K54" s="76" t="s">
        <v>58</v>
      </c>
      <c r="L54" s="34"/>
      <c r="M54" s="76" t="s">
        <v>58</v>
      </c>
      <c r="N54" s="76" t="s">
        <v>58</v>
      </c>
      <c r="O54" s="34"/>
      <c r="P54" s="76" t="s">
        <v>58</v>
      </c>
      <c r="Q54" s="76" t="s">
        <v>58</v>
      </c>
      <c r="R54" s="34"/>
      <c r="S54" s="76" t="s">
        <v>58</v>
      </c>
      <c r="T54" s="76" t="s">
        <v>58</v>
      </c>
      <c r="U54" s="34"/>
      <c r="V54" s="76" t="s">
        <v>58</v>
      </c>
      <c r="W54" s="76" t="s">
        <v>58</v>
      </c>
      <c r="X54" s="34"/>
      <c r="Y54" s="76" t="s">
        <v>58</v>
      </c>
      <c r="Z54" s="76" t="s">
        <v>58</v>
      </c>
      <c r="AA54" s="34"/>
      <c r="AB54" s="76" t="s">
        <v>58</v>
      </c>
      <c r="AC54" s="76" t="s">
        <v>58</v>
      </c>
      <c r="AD54" s="34"/>
      <c r="AE54" s="38">
        <v>1</v>
      </c>
      <c r="AF54" s="39"/>
      <c r="AG54" s="37"/>
      <c r="AH54" s="38">
        <v>1</v>
      </c>
      <c r="AI54" s="41"/>
      <c r="AJ54" s="37"/>
      <c r="AK54" s="76" t="s">
        <v>58</v>
      </c>
      <c r="AL54" s="76" t="s">
        <v>58</v>
      </c>
      <c r="AM54" s="34"/>
      <c r="AN54" s="76" t="s">
        <v>58</v>
      </c>
      <c r="AO54" s="76" t="s">
        <v>58</v>
      </c>
      <c r="AP54" s="34"/>
      <c r="AQ54" s="53">
        <f>+AH54+AE54</f>
        <v>2</v>
      </c>
      <c r="AR54" s="46">
        <f>+AI54+AF54</f>
        <v>0</v>
      </c>
      <c r="AS54" s="43"/>
      <c r="AT54" s="28"/>
      <c r="AU54" s="35" t="s">
        <v>148</v>
      </c>
    </row>
    <row r="55" spans="1:47" s="25" customFormat="1" ht="100.5" customHeight="1">
      <c r="A55" s="112" t="s">
        <v>172</v>
      </c>
      <c r="B55" s="32" t="s">
        <v>58</v>
      </c>
      <c r="C55" s="32" t="s">
        <v>58</v>
      </c>
      <c r="D55" s="32" t="s">
        <v>47</v>
      </c>
      <c r="E55" s="32" t="s">
        <v>58</v>
      </c>
      <c r="F55" s="33" t="s">
        <v>122</v>
      </c>
      <c r="G55" s="76" t="s">
        <v>58</v>
      </c>
      <c r="H55" s="76" t="s">
        <v>58</v>
      </c>
      <c r="I55" s="34"/>
      <c r="J55" s="76" t="s">
        <v>58</v>
      </c>
      <c r="K55" s="76" t="s">
        <v>58</v>
      </c>
      <c r="L55" s="34"/>
      <c r="M55" s="76" t="s">
        <v>58</v>
      </c>
      <c r="N55" s="76" t="s">
        <v>58</v>
      </c>
      <c r="O55" s="34"/>
      <c r="P55" s="76" t="s">
        <v>58</v>
      </c>
      <c r="Q55" s="76" t="s">
        <v>58</v>
      </c>
      <c r="R55" s="34"/>
      <c r="S55" s="38">
        <v>1</v>
      </c>
      <c r="T55" s="39"/>
      <c r="U55" s="37"/>
      <c r="V55" s="38">
        <v>1</v>
      </c>
      <c r="W55" s="39"/>
      <c r="X55" s="34"/>
      <c r="Y55" s="76" t="s">
        <v>58</v>
      </c>
      <c r="Z55" s="76" t="s">
        <v>58</v>
      </c>
      <c r="AA55" s="34"/>
      <c r="AB55" s="76" t="s">
        <v>58</v>
      </c>
      <c r="AC55" s="76" t="s">
        <v>58</v>
      </c>
      <c r="AD55" s="34"/>
      <c r="AE55" s="76" t="s">
        <v>58</v>
      </c>
      <c r="AF55" s="76" t="s">
        <v>58</v>
      </c>
      <c r="AG55" s="34"/>
      <c r="AH55" s="38">
        <v>1</v>
      </c>
      <c r="AI55" s="39"/>
      <c r="AJ55" s="37"/>
      <c r="AK55" s="38">
        <v>1</v>
      </c>
      <c r="AL55" s="39"/>
      <c r="AM55" s="34"/>
      <c r="AN55" s="76" t="s">
        <v>58</v>
      </c>
      <c r="AO55" s="76" t="s">
        <v>58</v>
      </c>
      <c r="AP55" s="34"/>
      <c r="AQ55" s="53">
        <f>+S55+V55+AH55+AK55</f>
        <v>4</v>
      </c>
      <c r="AR55" s="46">
        <f>+AL55+AI55+W55+T55</f>
        <v>0</v>
      </c>
      <c r="AS55" s="43"/>
      <c r="AT55" s="28"/>
      <c r="AU55" s="35" t="s">
        <v>149</v>
      </c>
    </row>
    <row r="56" spans="1:47" s="25" customFormat="1" ht="70.5" customHeight="1">
      <c r="A56" s="112" t="s">
        <v>173</v>
      </c>
      <c r="B56" s="32" t="s">
        <v>58</v>
      </c>
      <c r="C56" s="32" t="s">
        <v>58</v>
      </c>
      <c r="D56" s="32" t="s">
        <v>59</v>
      </c>
      <c r="E56" s="32" t="s">
        <v>58</v>
      </c>
      <c r="F56" s="33" t="s">
        <v>60</v>
      </c>
      <c r="G56" s="76" t="s">
        <v>58</v>
      </c>
      <c r="H56" s="76" t="s">
        <v>58</v>
      </c>
      <c r="I56" s="34"/>
      <c r="J56" s="76" t="s">
        <v>58</v>
      </c>
      <c r="K56" s="76" t="s">
        <v>58</v>
      </c>
      <c r="L56" s="34"/>
      <c r="M56" s="76" t="s">
        <v>58</v>
      </c>
      <c r="N56" s="76" t="s">
        <v>58</v>
      </c>
      <c r="O56" s="34"/>
      <c r="P56" s="38">
        <v>1</v>
      </c>
      <c r="Q56" s="39"/>
      <c r="R56" s="37"/>
      <c r="S56" s="76" t="s">
        <v>58</v>
      </c>
      <c r="T56" s="76" t="s">
        <v>58</v>
      </c>
      <c r="U56" s="34"/>
      <c r="V56" s="76" t="s">
        <v>58</v>
      </c>
      <c r="W56" s="76" t="s">
        <v>58</v>
      </c>
      <c r="X56" s="34"/>
      <c r="Y56" s="76" t="s">
        <v>58</v>
      </c>
      <c r="Z56" s="76" t="s">
        <v>58</v>
      </c>
      <c r="AA56" s="34"/>
      <c r="AB56" s="76" t="s">
        <v>58</v>
      </c>
      <c r="AC56" s="76" t="s">
        <v>58</v>
      </c>
      <c r="AD56" s="34"/>
      <c r="AE56" s="76" t="s">
        <v>58</v>
      </c>
      <c r="AF56" s="76" t="s">
        <v>58</v>
      </c>
      <c r="AG56" s="34"/>
      <c r="AH56" s="76" t="s">
        <v>58</v>
      </c>
      <c r="AI56" s="76" t="s">
        <v>58</v>
      </c>
      <c r="AJ56" s="34"/>
      <c r="AK56" s="76" t="s">
        <v>58</v>
      </c>
      <c r="AL56" s="76" t="s">
        <v>58</v>
      </c>
      <c r="AM56" s="34"/>
      <c r="AN56" s="76" t="s">
        <v>58</v>
      </c>
      <c r="AO56" s="76" t="s">
        <v>58</v>
      </c>
      <c r="AP56" s="34"/>
      <c r="AQ56" s="53">
        <f>+P56</f>
        <v>1</v>
      </c>
      <c r="AR56" s="46">
        <f>+Q56</f>
        <v>0</v>
      </c>
      <c r="AS56" s="43"/>
      <c r="AT56" s="28"/>
      <c r="AU56" s="35" t="s">
        <v>150</v>
      </c>
    </row>
    <row r="57" spans="1:47" s="25" customFormat="1" ht="90" customHeight="1">
      <c r="A57" s="111" t="s">
        <v>174</v>
      </c>
      <c r="B57" s="32" t="s">
        <v>58</v>
      </c>
      <c r="C57" s="32" t="s">
        <v>58</v>
      </c>
      <c r="D57" s="48" t="s">
        <v>59</v>
      </c>
      <c r="E57" s="32" t="s">
        <v>58</v>
      </c>
      <c r="F57" s="49" t="s">
        <v>123</v>
      </c>
      <c r="G57" s="76" t="s">
        <v>58</v>
      </c>
      <c r="H57" s="76" t="s">
        <v>58</v>
      </c>
      <c r="I57" s="34"/>
      <c r="J57" s="76" t="s">
        <v>58</v>
      </c>
      <c r="K57" s="76" t="s">
        <v>58</v>
      </c>
      <c r="L57" s="34"/>
      <c r="M57" s="64">
        <v>2</v>
      </c>
      <c r="N57" s="65"/>
      <c r="O57" s="66"/>
      <c r="P57" s="76" t="s">
        <v>58</v>
      </c>
      <c r="Q57" s="76" t="s">
        <v>58</v>
      </c>
      <c r="R57" s="34"/>
      <c r="S57" s="76" t="s">
        <v>58</v>
      </c>
      <c r="T57" s="76" t="s">
        <v>58</v>
      </c>
      <c r="U57" s="34"/>
      <c r="V57" s="76" t="s">
        <v>58</v>
      </c>
      <c r="W57" s="76" t="s">
        <v>58</v>
      </c>
      <c r="X57" s="34"/>
      <c r="Y57" s="76" t="s">
        <v>58</v>
      </c>
      <c r="Z57" s="76" t="s">
        <v>58</v>
      </c>
      <c r="AA57" s="34"/>
      <c r="AB57" s="76" t="s">
        <v>58</v>
      </c>
      <c r="AC57" s="76" t="s">
        <v>58</v>
      </c>
      <c r="AD57" s="34"/>
      <c r="AE57" s="76" t="s">
        <v>58</v>
      </c>
      <c r="AF57" s="76" t="s">
        <v>58</v>
      </c>
      <c r="AG57" s="34"/>
      <c r="AH57" s="76" t="s">
        <v>58</v>
      </c>
      <c r="AI57" s="76" t="s">
        <v>58</v>
      </c>
      <c r="AJ57" s="34"/>
      <c r="AK57" s="76" t="s">
        <v>58</v>
      </c>
      <c r="AL57" s="76" t="s">
        <v>58</v>
      </c>
      <c r="AM57" s="34"/>
      <c r="AN57" s="64">
        <v>2</v>
      </c>
      <c r="AO57" s="65"/>
      <c r="AP57" s="69"/>
      <c r="AQ57" s="70">
        <f>+M57+AN57</f>
        <v>4</v>
      </c>
      <c r="AR57" s="71">
        <f>+AO57+N57</f>
        <v>0</v>
      </c>
      <c r="AS57" s="43"/>
      <c r="AT57" s="28"/>
      <c r="AU57" s="35" t="s">
        <v>151</v>
      </c>
    </row>
    <row r="58" spans="1:47" s="25" customFormat="1" ht="98.25" customHeight="1">
      <c r="A58" s="113" t="s">
        <v>195</v>
      </c>
      <c r="B58" s="32" t="s">
        <v>58</v>
      </c>
      <c r="C58" s="32" t="s">
        <v>58</v>
      </c>
      <c r="D58" s="32" t="s">
        <v>63</v>
      </c>
      <c r="E58" s="32" t="s">
        <v>58</v>
      </c>
      <c r="F58" s="73" t="s">
        <v>113</v>
      </c>
      <c r="G58" s="77">
        <v>2</v>
      </c>
      <c r="H58" s="78"/>
      <c r="I58" s="33"/>
      <c r="J58" s="76" t="s">
        <v>58</v>
      </c>
      <c r="K58" s="76" t="s">
        <v>58</v>
      </c>
      <c r="L58" s="34"/>
      <c r="M58" s="76" t="s">
        <v>58</v>
      </c>
      <c r="N58" s="76" t="s">
        <v>58</v>
      </c>
      <c r="O58" s="34"/>
      <c r="P58" s="77">
        <v>2</v>
      </c>
      <c r="Q58" s="78"/>
      <c r="R58" s="33"/>
      <c r="S58" s="76" t="s">
        <v>58</v>
      </c>
      <c r="T58" s="76" t="s">
        <v>58</v>
      </c>
      <c r="U58" s="34"/>
      <c r="V58" s="76" t="s">
        <v>58</v>
      </c>
      <c r="W58" s="76" t="s">
        <v>58</v>
      </c>
      <c r="X58" s="34"/>
      <c r="Y58" s="77">
        <v>2</v>
      </c>
      <c r="Z58" s="78"/>
      <c r="AA58" s="33"/>
      <c r="AB58" s="76" t="s">
        <v>58</v>
      </c>
      <c r="AC58" s="76" t="s">
        <v>58</v>
      </c>
      <c r="AD58" s="76"/>
      <c r="AE58" s="76" t="s">
        <v>58</v>
      </c>
      <c r="AF58" s="76" t="s">
        <v>58</v>
      </c>
      <c r="AG58" s="76"/>
      <c r="AH58" s="77">
        <v>2</v>
      </c>
      <c r="AI58" s="78"/>
      <c r="AJ58" s="33"/>
      <c r="AK58" s="76" t="s">
        <v>58</v>
      </c>
      <c r="AL58" s="76" t="s">
        <v>58</v>
      </c>
      <c r="AM58" s="76"/>
      <c r="AN58" s="76" t="s">
        <v>58</v>
      </c>
      <c r="AO58" s="76" t="s">
        <v>58</v>
      </c>
      <c r="AP58" s="76"/>
      <c r="AQ58" s="101">
        <f>G58+P58+Y58+AH58</f>
        <v>8</v>
      </c>
      <c r="AR58" s="46">
        <f>H58+Q58+Z58+AI58</f>
        <v>0</v>
      </c>
      <c r="AS58" s="43"/>
      <c r="AT58" s="28"/>
      <c r="AU58" s="35" t="s">
        <v>152</v>
      </c>
    </row>
    <row r="59" spans="1:47" s="25" customFormat="1" ht="93.75" customHeight="1">
      <c r="A59" s="113" t="s">
        <v>196</v>
      </c>
      <c r="B59" s="32" t="s">
        <v>58</v>
      </c>
      <c r="C59" s="32" t="s">
        <v>64</v>
      </c>
      <c r="D59" s="32" t="s">
        <v>58</v>
      </c>
      <c r="E59" s="32" t="s">
        <v>58</v>
      </c>
      <c r="F59" s="33" t="s">
        <v>65</v>
      </c>
      <c r="G59" s="76" t="s">
        <v>58</v>
      </c>
      <c r="H59" s="76" t="s">
        <v>58</v>
      </c>
      <c r="I59" s="95"/>
      <c r="J59" s="76" t="s">
        <v>58</v>
      </c>
      <c r="K59" s="76" t="s">
        <v>58</v>
      </c>
      <c r="L59" s="76"/>
      <c r="M59" s="76" t="s">
        <v>58</v>
      </c>
      <c r="N59" s="76" t="s">
        <v>58</v>
      </c>
      <c r="O59" s="76"/>
      <c r="P59" s="76" t="s">
        <v>58</v>
      </c>
      <c r="Q59" s="76" t="s">
        <v>58</v>
      </c>
      <c r="R59" s="76"/>
      <c r="S59" s="76" t="s">
        <v>58</v>
      </c>
      <c r="T59" s="76" t="s">
        <v>58</v>
      </c>
      <c r="U59" s="76"/>
      <c r="V59" s="77">
        <v>1</v>
      </c>
      <c r="W59" s="78"/>
      <c r="X59" s="76"/>
      <c r="Y59" s="76" t="s">
        <v>58</v>
      </c>
      <c r="Z59" s="76" t="s">
        <v>58</v>
      </c>
      <c r="AA59" s="76"/>
      <c r="AB59" s="76" t="s">
        <v>58</v>
      </c>
      <c r="AC59" s="76" t="s">
        <v>58</v>
      </c>
      <c r="AD59" s="76"/>
      <c r="AE59" s="76" t="s">
        <v>58</v>
      </c>
      <c r="AF59" s="76" t="s">
        <v>58</v>
      </c>
      <c r="AG59" s="76"/>
      <c r="AH59" s="76" t="s">
        <v>58</v>
      </c>
      <c r="AI59" s="76" t="s">
        <v>58</v>
      </c>
      <c r="AJ59" s="76"/>
      <c r="AK59" s="76" t="s">
        <v>58</v>
      </c>
      <c r="AL59" s="76" t="s">
        <v>58</v>
      </c>
      <c r="AM59" s="76"/>
      <c r="AN59" s="77">
        <v>1</v>
      </c>
      <c r="AO59" s="78"/>
      <c r="AP59" s="33"/>
      <c r="AQ59" s="101">
        <f>+V59+AN59</f>
        <v>2</v>
      </c>
      <c r="AR59" s="78">
        <f>+W59+AO59</f>
        <v>0</v>
      </c>
      <c r="AS59" s="43"/>
      <c r="AT59" s="28"/>
      <c r="AU59" s="35" t="s">
        <v>88</v>
      </c>
    </row>
    <row r="60" spans="1:47" s="25" customFormat="1" ht="71.25" customHeight="1">
      <c r="A60" s="113" t="s">
        <v>197</v>
      </c>
      <c r="B60" s="32" t="s">
        <v>58</v>
      </c>
      <c r="C60" s="32" t="s">
        <v>58</v>
      </c>
      <c r="D60" s="32" t="s">
        <v>63</v>
      </c>
      <c r="E60" s="32" t="s">
        <v>58</v>
      </c>
      <c r="F60" s="33" t="s">
        <v>66</v>
      </c>
      <c r="G60" s="76" t="s">
        <v>58</v>
      </c>
      <c r="H60" s="76" t="s">
        <v>58</v>
      </c>
      <c r="I60" s="33"/>
      <c r="J60" s="76" t="s">
        <v>58</v>
      </c>
      <c r="K60" s="76" t="s">
        <v>58</v>
      </c>
      <c r="L60" s="76"/>
      <c r="M60" s="76" t="s">
        <v>58</v>
      </c>
      <c r="N60" s="76" t="s">
        <v>58</v>
      </c>
      <c r="O60" s="76"/>
      <c r="P60" s="77">
        <v>2</v>
      </c>
      <c r="Q60" s="78"/>
      <c r="R60" s="33"/>
      <c r="S60" s="76" t="s">
        <v>58</v>
      </c>
      <c r="T60" s="76" t="s">
        <v>58</v>
      </c>
      <c r="U60" s="76"/>
      <c r="V60" s="76" t="s">
        <v>58</v>
      </c>
      <c r="W60" s="76" t="s">
        <v>58</v>
      </c>
      <c r="X60" s="76"/>
      <c r="Y60" s="76" t="s">
        <v>58</v>
      </c>
      <c r="Z60" s="76" t="s">
        <v>58</v>
      </c>
      <c r="AA60" s="76"/>
      <c r="AB60" s="76" t="s">
        <v>58</v>
      </c>
      <c r="AC60" s="76" t="s">
        <v>58</v>
      </c>
      <c r="AD60" s="76"/>
      <c r="AE60" s="76" t="s">
        <v>58</v>
      </c>
      <c r="AF60" s="76" t="s">
        <v>58</v>
      </c>
      <c r="AG60" s="76"/>
      <c r="AH60" s="76" t="s">
        <v>58</v>
      </c>
      <c r="AI60" s="76" t="s">
        <v>58</v>
      </c>
      <c r="AJ60" s="33"/>
      <c r="AK60" s="76" t="s">
        <v>58</v>
      </c>
      <c r="AL60" s="76" t="s">
        <v>58</v>
      </c>
      <c r="AM60" s="76"/>
      <c r="AN60" s="76" t="s">
        <v>58</v>
      </c>
      <c r="AO60" s="76" t="s">
        <v>58</v>
      </c>
      <c r="AP60" s="76"/>
      <c r="AQ60" s="77">
        <f>+P60</f>
        <v>2</v>
      </c>
      <c r="AR60" s="78">
        <f>+Q60</f>
        <v>0</v>
      </c>
      <c r="AS60" s="43"/>
      <c r="AT60" s="28"/>
      <c r="AU60" s="35" t="s">
        <v>136</v>
      </c>
    </row>
    <row r="61" spans="1:47" s="25" customFormat="1" ht="71.25" customHeight="1">
      <c r="A61" s="113" t="s">
        <v>175</v>
      </c>
      <c r="B61" s="32" t="s">
        <v>58</v>
      </c>
      <c r="C61" s="32" t="s">
        <v>58</v>
      </c>
      <c r="D61" s="32" t="s">
        <v>63</v>
      </c>
      <c r="E61" s="32" t="s">
        <v>58</v>
      </c>
      <c r="F61" s="33" t="s">
        <v>198</v>
      </c>
      <c r="G61" s="76" t="s">
        <v>58</v>
      </c>
      <c r="H61" s="76" t="s">
        <v>58</v>
      </c>
      <c r="I61" s="76"/>
      <c r="J61" s="76" t="s">
        <v>58</v>
      </c>
      <c r="K61" s="76" t="s">
        <v>58</v>
      </c>
      <c r="L61" s="76"/>
      <c r="M61" s="86">
        <v>1</v>
      </c>
      <c r="N61" s="87"/>
      <c r="O61" s="76"/>
      <c r="P61" s="76" t="s">
        <v>58</v>
      </c>
      <c r="Q61" s="76" t="s">
        <v>58</v>
      </c>
      <c r="R61" s="76"/>
      <c r="S61" s="76" t="s">
        <v>58</v>
      </c>
      <c r="T61" s="76" t="s">
        <v>58</v>
      </c>
      <c r="U61" s="76"/>
      <c r="V61" s="76" t="s">
        <v>58</v>
      </c>
      <c r="W61" s="76" t="s">
        <v>58</v>
      </c>
      <c r="X61" s="76"/>
      <c r="Y61" s="76" t="s">
        <v>58</v>
      </c>
      <c r="Z61" s="76" t="s">
        <v>58</v>
      </c>
      <c r="AA61" s="76"/>
      <c r="AB61" s="76" t="s">
        <v>58</v>
      </c>
      <c r="AC61" s="76" t="s">
        <v>58</v>
      </c>
      <c r="AD61" s="76"/>
      <c r="AE61" s="77">
        <v>1</v>
      </c>
      <c r="AF61" s="78"/>
      <c r="AG61" s="76"/>
      <c r="AH61" s="76" t="s">
        <v>58</v>
      </c>
      <c r="AI61" s="76" t="s">
        <v>58</v>
      </c>
      <c r="AJ61" s="76"/>
      <c r="AK61" s="76" t="s">
        <v>58</v>
      </c>
      <c r="AL61" s="76" t="s">
        <v>58</v>
      </c>
      <c r="AM61" s="76"/>
      <c r="AN61" s="76" t="s">
        <v>58</v>
      </c>
      <c r="AO61" s="76" t="s">
        <v>58</v>
      </c>
      <c r="AP61" s="76"/>
      <c r="AQ61" s="77">
        <f>+AE61+M61</f>
        <v>2</v>
      </c>
      <c r="AR61" s="78">
        <f>+AF61+N61</f>
        <v>0</v>
      </c>
      <c r="AS61" s="43"/>
      <c r="AT61" s="28"/>
      <c r="AU61" s="35" t="s">
        <v>136</v>
      </c>
    </row>
    <row r="62" spans="1:47" s="116" customFormat="1" ht="97.5" customHeight="1">
      <c r="A62" s="31" t="s">
        <v>180</v>
      </c>
      <c r="B62" s="32" t="s">
        <v>58</v>
      </c>
      <c r="C62" s="32" t="s">
        <v>58</v>
      </c>
      <c r="D62" s="32" t="s">
        <v>181</v>
      </c>
      <c r="E62" s="32" t="s">
        <v>58</v>
      </c>
      <c r="F62" s="33" t="s">
        <v>182</v>
      </c>
      <c r="G62" s="76" t="s">
        <v>58</v>
      </c>
      <c r="H62" s="76" t="s">
        <v>58</v>
      </c>
      <c r="I62" s="34" t="s">
        <v>58</v>
      </c>
      <c r="J62" s="76" t="s">
        <v>58</v>
      </c>
      <c r="K62" s="76" t="s">
        <v>58</v>
      </c>
      <c r="L62" s="34" t="s">
        <v>58</v>
      </c>
      <c r="M62" s="76" t="s">
        <v>58</v>
      </c>
      <c r="N62" s="76" t="s">
        <v>58</v>
      </c>
      <c r="O62" s="34" t="s">
        <v>58</v>
      </c>
      <c r="P62" s="76" t="s">
        <v>58</v>
      </c>
      <c r="Q62" s="76" t="s">
        <v>58</v>
      </c>
      <c r="R62" s="34" t="s">
        <v>58</v>
      </c>
      <c r="S62" s="76" t="s">
        <v>58</v>
      </c>
      <c r="T62" s="76" t="s">
        <v>58</v>
      </c>
      <c r="U62" s="34" t="s">
        <v>58</v>
      </c>
      <c r="V62" s="77">
        <v>1</v>
      </c>
      <c r="W62" s="78">
        <v>1</v>
      </c>
      <c r="X62" s="33"/>
      <c r="Y62" s="76" t="s">
        <v>58</v>
      </c>
      <c r="Z62" s="76" t="s">
        <v>58</v>
      </c>
      <c r="AA62" s="34" t="s">
        <v>58</v>
      </c>
      <c r="AB62" s="76" t="s">
        <v>58</v>
      </c>
      <c r="AC62" s="76" t="s">
        <v>58</v>
      </c>
      <c r="AD62" s="34" t="s">
        <v>58</v>
      </c>
      <c r="AE62" s="76" t="s">
        <v>58</v>
      </c>
      <c r="AF62" s="76" t="s">
        <v>58</v>
      </c>
      <c r="AG62" s="34" t="s">
        <v>58</v>
      </c>
      <c r="AH62" s="76" t="s">
        <v>58</v>
      </c>
      <c r="AI62" s="76" t="s">
        <v>58</v>
      </c>
      <c r="AJ62" s="34" t="s">
        <v>58</v>
      </c>
      <c r="AK62" s="76" t="s">
        <v>58</v>
      </c>
      <c r="AL62" s="76" t="s">
        <v>58</v>
      </c>
      <c r="AM62" s="34" t="s">
        <v>58</v>
      </c>
      <c r="AN62" s="76" t="s">
        <v>58</v>
      </c>
      <c r="AO62" s="76" t="s">
        <v>58</v>
      </c>
      <c r="AP62" s="34" t="s">
        <v>58</v>
      </c>
      <c r="AQ62" s="77">
        <f>V62</f>
        <v>1</v>
      </c>
      <c r="AR62" s="78">
        <f>W62</f>
        <v>1</v>
      </c>
      <c r="AS62" s="104"/>
      <c r="AT62" s="34"/>
      <c r="AU62" s="35" t="s">
        <v>136</v>
      </c>
    </row>
    <row r="63" spans="1:47" s="115" customFormat="1" ht="96.75" customHeight="1">
      <c r="A63" s="31" t="s">
        <v>183</v>
      </c>
      <c r="B63" s="32" t="s">
        <v>58</v>
      </c>
      <c r="C63" s="32" t="s">
        <v>58</v>
      </c>
      <c r="D63" s="32" t="s">
        <v>184</v>
      </c>
      <c r="E63" s="32" t="s">
        <v>58</v>
      </c>
      <c r="F63" s="33" t="s">
        <v>185</v>
      </c>
      <c r="G63" s="76" t="s">
        <v>58</v>
      </c>
      <c r="H63" s="76" t="s">
        <v>58</v>
      </c>
      <c r="I63" s="34" t="s">
        <v>58</v>
      </c>
      <c r="J63" s="76" t="s">
        <v>58</v>
      </c>
      <c r="K63" s="76" t="s">
        <v>58</v>
      </c>
      <c r="L63" s="34" t="s">
        <v>58</v>
      </c>
      <c r="M63" s="76" t="s">
        <v>58</v>
      </c>
      <c r="N63" s="76" t="s">
        <v>58</v>
      </c>
      <c r="O63" s="34" t="s">
        <v>58</v>
      </c>
      <c r="P63" s="76" t="s">
        <v>58</v>
      </c>
      <c r="Q63" s="76" t="s">
        <v>58</v>
      </c>
      <c r="R63" s="34" t="s">
        <v>58</v>
      </c>
      <c r="S63" s="77">
        <v>1</v>
      </c>
      <c r="T63" s="78">
        <v>1</v>
      </c>
      <c r="U63" s="33"/>
      <c r="V63" s="76" t="s">
        <v>58</v>
      </c>
      <c r="W63" s="76" t="s">
        <v>58</v>
      </c>
      <c r="X63" s="34" t="s">
        <v>58</v>
      </c>
      <c r="Y63" s="76" t="s">
        <v>58</v>
      </c>
      <c r="Z63" s="76" t="s">
        <v>58</v>
      </c>
      <c r="AA63" s="34" t="s">
        <v>58</v>
      </c>
      <c r="AB63" s="76" t="s">
        <v>58</v>
      </c>
      <c r="AC63" s="76" t="s">
        <v>58</v>
      </c>
      <c r="AD63" s="34" t="s">
        <v>58</v>
      </c>
      <c r="AE63" s="76" t="s">
        <v>58</v>
      </c>
      <c r="AF63" s="76" t="s">
        <v>58</v>
      </c>
      <c r="AG63" s="34" t="s">
        <v>58</v>
      </c>
      <c r="AH63" s="76" t="s">
        <v>58</v>
      </c>
      <c r="AI63" s="76" t="s">
        <v>58</v>
      </c>
      <c r="AJ63" s="34" t="s">
        <v>58</v>
      </c>
      <c r="AK63" s="76" t="s">
        <v>58</v>
      </c>
      <c r="AL63" s="76" t="s">
        <v>58</v>
      </c>
      <c r="AM63" s="34" t="s">
        <v>58</v>
      </c>
      <c r="AN63" s="76" t="s">
        <v>58</v>
      </c>
      <c r="AO63" s="76" t="s">
        <v>58</v>
      </c>
      <c r="AP63" s="34" t="s">
        <v>58</v>
      </c>
      <c r="AQ63" s="77">
        <f>S63</f>
        <v>1</v>
      </c>
      <c r="AR63" s="78">
        <f>T63</f>
        <v>1</v>
      </c>
      <c r="AS63" s="104"/>
      <c r="AT63" s="34"/>
      <c r="AU63" s="35" t="s">
        <v>136</v>
      </c>
    </row>
    <row r="64" spans="1:47" s="25" customFormat="1" ht="57" customHeight="1">
      <c r="A64" s="113" t="s">
        <v>176</v>
      </c>
      <c r="B64" s="32" t="s">
        <v>58</v>
      </c>
      <c r="C64" s="32" t="s">
        <v>67</v>
      </c>
      <c r="D64" s="32" t="s">
        <v>58</v>
      </c>
      <c r="E64" s="32" t="s">
        <v>58</v>
      </c>
      <c r="F64" s="33" t="s">
        <v>68</v>
      </c>
      <c r="G64" s="76" t="s">
        <v>58</v>
      </c>
      <c r="H64" s="76" t="s">
        <v>58</v>
      </c>
      <c r="I64" s="76"/>
      <c r="J64" s="76" t="s">
        <v>58</v>
      </c>
      <c r="K64" s="76" t="s">
        <v>58</v>
      </c>
      <c r="L64" s="76"/>
      <c r="M64" s="75" t="s">
        <v>58</v>
      </c>
      <c r="N64" s="75" t="s">
        <v>58</v>
      </c>
      <c r="O64" s="76"/>
      <c r="P64" s="76" t="s">
        <v>58</v>
      </c>
      <c r="Q64" s="76" t="s">
        <v>58</v>
      </c>
      <c r="R64" s="76"/>
      <c r="S64" s="38">
        <v>1</v>
      </c>
      <c r="T64" s="87"/>
      <c r="U64" s="76"/>
      <c r="V64" s="76" t="s">
        <v>58</v>
      </c>
      <c r="W64" s="76" t="s">
        <v>58</v>
      </c>
      <c r="X64" s="76"/>
      <c r="Y64" s="76" t="s">
        <v>58</v>
      </c>
      <c r="Z64" s="76" t="s">
        <v>58</v>
      </c>
      <c r="AA64" s="76"/>
      <c r="AB64" s="76" t="s">
        <v>58</v>
      </c>
      <c r="AC64" s="76" t="s">
        <v>58</v>
      </c>
      <c r="AD64" s="76"/>
      <c r="AE64" s="76" t="s">
        <v>58</v>
      </c>
      <c r="AF64" s="76" t="s">
        <v>58</v>
      </c>
      <c r="AG64" s="76"/>
      <c r="AH64" s="76" t="s">
        <v>58</v>
      </c>
      <c r="AI64" s="76" t="s">
        <v>58</v>
      </c>
      <c r="AJ64" s="76"/>
      <c r="AK64" s="77">
        <v>1</v>
      </c>
      <c r="AL64" s="78"/>
      <c r="AM64" s="76"/>
      <c r="AN64" s="76" t="s">
        <v>58</v>
      </c>
      <c r="AO64" s="76" t="s">
        <v>58</v>
      </c>
      <c r="AP64" s="76"/>
      <c r="AQ64" s="77">
        <f>+AK64+S64</f>
        <v>2</v>
      </c>
      <c r="AR64" s="78">
        <f>+AL64+T64</f>
        <v>0</v>
      </c>
      <c r="AS64" s="43"/>
      <c r="AT64" s="28"/>
      <c r="AU64" s="35" t="s">
        <v>153</v>
      </c>
    </row>
    <row r="65" spans="1:47" s="25" customFormat="1" ht="51.75" customHeight="1">
      <c r="A65" s="113" t="s">
        <v>177</v>
      </c>
      <c r="B65" s="32" t="s">
        <v>58</v>
      </c>
      <c r="C65" s="32" t="s">
        <v>67</v>
      </c>
      <c r="D65" s="32" t="s">
        <v>58</v>
      </c>
      <c r="E65" s="32" t="s">
        <v>58</v>
      </c>
      <c r="F65" s="33" t="s">
        <v>69</v>
      </c>
      <c r="G65" s="76" t="s">
        <v>58</v>
      </c>
      <c r="H65" s="76" t="s">
        <v>58</v>
      </c>
      <c r="I65" s="76"/>
      <c r="J65" s="76" t="s">
        <v>58</v>
      </c>
      <c r="K65" s="76" t="s">
        <v>58</v>
      </c>
      <c r="L65" s="76"/>
      <c r="M65" s="76" t="s">
        <v>58</v>
      </c>
      <c r="N65" s="76" t="s">
        <v>58</v>
      </c>
      <c r="O65" s="76"/>
      <c r="P65" s="76" t="s">
        <v>58</v>
      </c>
      <c r="Q65" s="76" t="s">
        <v>58</v>
      </c>
      <c r="R65" s="76"/>
      <c r="S65" s="76" t="s">
        <v>58</v>
      </c>
      <c r="T65" s="76" t="s">
        <v>58</v>
      </c>
      <c r="U65" s="76"/>
      <c r="V65" s="76" t="s">
        <v>58</v>
      </c>
      <c r="W65" s="76" t="s">
        <v>58</v>
      </c>
      <c r="X65" s="76"/>
      <c r="Y65" s="77">
        <v>1</v>
      </c>
      <c r="Z65" s="78"/>
      <c r="AA65" s="76"/>
      <c r="AB65" s="76" t="s">
        <v>58</v>
      </c>
      <c r="AC65" s="76" t="s">
        <v>58</v>
      </c>
      <c r="AD65" s="76"/>
      <c r="AE65" s="76" t="s">
        <v>58</v>
      </c>
      <c r="AF65" s="76" t="s">
        <v>58</v>
      </c>
      <c r="AG65" s="76"/>
      <c r="AH65" s="76" t="s">
        <v>58</v>
      </c>
      <c r="AI65" s="76" t="s">
        <v>58</v>
      </c>
      <c r="AJ65" s="76"/>
      <c r="AK65" s="76" t="s">
        <v>58</v>
      </c>
      <c r="AL65" s="76" t="s">
        <v>58</v>
      </c>
      <c r="AM65" s="76"/>
      <c r="AN65" s="76" t="s">
        <v>58</v>
      </c>
      <c r="AO65" s="76" t="s">
        <v>58</v>
      </c>
      <c r="AP65" s="76"/>
      <c r="AQ65" s="77">
        <f>+Y65</f>
        <v>1</v>
      </c>
      <c r="AR65" s="78">
        <f>+Z65</f>
        <v>0</v>
      </c>
      <c r="AS65" s="43"/>
      <c r="AT65" s="28"/>
      <c r="AU65" s="35" t="s">
        <v>153</v>
      </c>
    </row>
    <row r="66" spans="1:47" s="25" customFormat="1" ht="78.75" customHeight="1">
      <c r="A66" s="113" t="s">
        <v>178</v>
      </c>
      <c r="B66" s="32" t="s">
        <v>58</v>
      </c>
      <c r="C66" s="32" t="s">
        <v>67</v>
      </c>
      <c r="D66" s="32" t="s">
        <v>58</v>
      </c>
      <c r="E66" s="32" t="s">
        <v>58</v>
      </c>
      <c r="F66" s="33" t="s">
        <v>114</v>
      </c>
      <c r="G66" s="76" t="s">
        <v>58</v>
      </c>
      <c r="H66" s="76" t="s">
        <v>58</v>
      </c>
      <c r="I66" s="34"/>
      <c r="J66" s="76" t="s">
        <v>58</v>
      </c>
      <c r="K66" s="76" t="s">
        <v>58</v>
      </c>
      <c r="L66" s="34"/>
      <c r="M66" s="77">
        <v>1</v>
      </c>
      <c r="N66" s="78"/>
      <c r="O66" s="33"/>
      <c r="P66" s="77">
        <v>1</v>
      </c>
      <c r="Q66" s="78"/>
      <c r="R66" s="33"/>
      <c r="S66" s="77">
        <v>1</v>
      </c>
      <c r="T66" s="78"/>
      <c r="U66" s="33"/>
      <c r="V66" s="77">
        <v>1</v>
      </c>
      <c r="W66" s="78"/>
      <c r="X66" s="33"/>
      <c r="Y66" s="77">
        <v>1</v>
      </c>
      <c r="Z66" s="78"/>
      <c r="AA66" s="33"/>
      <c r="AB66" s="77">
        <v>1</v>
      </c>
      <c r="AC66" s="78"/>
      <c r="AD66" s="33"/>
      <c r="AE66" s="77">
        <v>1</v>
      </c>
      <c r="AF66" s="78"/>
      <c r="AG66" s="33"/>
      <c r="AH66" s="77">
        <v>1</v>
      </c>
      <c r="AI66" s="78"/>
      <c r="AJ66" s="33"/>
      <c r="AK66" s="77">
        <v>1</v>
      </c>
      <c r="AL66" s="78"/>
      <c r="AM66" s="33"/>
      <c r="AN66" s="77">
        <v>1</v>
      </c>
      <c r="AO66" s="78"/>
      <c r="AP66" s="33"/>
      <c r="AQ66" s="77">
        <f>M66+P66+S66+V66+Y66+AB66+AE66+AH66+AK66+AN66</f>
        <v>10</v>
      </c>
      <c r="AR66" s="107">
        <f>+N66+Q66+T66+W66+Z66+AC66+AF66+AI66+AL66+AO66</f>
        <v>0</v>
      </c>
      <c r="AS66" s="106"/>
      <c r="AT66" s="34"/>
      <c r="AU66" s="76" t="s">
        <v>154</v>
      </c>
    </row>
    <row r="67" spans="1:47" s="25" customFormat="1" ht="106.5" customHeight="1">
      <c r="A67" s="113" t="s">
        <v>179</v>
      </c>
      <c r="B67" s="32" t="s">
        <v>58</v>
      </c>
      <c r="C67" s="32" t="s">
        <v>67</v>
      </c>
      <c r="D67" s="32" t="s">
        <v>58</v>
      </c>
      <c r="E67" s="32" t="s">
        <v>58</v>
      </c>
      <c r="F67" s="33" t="s">
        <v>114</v>
      </c>
      <c r="G67" s="76" t="s">
        <v>58</v>
      </c>
      <c r="H67" s="76" t="s">
        <v>58</v>
      </c>
      <c r="I67" s="34"/>
      <c r="J67" s="76" t="s">
        <v>58</v>
      </c>
      <c r="K67" s="76" t="s">
        <v>58</v>
      </c>
      <c r="L67" s="34"/>
      <c r="M67" s="77">
        <v>1</v>
      </c>
      <c r="N67" s="78"/>
      <c r="O67" s="33"/>
      <c r="P67" s="77">
        <v>1</v>
      </c>
      <c r="Q67" s="78"/>
      <c r="R67" s="33"/>
      <c r="S67" s="77">
        <v>1</v>
      </c>
      <c r="T67" s="78"/>
      <c r="U67" s="33"/>
      <c r="V67" s="77">
        <v>1</v>
      </c>
      <c r="W67" s="78"/>
      <c r="X67" s="105"/>
      <c r="Y67" s="77">
        <v>1</v>
      </c>
      <c r="Z67" s="78"/>
      <c r="AA67" s="33"/>
      <c r="AB67" s="77">
        <v>1</v>
      </c>
      <c r="AC67" s="78"/>
      <c r="AD67" s="105"/>
      <c r="AE67" s="77">
        <v>1</v>
      </c>
      <c r="AF67" s="78"/>
      <c r="AG67" s="33"/>
      <c r="AH67" s="77">
        <v>1</v>
      </c>
      <c r="AI67" s="78"/>
      <c r="AJ67" s="33"/>
      <c r="AK67" s="77">
        <v>1</v>
      </c>
      <c r="AL67" s="78"/>
      <c r="AM67" s="33"/>
      <c r="AN67" s="77">
        <v>1</v>
      </c>
      <c r="AO67" s="78"/>
      <c r="AP67" s="105"/>
      <c r="AQ67" s="77">
        <f>M67+P67+S67+V67+Y67+AB67+AE67+AH67+AK67+AN67</f>
        <v>10</v>
      </c>
      <c r="AR67" s="78">
        <f>N67+Q67+T67+W67+Z67+AC67+AF67+AI67+AL67+AO67</f>
        <v>0</v>
      </c>
      <c r="AS67" s="106"/>
      <c r="AT67" s="34"/>
      <c r="AU67" s="76" t="s">
        <v>154</v>
      </c>
    </row>
    <row r="68" spans="1:47" s="25" customFormat="1" ht="36" customHeight="1" hidden="1">
      <c r="A68" s="102"/>
      <c r="B68" s="36"/>
      <c r="C68" s="36"/>
      <c r="D68" s="36"/>
      <c r="E68" s="36"/>
      <c r="F68" s="37"/>
      <c r="G68" s="38"/>
      <c r="H68" s="39"/>
      <c r="I68" s="37"/>
      <c r="J68" s="38"/>
      <c r="K68" s="39"/>
      <c r="L68" s="37"/>
      <c r="M68" s="38"/>
      <c r="N68" s="39"/>
      <c r="O68" s="37"/>
      <c r="P68" s="38"/>
      <c r="Q68" s="39"/>
      <c r="R68" s="37"/>
      <c r="S68" s="38"/>
      <c r="T68" s="39"/>
      <c r="U68" s="37"/>
      <c r="V68" s="38"/>
      <c r="W68" s="39"/>
      <c r="X68" s="37"/>
      <c r="Y68" s="38"/>
      <c r="Z68" s="39"/>
      <c r="AA68" s="40"/>
      <c r="AB68" s="38"/>
      <c r="AC68" s="39"/>
      <c r="AD68" s="40"/>
      <c r="AE68" s="38"/>
      <c r="AF68" s="39"/>
      <c r="AG68" s="37"/>
      <c r="AH68" s="38"/>
      <c r="AI68" s="41"/>
      <c r="AJ68" s="37"/>
      <c r="AK68" s="38"/>
      <c r="AL68" s="39"/>
      <c r="AM68" s="37"/>
      <c r="AN68" s="38"/>
      <c r="AO68" s="39"/>
      <c r="AP68" s="42"/>
      <c r="AQ68" s="53"/>
      <c r="AR68" s="72"/>
      <c r="AS68" s="43"/>
      <c r="AT68" s="89"/>
      <c r="AU68" s="103"/>
    </row>
    <row r="69" spans="1:47" s="25" customFormat="1" ht="36" customHeight="1" hidden="1">
      <c r="A69" s="31"/>
      <c r="B69" s="32"/>
      <c r="C69" s="32"/>
      <c r="D69" s="32"/>
      <c r="E69" s="32"/>
      <c r="F69" s="33"/>
      <c r="G69" s="38"/>
      <c r="H69" s="39"/>
      <c r="I69" s="37"/>
      <c r="J69" s="38"/>
      <c r="K69" s="39"/>
      <c r="L69" s="37"/>
      <c r="M69" s="38"/>
      <c r="N69" s="39"/>
      <c r="O69" s="37"/>
      <c r="P69" s="38"/>
      <c r="Q69" s="39"/>
      <c r="R69" s="37"/>
      <c r="S69" s="38"/>
      <c r="T69" s="39"/>
      <c r="U69" s="37"/>
      <c r="V69" s="38"/>
      <c r="W69" s="39"/>
      <c r="X69" s="37"/>
      <c r="Y69" s="38"/>
      <c r="Z69" s="39"/>
      <c r="AA69" s="40"/>
      <c r="AB69" s="38"/>
      <c r="AC69" s="39"/>
      <c r="AD69" s="40"/>
      <c r="AE69" s="38"/>
      <c r="AF69" s="39"/>
      <c r="AG69" s="37"/>
      <c r="AH69" s="38"/>
      <c r="AI69" s="41"/>
      <c r="AJ69" s="37"/>
      <c r="AK69" s="38"/>
      <c r="AL69" s="39"/>
      <c r="AM69" s="37"/>
      <c r="AN69" s="38"/>
      <c r="AO69" s="39"/>
      <c r="AP69" s="42"/>
      <c r="AQ69" s="53"/>
      <c r="AR69" s="46"/>
      <c r="AS69" s="43"/>
      <c r="AT69" s="28"/>
      <c r="AU69" s="30"/>
    </row>
    <row r="70" spans="1:47" s="25" customFormat="1" ht="36" customHeight="1" hidden="1">
      <c r="A70" s="31"/>
      <c r="B70" s="32"/>
      <c r="C70" s="32"/>
      <c r="D70" s="32"/>
      <c r="E70" s="32"/>
      <c r="F70" s="33"/>
      <c r="G70" s="38"/>
      <c r="H70" s="39"/>
      <c r="I70" s="37"/>
      <c r="J70" s="38"/>
      <c r="K70" s="39"/>
      <c r="L70" s="37"/>
      <c r="M70" s="38"/>
      <c r="N70" s="39"/>
      <c r="O70" s="37"/>
      <c r="P70" s="38"/>
      <c r="Q70" s="39"/>
      <c r="R70" s="37"/>
      <c r="S70" s="38"/>
      <c r="T70" s="39"/>
      <c r="U70" s="37"/>
      <c r="V70" s="38"/>
      <c r="W70" s="39"/>
      <c r="X70" s="37"/>
      <c r="Y70" s="38"/>
      <c r="Z70" s="39"/>
      <c r="AA70" s="40"/>
      <c r="AB70" s="38"/>
      <c r="AC70" s="39"/>
      <c r="AD70" s="40"/>
      <c r="AE70" s="38"/>
      <c r="AF70" s="39"/>
      <c r="AG70" s="37"/>
      <c r="AH70" s="38"/>
      <c r="AI70" s="41"/>
      <c r="AJ70" s="37"/>
      <c r="AK70" s="38"/>
      <c r="AL70" s="39"/>
      <c r="AM70" s="37"/>
      <c r="AN70" s="38"/>
      <c r="AO70" s="39"/>
      <c r="AP70" s="42"/>
      <c r="AQ70" s="53"/>
      <c r="AR70" s="46"/>
      <c r="AS70" s="43"/>
      <c r="AT70" s="28"/>
      <c r="AU70" s="30"/>
    </row>
    <row r="71" spans="1:47" s="25" customFormat="1" ht="36" customHeight="1" thickBot="1">
      <c r="A71" s="149" t="s">
        <v>42</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1"/>
    </row>
    <row r="72" spans="1:47" s="25" customFormat="1" ht="54.75" customHeight="1" thickBot="1">
      <c r="A72" s="125" t="s">
        <v>54</v>
      </c>
      <c r="B72" s="54" t="s">
        <v>30</v>
      </c>
      <c r="C72" s="54" t="s">
        <v>30</v>
      </c>
      <c r="D72" s="54" t="s">
        <v>30</v>
      </c>
      <c r="E72" s="54" t="s">
        <v>30</v>
      </c>
      <c r="F72" s="55" t="s">
        <v>55</v>
      </c>
      <c r="G72" s="56">
        <v>1</v>
      </c>
      <c r="H72" s="57"/>
      <c r="I72" s="55"/>
      <c r="J72" s="56">
        <v>1</v>
      </c>
      <c r="K72" s="57"/>
      <c r="L72" s="55"/>
      <c r="M72" s="56">
        <v>1</v>
      </c>
      <c r="N72" s="57"/>
      <c r="O72" s="55"/>
      <c r="P72" s="56">
        <v>1</v>
      </c>
      <c r="Q72" s="57"/>
      <c r="R72" s="55"/>
      <c r="S72" s="56">
        <v>1</v>
      </c>
      <c r="T72" s="57"/>
      <c r="U72" s="55"/>
      <c r="V72" s="56">
        <v>1</v>
      </c>
      <c r="W72" s="57"/>
      <c r="X72" s="55"/>
      <c r="Y72" s="56">
        <v>1</v>
      </c>
      <c r="Z72" s="57"/>
      <c r="AA72" s="55"/>
      <c r="AB72" s="56">
        <v>1</v>
      </c>
      <c r="AC72" s="57"/>
      <c r="AD72" s="55"/>
      <c r="AE72" s="56">
        <v>1</v>
      </c>
      <c r="AF72" s="57"/>
      <c r="AG72" s="55"/>
      <c r="AH72" s="56">
        <v>1</v>
      </c>
      <c r="AI72" s="57"/>
      <c r="AJ72" s="55"/>
      <c r="AK72" s="56">
        <v>1</v>
      </c>
      <c r="AL72" s="57"/>
      <c r="AM72" s="55"/>
      <c r="AN72" s="56">
        <v>1</v>
      </c>
      <c r="AO72" s="78"/>
      <c r="AP72" s="58"/>
      <c r="AQ72" s="59">
        <f>G72+J72+M72+P72+S72+V72+Y72+AB72+AE72+AH72+AK72+AN72</f>
        <v>12</v>
      </c>
      <c r="AR72" s="57">
        <f>H72+K72+N72+Q72+T72+W72+Z72+AC72+AF72+AI72+AL72+AO72</f>
        <v>0</v>
      </c>
      <c r="AS72" s="60"/>
      <c r="AT72" s="61"/>
      <c r="AU72" s="62" t="s">
        <v>56</v>
      </c>
    </row>
    <row r="73" spans="1:47" ht="27" customHeight="1">
      <c r="A73"/>
      <c r="F73" s="21"/>
      <c r="G73" s="22" t="e">
        <f>G15+G18+G22+G25+G29+G31+G32+G34+G37+G42+G49+G58+G72</f>
        <v>#VALUE!</v>
      </c>
      <c r="H73" s="22"/>
      <c r="I73" s="22"/>
      <c r="J73" s="22">
        <f>+J15+J17+J18+J20+J21+J22+J25+J27+J28+J29+J36+J42+J72</f>
        <v>36</v>
      </c>
      <c r="K73" s="22"/>
      <c r="L73" s="22"/>
      <c r="M73" s="22">
        <f>+M15+M17+M18+M22+M25+M26+M29+M30+M33+M35+M42+M43+M57+M61+M66+M67+M72</f>
        <v>19</v>
      </c>
      <c r="N73" s="22"/>
      <c r="O73" s="22"/>
      <c r="P73" s="22">
        <f>+P15+P17+P18+P22+P25+P29+P38+P42+P46+P49+P56+P58+P60+P66+P67+P72</f>
        <v>19</v>
      </c>
      <c r="Q73" s="22"/>
      <c r="R73" s="22"/>
      <c r="S73" s="22">
        <f>+S15+S17+S18+S20+S21+S22+S25+S26+S29+S36+S37+S42+S55+S63+S64+S66+S67+S72</f>
        <v>39</v>
      </c>
      <c r="T73" s="22"/>
      <c r="U73" s="22"/>
      <c r="V73" s="22">
        <f>+V15+V17+V18+V22+V25+V29+V42+V44+V48+V55+V59+V62+V66+V67+V72</f>
        <v>15</v>
      </c>
      <c r="W73" s="22"/>
      <c r="X73" s="22"/>
      <c r="Y73" s="22">
        <f>+Y15+Y17+Y18+Y22+Y25+Y29+Y31+Y34+Y42+Y49+Y50+Y51+Y53+Y58+Y65+Y66+Y67+Y72</f>
        <v>21</v>
      </c>
      <c r="Z73" s="22"/>
      <c r="AA73" s="22"/>
      <c r="AB73" s="22">
        <f>+AB15+AB17+AB18+AB20+AB21+AB22+AB25+AB26+AB28+AB29+AB36+AB38+AB42+AB66+AB67+AB72</f>
        <v>38</v>
      </c>
      <c r="AC73" s="22"/>
      <c r="AD73" s="22"/>
      <c r="AE73" s="22">
        <f>+AE15+AE17+AE18+AE22+AE25+AE29+AE37+AE42+AE43+AE52+AE54+AE61+AE66+AE67+AE72</f>
        <v>15</v>
      </c>
      <c r="AF73" s="22"/>
      <c r="AG73" s="22"/>
      <c r="AH73" s="22">
        <f>+AH15+AH17+AH18+AH22+AH25+AH29+AH40+AH42+AH45+AH47+AH49+AH54+AH55+AH58+AH66+AH67+AH72</f>
        <v>19</v>
      </c>
      <c r="AI73" s="22"/>
      <c r="AJ73" s="22"/>
      <c r="AK73" s="22">
        <f>+AK15+AK17+AK18+AK20+AK21+AK22+AK25+AK26+AK29+AK36+AK42+AK55+AK64+AK66+AK67+AK72</f>
        <v>37</v>
      </c>
      <c r="AL73" s="22"/>
      <c r="AM73" s="22"/>
      <c r="AN73" s="22">
        <f>+AN15+AN17+AN18+AN22+AN25+AN29+AN38+AN42+AN57+AN59+AN66+AN67+AN72</f>
        <v>14</v>
      </c>
      <c r="AO73" s="22"/>
      <c r="AP73" s="22"/>
      <c r="AQ73" s="22">
        <f>+AQ15+AQ17+AQ18+AQ20+AQ21+AQ22+AQ25+AQ26+AQ27+AQ28+AQ29+AQ30+AQ31+AQ32+AQ33+AQ34+AQ35+AQ36+AQ37+AQ38+AQ40+AQ42+AQ43+AQ44+AQ45+AQ46+AQ47+AQ48+AQ49+AQ50+AQ51+AQ52+AQ53+AQ54+AQ55+AQ56+AQ57+AQ58+AQ59+AQ60+AQ61+AQ62+AQ63+AQ64+AQ65+AQ66+AQ67+AQ72</f>
        <v>301</v>
      </c>
      <c r="AR73" s="22"/>
      <c r="AS73" s="22"/>
      <c r="AT73" s="22"/>
      <c r="AU73" s="22"/>
    </row>
    <row r="74" spans="1:47" ht="61.5" customHeight="1">
      <c r="A74" s="23" t="s">
        <v>45</v>
      </c>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row>
    <row r="75" spans="1:47" ht="35.25" customHeight="1">
      <c r="A75" s="11"/>
      <c r="G75" s="8"/>
      <c r="H75" s="8"/>
      <c r="I75" s="8"/>
      <c r="J75" s="8"/>
      <c r="K75" s="8"/>
      <c r="L75" s="24"/>
      <c r="M75" s="8"/>
      <c r="N75" s="8"/>
      <c r="O75" s="24"/>
      <c r="P75" s="8"/>
      <c r="Q75" s="8"/>
      <c r="R75" s="24"/>
      <c r="S75" s="8"/>
      <c r="T75" s="8"/>
      <c r="U75" s="24"/>
      <c r="V75" s="8"/>
      <c r="W75" s="8"/>
      <c r="X75" s="24"/>
      <c r="Y75" s="8"/>
      <c r="Z75" s="8"/>
      <c r="AA75" s="24"/>
      <c r="AB75" s="8"/>
      <c r="AC75" s="8"/>
      <c r="AD75" s="24"/>
      <c r="AE75" s="8"/>
      <c r="AF75" s="8"/>
      <c r="AG75" s="24"/>
      <c r="AH75" s="8"/>
      <c r="AI75" s="8"/>
      <c r="AJ75" s="24"/>
      <c r="AK75" s="8"/>
      <c r="AL75" s="8"/>
      <c r="AM75" s="24"/>
      <c r="AN75" s="8"/>
      <c r="AO75" s="8"/>
      <c r="AP75" s="24"/>
      <c r="AQ75" s="8"/>
      <c r="AR75" s="8"/>
      <c r="AS75" s="8"/>
      <c r="AT75" s="8"/>
      <c r="AU75" s="8"/>
    </row>
    <row r="81" spans="5:39" ht="18" customHeight="1">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1"/>
      <c r="AM81" s="12"/>
    </row>
  </sheetData>
  <sheetProtection/>
  <mergeCells count="42">
    <mergeCell ref="A6:AU6"/>
    <mergeCell ref="AS11:AS13"/>
    <mergeCell ref="B11:E11"/>
    <mergeCell ref="D12:D13"/>
    <mergeCell ref="C12:C13"/>
    <mergeCell ref="B1:AT3"/>
    <mergeCell ref="A7:AU7"/>
    <mergeCell ref="A8:AU8"/>
    <mergeCell ref="A10:AU10"/>
    <mergeCell ref="A1:A3"/>
    <mergeCell ref="A9:AU9"/>
    <mergeCell ref="A5:AU5"/>
    <mergeCell ref="G11:I12"/>
    <mergeCell ref="J11:L12"/>
    <mergeCell ref="M11:O12"/>
    <mergeCell ref="P11:R12"/>
    <mergeCell ref="AE11:AG12"/>
    <mergeCell ref="AH11:AJ12"/>
    <mergeCell ref="B12:B13"/>
    <mergeCell ref="A11:A13"/>
    <mergeCell ref="A71:AU71"/>
    <mergeCell ref="E81:AK81"/>
    <mergeCell ref="F74:AU74"/>
    <mergeCell ref="A23:AU23"/>
    <mergeCell ref="A24:AU24"/>
    <mergeCell ref="A41:AU41"/>
    <mergeCell ref="AR11:AR13"/>
    <mergeCell ref="AT11:AT13"/>
    <mergeCell ref="F11:F13"/>
    <mergeCell ref="E12:E13"/>
    <mergeCell ref="AK11:AM12"/>
    <mergeCell ref="AN11:AP12"/>
    <mergeCell ref="A14:AU14"/>
    <mergeCell ref="A16:AU16"/>
    <mergeCell ref="A19:AU19"/>
    <mergeCell ref="A39:AU39"/>
    <mergeCell ref="S11:U12"/>
    <mergeCell ref="V11:X12"/>
    <mergeCell ref="Y11:AA12"/>
    <mergeCell ref="AB11:AD12"/>
    <mergeCell ref="AU11:AU13"/>
    <mergeCell ref="AQ11:AQ13"/>
  </mergeCells>
  <printOptions horizontalCentered="1" verticalCentered="1"/>
  <pageMargins left="0" right="0" top="0" bottom="0" header="0" footer="0"/>
  <pageSetup fitToWidth="0" horizontalDpi="600" verticalDpi="600" orientation="landscape" paperSize="14" scale="30" r:id="rId2"/>
  <rowBreaks count="3" manualBreakCount="3">
    <brk id="30" max="255" man="1"/>
    <brk id="64" max="255" man="1"/>
    <brk id="76" max="18" man="1"/>
  </rowBreaks>
  <colBreaks count="1" manualBreakCount="1">
    <brk id="47" max="30" man="1"/>
  </colBreaks>
  <drawing r:id="rId1"/>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421875" defaultRowHeight="15"/>
  <cols>
    <col min="1" max="1" width="11.421875" style="4" customWidth="1"/>
    <col min="2" max="5" width="25.57421875" style="5" customWidth="1"/>
    <col min="6" max="16384" width="11.421875" style="4" customWidth="1"/>
  </cols>
  <sheetData>
    <row r="1" spans="2:5" s="2" customFormat="1" ht="15">
      <c r="B1" s="1"/>
      <c r="C1" s="1"/>
      <c r="D1" s="1"/>
      <c r="E1" s="1"/>
    </row>
    <row r="2" spans="2:5" s="2" customFormat="1" ht="15">
      <c r="B2" s="1" t="s">
        <v>26</v>
      </c>
      <c r="C2" s="1" t="s">
        <v>27</v>
      </c>
      <c r="D2" s="1" t="s">
        <v>28</v>
      </c>
      <c r="E2" s="1" t="s">
        <v>29</v>
      </c>
    </row>
    <row r="3" spans="2:5" ht="79.5" customHeight="1">
      <c r="B3" s="3" t="e">
        <f>#REF!</f>
        <v>#REF!</v>
      </c>
      <c r="C3" s="3" t="e">
        <f>#REF!</f>
        <v>#REF!</v>
      </c>
      <c r="D3" s="3" t="e">
        <f>#REF!</f>
        <v>#REF!</v>
      </c>
      <c r="E3" s="3" t="e">
        <f>#REF!</f>
        <v>#REF!</v>
      </c>
    </row>
    <row r="4" spans="2:5" ht="47.25" customHeight="1">
      <c r="B4" s="3" t="e">
        <f>#REF!</f>
        <v>#REF!</v>
      </c>
      <c r="C4" s="3" t="e">
        <f>#REF!</f>
        <v>#REF!</v>
      </c>
      <c r="D4" s="3" t="e">
        <f>#REF!</f>
        <v>#REF!</v>
      </c>
      <c r="E4" s="5" t="s">
        <v>30</v>
      </c>
    </row>
    <row r="5" spans="2:4" ht="15">
      <c r="B5" s="3" t="e">
        <f>#REF!</f>
        <v>#REF!</v>
      </c>
      <c r="C5" s="3" t="e">
        <f>#REF!</f>
        <v>#REF!</v>
      </c>
      <c r="D5" s="3" t="e">
        <f>#REF!</f>
        <v>#REF!</v>
      </c>
    </row>
    <row r="6" spans="2:4" ht="15">
      <c r="B6" s="3" t="e">
        <f>#REF!</f>
        <v>#REF!</v>
      </c>
      <c r="C6" s="3" t="e">
        <f>#REF!</f>
        <v>#REF!</v>
      </c>
      <c r="D6" s="3" t="e">
        <f>#REF!</f>
        <v>#REF!</v>
      </c>
    </row>
    <row r="7" spans="2:4" ht="48" customHeight="1">
      <c r="B7" s="5" t="s">
        <v>30</v>
      </c>
      <c r="C7" s="3" t="e">
        <f>#REF!</f>
        <v>#REF!</v>
      </c>
      <c r="D7" s="3" t="e">
        <f>#REF!</f>
        <v>#REF!</v>
      </c>
    </row>
    <row r="8" spans="3:4" ht="15">
      <c r="C8" s="3" t="e">
        <f>#REF!</f>
        <v>#REF!</v>
      </c>
      <c r="D8" s="3" t="e">
        <f>#REF!</f>
        <v>#REF!</v>
      </c>
    </row>
    <row r="9" spans="3:4" ht="35.25" customHeight="1">
      <c r="C9" s="5" t="s">
        <v>30</v>
      </c>
      <c r="D9" s="3" t="e">
        <f>#REF!</f>
        <v>#REF!</v>
      </c>
    </row>
    <row r="10" ht="60" customHeight="1">
      <c r="D10" s="3" t="e">
        <f>#REF!</f>
        <v>#REF!</v>
      </c>
    </row>
    <row r="11" ht="57" customHeight="1">
      <c r="D11" s="3" t="e">
        <f>#REF!</f>
        <v>#REF!</v>
      </c>
    </row>
    <row r="12" ht="69.75" customHeight="1">
      <c r="D12" s="3" t="s">
        <v>31</v>
      </c>
    </row>
    <row r="13" ht="89.25" customHeight="1">
      <c r="D13" s="3" t="s">
        <v>32</v>
      </c>
    </row>
    <row r="14" ht="105" customHeight="1">
      <c r="D14" s="3" t="s">
        <v>33</v>
      </c>
    </row>
    <row r="15" ht="15">
      <c r="D15" s="5" t="s">
        <v>30</v>
      </c>
    </row>
  </sheetData>
  <sheetProtection password="FBF9" sheet="1"/>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AUDITORIA - PAA VIGENCIA 2020 ENERO</dc:title>
  <dc:subject/>
  <dc:creator>UNAD</dc:creator>
  <cp:keywords/>
  <dc:description/>
  <cp:lastModifiedBy>Olga Yaneth Aragon Sanchez</cp:lastModifiedBy>
  <cp:lastPrinted>2020-01-29T15:01:13Z</cp:lastPrinted>
  <dcterms:created xsi:type="dcterms:W3CDTF">2007-10-10T14:59:30Z</dcterms:created>
  <dcterms:modified xsi:type="dcterms:W3CDTF">2020-01-31T03:27:36Z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acompañamiento y asesoría del sistema de control interno</vt:lpwstr>
  </property>
  <property fmtid="{D5CDD505-2E9C-101B-9397-08002B2CF9AE}" pid="4" name="Sector">
    <vt:lpwstr>Otro</vt:lpwstr>
  </property>
  <property fmtid="{D5CDD505-2E9C-101B-9397-08002B2CF9AE}" pid="5" name="Carpeta">
    <vt:lpwstr>Otro</vt:lpwstr>
  </property>
  <property fmtid="{D5CDD505-2E9C-101B-9397-08002B2CF9AE}" pid="6" name="Subcarpeta">
    <vt:lpwstr>Plan Anual de Auditorías</vt:lpwstr>
  </property>
  <property fmtid="{D5CDD505-2E9C-101B-9397-08002B2CF9AE}" pid="7" name="Proyecto">
    <vt:lpwstr>Ninguno</vt:lpwstr>
  </property>
  <property fmtid="{D5CDD505-2E9C-101B-9397-08002B2CF9AE}" pid="8" name="Fecha del documento">
    <vt:lpwstr>2020-01-31T00:00:00Z</vt:lpwstr>
  </property>
  <property fmtid="{D5CDD505-2E9C-101B-9397-08002B2CF9AE}" pid="9" name="Año">
    <vt:lpwstr>2020</vt:lpwstr>
  </property>
  <property fmtid="{D5CDD505-2E9C-101B-9397-08002B2CF9AE}" pid="10" name="Tipo de documento">
    <vt:lpwstr>Plan Anual de Auditorías</vt:lpwstr>
  </property>
</Properties>
</file>