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8"/>
  <workbookPr defaultThemeVersion="124226"/>
  <mc:AlternateContent xmlns:mc="http://schemas.openxmlformats.org/markup-compatibility/2006">
    <mc:Choice Requires="x15">
      <x15ac:absPath xmlns:x15ac="http://schemas.microsoft.com/office/spreadsheetml/2010/11/ac" url="C:\Users\kcifuentes\Downloads\"/>
    </mc:Choice>
  </mc:AlternateContent>
  <xr:revisionPtr revIDLastSave="0" documentId="8_{1B920BC3-FE87-49ED-AF69-9E132A24DC02}" xr6:coauthVersionLast="47" xr6:coauthVersionMax="47" xr10:uidLastSave="{00000000-0000-0000-0000-000000000000}"/>
  <bookViews>
    <workbookView xWindow="-120" yWindow="-120" windowWidth="20730" windowHeight="11160" xr2:uid="{00000000-000D-0000-FFFF-FFFF00000000}"/>
  </bookViews>
  <sheets>
    <sheet name="Programación Anual" sheetId="25" r:id="rId1"/>
    <sheet name="Hoja2" sheetId="27" r:id="rId2"/>
    <sheet name="Hoja3" sheetId="28" r:id="rId3"/>
    <sheet name="Hoja1" sheetId="26" state="hidden" r:id="rId4"/>
  </sheets>
  <externalReferences>
    <externalReference r:id="rId5"/>
  </externalReferences>
  <definedNames>
    <definedName name="_xlnm._FilterDatabase" localSheetId="0" hidden="1">'Programación Anual'!$A$10:$AU$88</definedName>
    <definedName name="_xlnm.Print_Area" localSheetId="0">'Programación Anual'!$A$1:$AV$92</definedName>
    <definedName name="_xlnm.Print_Titles" localSheetId="0">'Programación Anual'!$10:$12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85" i="25" l="1"/>
  <c r="AR84" i="25"/>
  <c r="AR82" i="25"/>
  <c r="AR79" i="25"/>
  <c r="AR78" i="25"/>
  <c r="AR71" i="25"/>
  <c r="AR70" i="25"/>
  <c r="AR69" i="25"/>
  <c r="AR68" i="25"/>
  <c r="AR64" i="25"/>
  <c r="AQ64" i="25"/>
  <c r="AR36" i="25"/>
  <c r="AQ36" i="25"/>
  <c r="AR32" i="25"/>
  <c r="AQ32" i="25"/>
  <c r="AR30" i="25"/>
  <c r="AQ30" i="25"/>
  <c r="AR29" i="25"/>
  <c r="AR27" i="25"/>
  <c r="AQ27" i="25"/>
  <c r="AR17" i="25"/>
  <c r="AQ17" i="25"/>
  <c r="AQ82" i="25"/>
  <c r="AQ79" i="25"/>
  <c r="AQ78" i="25"/>
  <c r="AQ68" i="25"/>
  <c r="AQ71" i="25"/>
  <c r="AQ70" i="25"/>
  <c r="AQ69" i="25"/>
  <c r="AR81" i="25" l="1"/>
  <c r="AQ81" i="25"/>
  <c r="AR86" i="25" l="1"/>
  <c r="AQ86" i="25"/>
  <c r="AR83" i="25"/>
  <c r="AQ83" i="25"/>
  <c r="AR56" i="25"/>
  <c r="AQ56" i="25"/>
  <c r="AR55" i="25"/>
  <c r="AQ55" i="25"/>
  <c r="AR48" i="25"/>
  <c r="AQ48" i="25"/>
  <c r="AR47" i="25"/>
  <c r="AQ47" i="25"/>
  <c r="AR46" i="25"/>
  <c r="AQ46" i="25"/>
  <c r="AR45" i="25"/>
  <c r="AQ45" i="25"/>
  <c r="AR44" i="25"/>
  <c r="AQ44" i="25"/>
  <c r="AV15" i="25" l="1"/>
  <c r="AR60" i="25" l="1"/>
  <c r="AR89" i="25" s="1"/>
  <c r="AQ60" i="25"/>
  <c r="AQ89" i="25" s="1"/>
  <c r="AQ31" i="25"/>
  <c r="AQ29" i="25"/>
  <c r="AR31" i="25"/>
  <c r="AR37" i="25"/>
  <c r="AQ37" i="25"/>
  <c r="AR34" i="25"/>
  <c r="AQ34" i="25"/>
  <c r="AQ66" i="25"/>
  <c r="AR66" i="25"/>
  <c r="AR24" i="25"/>
  <c r="AQ24" i="25"/>
  <c r="AQ84" i="25"/>
  <c r="AQ85" i="25"/>
  <c r="AQ88" i="25"/>
  <c r="AQ33" i="25"/>
  <c r="AR23" i="25"/>
  <c r="AQ23" i="25"/>
  <c r="AR22" i="25"/>
  <c r="AQ22" i="25"/>
  <c r="AQ21" i="25"/>
  <c r="AR21" i="25"/>
  <c r="AR58" i="25"/>
  <c r="AQ58" i="25"/>
  <c r="AR54" i="25"/>
  <c r="AQ54" i="25"/>
  <c r="AR52" i="25"/>
  <c r="AQ52" i="25"/>
  <c r="AR50" i="25"/>
  <c r="AQ50" i="25"/>
  <c r="AR28" i="25"/>
  <c r="AQ28" i="25"/>
  <c r="AR33" i="25"/>
  <c r="AQ25" i="25"/>
  <c r="AR25" i="25"/>
  <c r="AR80" i="25"/>
  <c r="AQ80" i="25"/>
  <c r="AR75" i="25"/>
  <c r="AQ75" i="25"/>
  <c r="AR74" i="25"/>
  <c r="AQ74" i="25"/>
  <c r="AR53" i="25"/>
  <c r="AQ53" i="25"/>
  <c r="AR49" i="25"/>
  <c r="AQ49" i="25"/>
  <c r="AR26" i="25"/>
  <c r="AQ26" i="25"/>
  <c r="AR20" i="25"/>
  <c r="AQ20" i="25"/>
  <c r="AQ19" i="25"/>
  <c r="AQ18" i="25"/>
  <c r="AR19" i="25"/>
  <c r="AR18" i="25"/>
  <c r="AR65" i="25"/>
  <c r="AQ65" i="25"/>
  <c r="AR63" i="25"/>
  <c r="AQ63" i="25"/>
  <c r="AR62" i="25"/>
  <c r="AQ62" i="25"/>
  <c r="AR61" i="25"/>
  <c r="AQ61" i="25"/>
  <c r="AR59" i="25"/>
  <c r="AQ59" i="25"/>
  <c r="AR57" i="25"/>
  <c r="AQ57" i="25"/>
  <c r="AR51" i="25"/>
  <c r="AQ51" i="25"/>
  <c r="AR43" i="25"/>
  <c r="AQ43" i="25"/>
  <c r="AR42" i="25"/>
  <c r="AQ42" i="25"/>
  <c r="AR41" i="25"/>
  <c r="AQ41" i="25"/>
  <c r="AR40" i="25"/>
  <c r="AQ40" i="25"/>
  <c r="AR77" i="25"/>
  <c r="AQ77" i="25"/>
  <c r="AR76" i="25"/>
  <c r="AQ76" i="25"/>
  <c r="AR73" i="25"/>
  <c r="AQ73" i="25"/>
  <c r="AR88" i="25"/>
  <c r="AR15" i="25"/>
  <c r="AQ15" i="25"/>
  <c r="D10" i="26"/>
  <c r="E3" i="26"/>
  <c r="C8" i="26"/>
  <c r="D3" i="26"/>
  <c r="D4" i="26"/>
  <c r="D5" i="26"/>
  <c r="D6" i="26"/>
  <c r="D7" i="26"/>
  <c r="D8" i="26"/>
  <c r="D9" i="26"/>
  <c r="D11" i="26"/>
  <c r="C7" i="26"/>
  <c r="C6" i="26"/>
  <c r="C5" i="26"/>
  <c r="C4" i="26"/>
  <c r="C3" i="26"/>
  <c r="B6" i="26"/>
  <c r="B5" i="26"/>
  <c r="B4" i="26"/>
  <c r="B3" i="26"/>
</calcChain>
</file>

<file path=xl/sharedStrings.xml><?xml version="1.0" encoding="utf-8"?>
<sst xmlns="http://schemas.openxmlformats.org/spreadsheetml/2006/main" count="1786" uniqueCount="232">
  <si>
    <t xml:space="preserve">FORMATO PLAN ANUAL DE AUDITORÍAS 
VIGENCIA 2024
PROCESO:  EVALUACIÓN INDEPENDIENTE Y ASESORÍA </t>
  </si>
  <si>
    <t>Versión: 8.0</t>
  </si>
  <si>
    <t>Fecha: 22/04/2020</t>
  </si>
  <si>
    <t>Código: EIA-F-03</t>
  </si>
  <si>
    <r>
      <rPr>
        <b/>
        <sz val="12"/>
        <rFont val="Arial"/>
        <family val="2"/>
      </rPr>
      <t xml:space="preserve">Objetivo : </t>
    </r>
    <r>
      <rPr>
        <sz val="12"/>
        <rFont val="Arial"/>
        <family val="2"/>
      </rPr>
      <t>Planear y ejecutar las actividades de la Oficina de Control Interno - OCI, bajo un enfoque basado en riesgos, teniendo en cuenta los mapas de riesgos por procesos, en el marco de sus funciones y los 5 Roles asociados a esta, así: 
-Liderazgo Estratégico
-Enfoque hacia la prevención
-Evaluación de la Gestión de Riesgos
-Evaluación y seguimiento 
-Relación con Entes Externos de Control</t>
    </r>
  </si>
  <si>
    <r>
      <rPr>
        <b/>
        <sz val="12"/>
        <rFont val="Arial"/>
        <family val="2"/>
      </rPr>
      <t>Alcance del Plan:</t>
    </r>
    <r>
      <rPr>
        <sz val="12"/>
        <rFont val="Arial"/>
        <family val="2"/>
      </rPr>
      <t xml:space="preserve"> Inicia con la formulación del Plan Anual de Auditoria - PAA, en el marco de los cinco (5) roles, continúa con la ejecución de las actividades programadas en este y finaliza con el seguimiento al cumplimiento del mismo.
Aplica: MVCT y FONVIVIENDA</t>
    </r>
  </si>
  <si>
    <r>
      <rPr>
        <b/>
        <sz val="12"/>
        <rFont val="Arial"/>
        <family val="2"/>
      </rPr>
      <t>Criterios</t>
    </r>
    <r>
      <rPr>
        <sz val="12"/>
        <rFont val="Arial"/>
        <family val="2"/>
      </rPr>
      <t xml:space="preserve">: Normatividad vigente a la fecha que aplique a los diferentes procesos del MVCT y FONVIVIENDA, Políticas, Manuales, Planes, Procedimientos, Instructivos, Guías y Lineamientos adoptados en el SIG.               </t>
    </r>
  </si>
  <si>
    <r>
      <rPr>
        <b/>
        <sz val="12"/>
        <rFont val="Arial"/>
        <family val="2"/>
      </rPr>
      <t>Recursos</t>
    </r>
    <r>
      <rPr>
        <sz val="12"/>
        <rFont val="Arial"/>
        <family val="2"/>
      </rPr>
      <t xml:space="preserve">: 
Recurso Humano: Equipo de Trabajo de la Oficina de Control Interno y  Enlaces Internos del MVCT.
Recursos Financieros: Gastos de Inversión, Rubro de Fortalecimiento de las Capacidades Estratégicas y de Apoyo del MVCT a Nivel Nacional.
Recursos Tecnológicos: Equipos de cómputo, Sistemas de Información, Sistemas de Redes y Correos electrónicos.   
y demás recursos que se requieran y sean asignados para garantizar el cumplimiento del Plan Anual de Auditorias correspondiente a esta vigencia.  
                                                                                                                                                                                                                   </t>
    </r>
  </si>
  <si>
    <t>PROGRAMACIÓN DE ASESORIAS, ACOMPAÑAMIENTOS, INFORMES, AUDITORÍAS Y SEGUIMIENTOS.</t>
  </si>
  <si>
    <t>ROLES DE LA OFICINA DE CONTROL INTERNO</t>
  </si>
  <si>
    <t>PROCESOS</t>
  </si>
  <si>
    <t>NORMATIVIDAD</t>
  </si>
  <si>
    <t>Enero</t>
  </si>
  <si>
    <t>Febrero</t>
  </si>
  <si>
    <t>Marzo</t>
  </si>
  <si>
    <t>Abril</t>
  </si>
  <si>
    <t>Mayo</t>
  </si>
  <si>
    <t>Junio</t>
  </si>
  <si>
    <t>Julio</t>
  </si>
  <si>
    <t>Agosto</t>
  </si>
  <si>
    <t>Septiembre</t>
  </si>
  <si>
    <t>Octubre</t>
  </si>
  <si>
    <t>Noviembre</t>
  </si>
  <si>
    <t>Diciembre</t>
  </si>
  <si>
    <t>Total Programado</t>
  </si>
  <si>
    <t>Total Ejecutado</t>
  </si>
  <si>
    <t>Ubicación
Producto en Compartida</t>
  </si>
  <si>
    <t>Observaciones</t>
  </si>
  <si>
    <t>Responsable de la OCI</t>
  </si>
  <si>
    <t>Estratégico</t>
  </si>
  <si>
    <t>Misional</t>
  </si>
  <si>
    <t>Apoyo</t>
  </si>
  <si>
    <t xml:space="preserve">Evaluación </t>
  </si>
  <si>
    <t>Programado</t>
  </si>
  <si>
    <t>Ejecutado</t>
  </si>
  <si>
    <t>Seguimiento</t>
  </si>
  <si>
    <t>1. ROL LIDERAZGO ESTRATÉGICO</t>
  </si>
  <si>
    <t>Participación en los diferentes Comités Institucionales (A Demanda)</t>
  </si>
  <si>
    <t>TODOS</t>
  </si>
  <si>
    <t xml:space="preserve">Ley 87 de 1993, Articulo 12, literal f.
Decreto 3571 de 2011, Articulo 8, literal 7.
Decreto 338 de 2019 y 
Artículo 2.2.21.7.3. (sic) Numeración corregida por el art. 1°, Decreto Nacional 1605 de 2019. </t>
  </si>
  <si>
    <t>JEFE OCI
EQUIPO OCI</t>
  </si>
  <si>
    <t>2. ROL ENFOQUE HACIA LA PREVENCIÓN</t>
  </si>
  <si>
    <t xml:space="preserve">Fomentar la Cultura del Autocontrol  </t>
  </si>
  <si>
    <t>Ley 87 de 1993, Articulo 12, literal h.
Decreto 3571 de 2011, Articulo 8, numeral  2.
Decreto 648 de 2017.  Artículo 17.</t>
  </si>
  <si>
    <t>N/A</t>
  </si>
  <si>
    <t>EQUIPO OCI</t>
  </si>
  <si>
    <t xml:space="preserve">Verificación de la remisión  sobre la participación efectiva de la mujer en los cargos de niveles decisorios del Estado Colombiano en el MVCT </t>
  </si>
  <si>
    <t>GESTION ESTRATÉGICA DEL TALENTO HUMANO</t>
  </si>
  <si>
    <t>Ley 581 de 2000 reglamenta la adecuada y efectiva participación de la mujer en los niveles decisorios del sector público</t>
  </si>
  <si>
    <t>TEMATICA SIG</t>
  </si>
  <si>
    <t>Verificación de la remisión sobre porcentaje de vinculación laboral de personas con discapacidad en el sector público - MVCT</t>
  </si>
  <si>
    <t>Decreto 2011 de 2017 Porcentaje de vinculación laboral de personas con discapacidad en el sector público.
Decreto 1083 de 2015 artículo 2.2.17.7
Circular Conjunta N° 025 de 2019</t>
  </si>
  <si>
    <t>Verificación de la remisión Informe de personal y costos MVCT</t>
  </si>
  <si>
    <t xml:space="preserve">GESTIÓN ESTRATEGICA DE TALENTO HUMANO </t>
  </si>
  <si>
    <t>GESTIÓN DE CONTRATACIÓN GESTIÓN FINANCIERA.</t>
  </si>
  <si>
    <t>CGR - Articulo 41. Resolución Reglamentaria Ejecutiva 0032 Anual</t>
  </si>
  <si>
    <t>TEMATICA FINANCIERA</t>
  </si>
  <si>
    <t>Verificación Implementación de Carrera Administrativa y Evaluación del Desempeño - EDL  (cuando aplique).</t>
  </si>
  <si>
    <t xml:space="preserve">Circular Externa No 0010 de 2020 de la CNSC
Directiva No. 015 de la PGN </t>
  </si>
  <si>
    <t xml:space="preserve">TEMATICA JURIDICA 
TEMATICA SIG </t>
  </si>
  <si>
    <t xml:space="preserve">Verificación al Reporte de la Matriz de Fenecimiento para MVCT </t>
  </si>
  <si>
    <t>Ley 87 de 1993 art 12, literal E
Decreto 111 de 1996 
Resolución CGN 533 de 2015 y sus modificaciones
Circular Interna MVCT No. 2023IE0000119</t>
  </si>
  <si>
    <t xml:space="preserve">TEMATICA FINANCIERA </t>
  </si>
  <si>
    <t xml:space="preserve">Verificación al Reporte de la Matriz de Fenecimiento para FONVIVIENDA </t>
  </si>
  <si>
    <t>Verificación de la remisión y/o actualización del Reporte de Activos en el Sistema de Información de Gestión de Activos – SIGA tanto para el MVCT como para FONVIVIENDA.</t>
  </si>
  <si>
    <t xml:space="preserve">GESTIÓN DE RECUSOS FISICOS 
GESTIÓN FINANACIERA </t>
  </si>
  <si>
    <t>Normatividad: Ley 87 de 1993, Articulo 12,, Decreto 648 de 2017 y Decreto 1778 de 2016  Artículo 2.5.2.1.2 </t>
  </si>
  <si>
    <t xml:space="preserve">Mesa de trabajo - Verificación al Sistema de Seguridad y Salud en el Trabajo </t>
  </si>
  <si>
    <t>Ley 87 de 1993, Articulo 12, literal e.
Decreto 3571 de 2011, Articulo 8, literal 4.
Decreto 1072 de 2015
ISO 19011:2012
Resolución 0312 de 2019</t>
  </si>
  <si>
    <t>Mesa de trabajo - Verificación al Sistema de Gestión Ambiental</t>
  </si>
  <si>
    <t>GESTIÓN RECURSOS FISICOS</t>
  </si>
  <si>
    <t xml:space="preserve"> Implementación Mapas de Aseguramiento </t>
  </si>
  <si>
    <t xml:space="preserve">SEGUIMIENTO Y MEJORA CONTINUA </t>
  </si>
  <si>
    <t>Ley 87 de 1993
Decreto 1499 de 2017
Guía para la Construcción de Mapas de Aseguramiento V2, noviembre 2020</t>
  </si>
  <si>
    <t xml:space="preserve">Mesa de Trabajo - Verificación ITA </t>
  </si>
  <si>
    <t>GESTIÓN DE TIC</t>
  </si>
  <si>
    <t>Directiva 014 del 30 de agosto de 2022 de la Procuradora General de la Nación
Artículo 23 de la Ley 1712 de 2014
Resolución 1519 de 2020
Resolución MINTIC 1519 del 2020 y sus Anexos 1, 2, 3 y 4</t>
  </si>
  <si>
    <t>Verificación de la implementación del Sistema de Gestión de Seguridad de la Información, y al Modelo de Seguridad y Privacidad de la Información - MSPI</t>
  </si>
  <si>
    <t>Ntc Iso 27001
Lineamientos MINTIC</t>
  </si>
  <si>
    <t>N</t>
  </si>
  <si>
    <t xml:space="preserve">TEMÁTICA SIG </t>
  </si>
  <si>
    <t xml:space="preserve">Verificación  – seguimiento a la Política de Gobierno Digital. </t>
  </si>
  <si>
    <t>Decreto 767 de 2022, Decreto 1263 de 2022, "Por el cual se adiciona el Título 23 a la Parte 2 del Libro 2 del Decreto 1078 de 2015, Decreto Único Reglamentario del Sector de Tecnologías de la Información y las Comunicaciones, con el fin de definir lineamientos y estándares aplicables a la Transformación Digital Pública".
MIPG</t>
  </si>
  <si>
    <t xml:space="preserve">Verificación de plataformas tecnológicas y/o bases de datos institucionales. </t>
  </si>
  <si>
    <t xml:space="preserve"> Ley 2080 de 2021
Decreto 403 de 2020, </t>
  </si>
  <si>
    <t>Seguimiento presuntos actos de corrupción.</t>
  </si>
  <si>
    <t xml:space="preserve">Ley 87 de 1993,  Ley 1474 del 2011, Decreto 019 de 2012,  Decreto 3571 de 2011, Decreto 1083 de 2015 modificado por el Decreto 338 de 2019, Directiva Presidencial 01 de 2015, Circular MVCT Rad-2023IE0005457 del 10 de julio de 2023
 </t>
  </si>
  <si>
    <t>TEMATICA JURIDICA
APOYO EQUIPO OCI</t>
  </si>
  <si>
    <t xml:space="preserve">Reporte al Sistema de Alertas Tempranas SACI </t>
  </si>
  <si>
    <t>Artículo 62 del Decreto 403 de 2020</t>
  </si>
  <si>
    <t xml:space="preserve">TEMATICA MISIONAL </t>
  </si>
  <si>
    <t xml:space="preserve">Asesorías y Acompañamientos  </t>
  </si>
  <si>
    <t>Ley 87 de 1993, Articulo 12, literal f.
Decreto 3571 de 2011, Articulo 8, literal  6.
Decreto 338 de 2019 y 
Artículo 2.2.21.7.3. (sic) Numeración corregida por el art. 1°, Decreto Nacional 1605 de 2019</t>
  </si>
  <si>
    <t>3. ROL DE EVALUACIÓN DE GESTIÓN DEL RIESGO</t>
  </si>
  <si>
    <t xml:space="preserve">Evaluación a la efectividad de los controles establecidos en las matrices de los Mapas de Riesgos integrados de corrupción, gestión y Seguridad digital - (Tercera  Línea de Defensa). </t>
  </si>
  <si>
    <t>Ley 87 de 1993, Articulo 12, literal c.
Decreto 3571 de 2011, Articulo 8, numeral  5.
Metodología Integrada de Administración del Riesgo 2.0 del MVCT.</t>
  </si>
  <si>
    <t>TEMÁTICA SIG
APOYO EQUIPO OCI</t>
  </si>
  <si>
    <t>Monitoreo del mapa de riesgos de Gestión y Corrupción de la OCI.</t>
  </si>
  <si>
    <t>EVALUACION INDEPENDIENTE Y ASESORÍA</t>
  </si>
  <si>
    <t>Ley 87 de 1993, Articulo 12, literal c.
Ley 1474 de 2011, Articulo 73.
Decreto 3571 de 2011, Articulo 8, literal  5.
Metodología Integrada de Administración del Riesgo 2.0 del MVCT</t>
  </si>
  <si>
    <t>TEMATICA SIG
APOYO EQUIPO OCI</t>
  </si>
  <si>
    <t>4. ROL DE EVALUACIÓN Y SEGUIMIENTO</t>
  </si>
  <si>
    <t>4.1. EVALUACIONES POR DISPOSICIONES NORMATIVAS</t>
  </si>
  <si>
    <t xml:space="preserve">Informe de Austeridad en el Gasto </t>
  </si>
  <si>
    <t xml:space="preserve">GESTIÓN DE RECURSOS FÍSICOS
GESTIÓN DE CONTRATACIÓN 
PROCESOS JUDICIALES 
GESTIÓN FINANCIERA </t>
  </si>
  <si>
    <t xml:space="preserve">Ley 87 de 1993, Articulo 12, literal d.
Decreto 1068 de 2015, Articulo 2.8.4.8.2.
Decreto 3571 de 2011, Articulo 8, literal 11. Directiva Presidencial No 8 de 2022. 
Decreto 444 del 2023              </t>
  </si>
  <si>
    <t xml:space="preserve">CHIP- Reporte Control Interno Contable MVCT  </t>
  </si>
  <si>
    <t>GESTIÓN FINANCIERA.</t>
  </si>
  <si>
    <t>Ley 87 de 1993, Articulo 12, literal g.
Decreto 648 de 2018, Artículo 2.2.21.2.4, literal e. 
Decreto 3571 de 2011, Articulo 8, literal 4. Resolución 193 de 2016</t>
  </si>
  <si>
    <t xml:space="preserve">CHIP - Reporte Control Interno Contable FONVIVIENDA </t>
  </si>
  <si>
    <t>Evaluación a las Políticas de Seguridad del SIIF Nación.</t>
  </si>
  <si>
    <t xml:space="preserve">Ley 87 de 1993, Articulo 12, literal e.
Decreto 3571 de 2011, Articulo 8, literal 4.
Decreto 2674 de 2012 ,Decreto 1068 de 2015
</t>
  </si>
  <si>
    <t>Verificación de la Información Litigiosa del Estado Ekogui, MVCT (Reporte).</t>
  </si>
  <si>
    <t>CONCEPTOS JURIDICOS
PROCESOS JUDICIALES Y ACCIONES CONSTITUCIONALES</t>
  </si>
  <si>
    <t>Ley 87 de 1993, Decreto 1069 de 2015, Decreto 3571 de 2011,  Circular 03 del 12 de julio de 2021.</t>
  </si>
  <si>
    <t>TEMATICA JURÍDICA</t>
  </si>
  <si>
    <t>SIRECI - Reporte de seguimiento Gestión Contractual  MVCT.</t>
  </si>
  <si>
    <t>GESTION DE CONTRATACION</t>
  </si>
  <si>
    <t>Ley 87 de 1993, DECRETO 1083 DE 2015, DECRETO 648 DE 2017, Resolución 0064 de 2023 CGR, Decreto 3571 de 2011.</t>
  </si>
  <si>
    <t xml:space="preserve">SIRECI - Reporte de seguimiento Gestión Contractual FONVIVIENDA. </t>
  </si>
  <si>
    <t>SIRECI - Reporte Información de los procesos penales por delitos contra la administración pública o que afecten los intereses patrimoniales del estado MVCT.</t>
  </si>
  <si>
    <t>PROCESOS JUDICIALES Y ACCIONES CONSTITUCIONALES</t>
  </si>
  <si>
    <t>SIRECI - Reporte Información de los procesos penales por delitos contra la administración pública o que afecten los intereses patrimoniales del estado FONVIVIENDA</t>
  </si>
  <si>
    <t xml:space="preserve">SIRECI - Reporte de seguimiento al plan de mejoramiento de la CGR  MVCT. </t>
  </si>
  <si>
    <t>Ley 87 de 1993, Articulo 12, literal g.
Decreto 3571 de 2011, Articulo 8, literal 4.
Resolución Orgánica 042 de 2020, CGR
Circular 015 2020, CGR</t>
  </si>
  <si>
    <t>TEMÁTICA MISIONAL</t>
  </si>
  <si>
    <t xml:space="preserve">SIRECI - Reporte de seguimiento al plan de mejoramiento de la CGR FONVIVIENDA </t>
  </si>
  <si>
    <t>SIRECI - Reporte al Registro Nacional de Obras Civiles Inconclusas de las Entidades Estatales  MVCT</t>
  </si>
  <si>
    <t>GESTIÓN DE RECURSOS FÍSICOS</t>
  </si>
  <si>
    <t>Ley 87 de 1993, Articulo 12, literal e.
Decreto 3571 de 2011, Articulo 8, literal 4.
Ley 2020 del 27 de julio de 2020</t>
  </si>
  <si>
    <t xml:space="preserve">SIRECI - Reporte al Registro Nacional de Obras Civiles Inconclusas de las Entidades Estatales -FONVIVIENDA </t>
  </si>
  <si>
    <t>SIRECI - Reporte Gestión y resultados referente a la rendición de los recursos destinados al Posconflicto e implementación de los Acuerdos de Paz MVCT.</t>
  </si>
  <si>
    <t>Circular Orgánica CGR 0042 del 25 de agosto de 2020
Resolución 042 de Agosto de 2020 respecto a la rendición de los recursos destinados al Posconflicto a través del SIRECI, en su artículo 48</t>
  </si>
  <si>
    <t>SIRECI - Reporte Gestión y resultados referente a la rendición de los recursos destinados al Posconflicto e implementación de los Acuerdos de Paz FONVIVIENDA.</t>
  </si>
  <si>
    <t xml:space="preserve">SIRECI - Reporte Información de la acción de repetición de las entidades públicas MVCT </t>
  </si>
  <si>
    <t>TEMÁTICA JURÍDICA</t>
  </si>
  <si>
    <t>SIRECI - Reporte Información de la acción de repetición de las entidades públicas - FONVIVIENDA</t>
  </si>
  <si>
    <t>SIRECI - Reporte Rendición de la Cuenta Fiscal MVCT.</t>
  </si>
  <si>
    <t>Ley 87 de 1993, Articulo 12, literal g.
Resolución Orgánica 0042 de 2020, CGR
Resolución Orgánica 0063 de 2023, CGR
Decreto 3571 de 2011, Articulo 8, numeral 8.</t>
  </si>
  <si>
    <t>SIRECI - Reporte Rendición de la Cuenta Fiscal FONVIVIENDA.</t>
  </si>
  <si>
    <t>Informe de Evaluación a la Gestión Institucional (Evaluación de Gestión por Dependencias).</t>
  </si>
  <si>
    <r>
      <t>Ley 87 de 1993, Articulo 12, literal e</t>
    </r>
    <r>
      <rPr>
        <b/>
        <sz val="12"/>
        <rFont val="Arial"/>
        <family val="2"/>
      </rPr>
      <t>.</t>
    </r>
    <r>
      <rPr>
        <sz val="12"/>
        <rFont val="Arial"/>
        <family val="2"/>
      </rPr>
      <t xml:space="preserve">
Ley 909 de 2004, Articulo 39.
Decreto 3571 de 2011, Articulo 8, literal 11.</t>
    </r>
  </si>
  <si>
    <t>Diligenciamiento Formulario Único de Reporte y Avance de Gestión – FURAG (OCI, Certificado de Cumplimiento).
(Cuando se requiera)</t>
  </si>
  <si>
    <t>EVALUACIÓN INDEPENDIENTE Y ASESORÍA</t>
  </si>
  <si>
    <t xml:space="preserve">Ley 87 de 1993, Articulo 12, literal a.
Decreto 1499 de 2017, Artículo 2.2.23.3
Decreto 3571 de 2011, Articulo 8, literal 1 y 10
Circular Externa 005 de 2019, Consejo para la Gestión y el Desempeño Institucional. </t>
  </si>
  <si>
    <t xml:space="preserve">Evaluación Semestral Independiente al Sistema de Control Interno </t>
  </si>
  <si>
    <t>Ley 87 de 1993, Articulo 12, literal a y j.
Ley 1474 de 2011, Artículos 9° y 76 
Decreto 3571 de 2011, Articulo 8, literal 1 y 10. 
Decreto 2106 de 2019, artículo 156.
Circular Externa 100-006 de 2019 del DAFP.</t>
  </si>
  <si>
    <t>Seguimiento y Resultados sobre el Cumplimiento de las Normas en Materia de Derecho De Autor sobre Programas De Computador (Software).</t>
  </si>
  <si>
    <t xml:space="preserve">GESTIÓN DE RECURSOS FISICOS </t>
  </si>
  <si>
    <t>Ley 87 de 1993, Articulo 12, literal g.
Decreto 3571 de 2011, Articulo 8, numeral 11.
Directiva Presidencial 001 de 1999.
Directiva Presidencial 002 de 2002.
Circular No 04 de 2006, Consejo Asesor del Gobierno Nacional en Materia de Control Interno.
Circular No. 012 de 2007 de la DNDA
Circular No. 017 de 2011 de la DNDA.</t>
  </si>
  <si>
    <t xml:space="preserve">Informe de Seguimiento al Programa de Transparencia y Etica Publica (Antiguo PAAC) </t>
  </si>
  <si>
    <t xml:space="preserve"> Ley 87 de 1993, Articulo 12, literal c.
Decreto 3571 de 2011, Articulo 8, numeral 4.
Ley 1474 de 2011, Artículo 73.
Decreto 2641 de 2012, articulo 5.
Decreto 1081 de 2015, artículo Título 4, artículo 2.1.4.6.
Decreto 124 de 2016, artículo 1.</t>
  </si>
  <si>
    <t>Informe de Evaluación a la Atención al Ciudadano PQRSDF</t>
  </si>
  <si>
    <t>SERVICIO AL CIUDADANO</t>
  </si>
  <si>
    <t xml:space="preserve">Ley 87 de 1993, Articulo 12, literal j.
Decreto 3571 de 2011, Articulo 8, literal 4.
Ley 1474 de 2011, Artículos 76 </t>
  </si>
  <si>
    <t>Informe de Evaluación al SIGEP</t>
  </si>
  <si>
    <t>Ley 87 de 1993, Articulo 12, literal e.
Decreto 3571 de 2011, Articulo 8, literal 4.
Decretos 2232 de 1995 y 2842 de 2010 
Decreto 1083 de 2015
Decreto 2842 de 2010 compilado en el Decreto 1083 de 2015</t>
  </si>
  <si>
    <t>Reporte de seguimiento en el aplicativo SUIT - Racionalización de Tramites.</t>
  </si>
  <si>
    <t xml:space="preserve"> Ley 87 de 1993, Articulo 12, literal c.
Decreto 3571 de 2011, Articulo 8, literal 4.
Decreto 2106 de 2019, artículo 156.
Decreto 124 de 2016, artículo 1.
Resolución 1099 de 2017, articulo 9, parágrafo 2.</t>
  </si>
  <si>
    <t>4.2. AUDITORÍAS</t>
  </si>
  <si>
    <t xml:space="preserve">Proceso - Gestión a la Politica de Vivienda </t>
  </si>
  <si>
    <t>GESTIÓN A LA POLITICA DE VIVIENDA</t>
  </si>
  <si>
    <t xml:space="preserve">Proceso - Servicio al Ciudadano </t>
  </si>
  <si>
    <t xml:space="preserve">Proceso - Gestión Documental </t>
  </si>
  <si>
    <t xml:space="preserve">GESTIÓN DOCUMENTAL </t>
  </si>
  <si>
    <t>Ley 594 de 2000 “Por medio de la cual se dicta la Ley General de Archivos y se dictan otras disposiciones</t>
  </si>
  <si>
    <t xml:space="preserve">Proceso - Saneamiento de Activos de los extintos ICT INURBE  </t>
  </si>
  <si>
    <t xml:space="preserve">SANEAMIENTO ICT INURBE </t>
  </si>
  <si>
    <t>4.3. SEGUIMIENTOS</t>
  </si>
  <si>
    <t>Informe de evaluación al cumplimiento del Plan Anual de Auditoria.</t>
  </si>
  <si>
    <t>Ley 87 de 1993, Articulo 12, literal e.
Decreto 3571 de 2011, Articulo 8, literal 3.
circular 2019IE0002869 del 05 de marzo de 2019</t>
  </si>
  <si>
    <t>TECNICO OCI
APOYO EQUIPO OCI</t>
  </si>
  <si>
    <t>Evaluación - Arqueo caja menor, MVCT.</t>
  </si>
  <si>
    <t>GESTION FINANCIERA</t>
  </si>
  <si>
    <t>Ley 87 de 1993, Articulo 12, literal e.
Decreto 3571 de 2011, Articulo 8, literal 4. Decreto 1068 de 2015
Metodología interna</t>
  </si>
  <si>
    <t>Evaluación - Arqueo caja menor  Fonvivienda.</t>
  </si>
  <si>
    <t xml:space="preserve">Evaluación a la Ejecución Presupuestal MVCT </t>
  </si>
  <si>
    <t>Ley 87 de 1993, Articulo 12, literal e.
Decreto 3571 de 2011, Articulo 8, literal 4; Decreto 111 de 1996; Ley 2063 de 2020; Decreto 1805 de 2020; Decreto 1009 de 2020</t>
  </si>
  <si>
    <t>Evaluación a la Ejecución Presupuestal  FONVIVIENDA</t>
  </si>
  <si>
    <t>Ley 87 de 1993, Articulo 12, literal e.
Decreto 3571 de 2011, Articulo 8, literal 4; Decreto 111 de 1996;Ley 2342 de 2023, Decreto 2295 de 2023, Ley 2276 de 2022; Decreto 2590 de 2022</t>
  </si>
  <si>
    <t>Evaluación a la ejecución de los proyectos misionales VASB</t>
  </si>
  <si>
    <t>GESTIÓN A LA POLÍTICA DE AGUA POTABLE Y SANEAMIENTO BÁSICO</t>
  </si>
  <si>
    <t xml:space="preserve"> Ley 87 de 1993, Articulo 12, literal e.
Decreto 3571 de 2011, Articulo 8, literal 4.</t>
  </si>
  <si>
    <t xml:space="preserve">Evaluación a la ejecución de los Programas misionales de Vivienda </t>
  </si>
  <si>
    <t>GESTIÓN A LA POLÍTICA DE VIVIENDA</t>
  </si>
  <si>
    <t>Evaluación de la eficacia de las acciones - Planes de Mejoramiento del SIG.</t>
  </si>
  <si>
    <t>Ley 87 de 1993, Articulo 12, literal c.
Decreto 3571 de 2011, Articulo 8, literal 4.
procedimiento CI-P-07 “Seguimiento y/o evaluación a planes de mejoramiento por proceso"</t>
  </si>
  <si>
    <t>Informe de Evaluación al proceso Concertación y Evaluación de los Acuerdos de Gestión</t>
  </si>
  <si>
    <t>Ley 87 de 1993, Articulo 12, literal e.
Decreto 3571 de 2011, Articulo 8, literal 4
Ley 909 de 2004, artículo 50,
Guía metodológica para la Gestión de Rendimiento de los Gerentes Públicos 
Procedimiento GTH-P-12</t>
  </si>
  <si>
    <t>Evaluación al Plan Estratégico de Tecnologías de la Información - PETI</t>
  </si>
  <si>
    <t>Ley 87 de 1993, Articulo 12, literal e.
Decreto 3571 de 2011, Articulo 8, literal 4.
Decreto 1078 de 2015, Articulo 2.2.9.1.2.3
ISO/IEC 27001:2013
Manual Operativo MIPG v2
CONPES 3854 de 2016</t>
  </si>
  <si>
    <t xml:space="preserve">Seguimiento la Gestión Contractual </t>
  </si>
  <si>
    <t xml:space="preserve">GESTIÓN DE CONTRATACIÓN </t>
  </si>
  <si>
    <t>Ley 80 de 1993
Ley 1150 de 2007
Artículo 2.2.1.1.1.7.1. Decreto 1082 de 2015
Artículo 2.2.1.1.1.4.3. Decreto 1082 de 2015
Manual de Contratación</t>
  </si>
  <si>
    <t xml:space="preserve">TEMATICA JURIDICA </t>
  </si>
  <si>
    <t>Seguimiento Plan de Mejoramiento (CGR) MVCT</t>
  </si>
  <si>
    <t xml:space="preserve">Ley 87 de 1993, Articulo 12, literal g.
Decreto 3571 de 2011, Articulo 8, literal 4.
Resolución Orgánica 042 de 2020, CGR
Circular 015 2020, CGR </t>
  </si>
  <si>
    <t xml:space="preserve">Seguimiento Plan de Mejoramiento (CGR) FONVIVIENDA </t>
  </si>
  <si>
    <t>Verificación de los Controles, Organización y Aplicación del Regimen Disciplinario en los Procesos Disciplinarios del MVCT.</t>
  </si>
  <si>
    <t>PROCESOS DISCIPLINARIOS</t>
  </si>
  <si>
    <t xml:space="preserve"> Ley 87 de 1993, Articulo 12, literal c.</t>
  </si>
  <si>
    <t>TEMATICA JURIDICA</t>
  </si>
  <si>
    <t>ROL RELACIÓN ENTES EXTERNOS DE CONTROL</t>
  </si>
  <si>
    <t>Atención a Requerimiento CGR.
Respuesta a comunicación de observaciones.</t>
  </si>
  <si>
    <t>Ley 87 de 1993, Articulo 12, literal c.
Decreto 3571 de 2011, Articulo 8, literal  9.</t>
  </si>
  <si>
    <t>TEMATICA MISIONAL
TEMATICA FINANCIERA
TEMATICA JURIDICA</t>
  </si>
  <si>
    <r>
      <rPr>
        <sz val="12"/>
        <rFont val="Arial"/>
        <family val="2"/>
      </rPr>
      <t>Yolman Julian Sáenz Santamaria</t>
    </r>
    <r>
      <rPr>
        <b/>
        <sz val="12"/>
        <rFont val="Arial"/>
        <family val="2"/>
      </rPr>
      <t xml:space="preserve">
JEFE OFICINA CONTROL INTERNO (E)</t>
    </r>
  </si>
  <si>
    <t xml:space="preserve">30/01/2024
Elaboró - Viviana Cifuentes, Nathalia Pineda (Contratistas OCI)
Revisó - Martha Garay (Asesora OCI)
Aprobó - Yolman Julian Sáenz Santamaria - Jefe OCI  (E) </t>
  </si>
  <si>
    <t>N.</t>
  </si>
  <si>
    <t>NOMBRE</t>
  </si>
  <si>
    <t>FECHA PROPUESTAS OCI</t>
  </si>
  <si>
    <t xml:space="preserve">Evaluación a la efectividad mapa de riesgos </t>
  </si>
  <si>
    <t>FEB - MAY - AGO - NOV</t>
  </si>
  <si>
    <t xml:space="preserve">Plan de Mejoramiento del SIG </t>
  </si>
  <si>
    <t>ABR - OCT</t>
  </si>
  <si>
    <t xml:space="preserve">Evaluacion independiente del Sistema Control Interno </t>
  </si>
  <si>
    <t xml:space="preserve">ENE - JUL </t>
  </si>
  <si>
    <t xml:space="preserve">Seguimiento al Plan Anticorrupción y Atención al ciudadano </t>
  </si>
  <si>
    <t>ENE - MAY - SEP</t>
  </si>
  <si>
    <t xml:space="preserve"> Reporte de seguimiento SUIT </t>
  </si>
  <si>
    <t>ABR - AGO - DIC</t>
  </si>
  <si>
    <t xml:space="preserve"> Evaluacion Plan Cierre de Brechas Furag </t>
  </si>
  <si>
    <t>-</t>
  </si>
  <si>
    <t>Evaluación a la Gestion por Dependencias 2023</t>
  </si>
  <si>
    <t>ENE</t>
  </si>
  <si>
    <t xml:space="preserve">ESTRATEGICOS </t>
  </si>
  <si>
    <t xml:space="preserve">MISIONALES </t>
  </si>
  <si>
    <t>APOYO</t>
  </si>
  <si>
    <t xml:space="preserve">EVALUACION </t>
  </si>
  <si>
    <t>SEGUIMIENTO Y CONTROL A LA EJECUCION DEL RECURSO FINANCIERO Y RECURSOS FISICOS</t>
  </si>
  <si>
    <t>GESTION, SOPORTE Y APOYO TECNOLOGICO, GESTION DE RECURSOS FISICOS Y SEGUIMIENTO Y CONTROL A LA EJECUCION PRESUPUESTAL DEL RECURSO FINANCIERO</t>
  </si>
  <si>
    <t>GESTION DE CONTRATACION Y GESTION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</si>
</sst>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9">
    <font>
      <sz val="11"/>
      <color theme="1"/>
      <name val="Calibri"/>
      <family val="2"/>
      <scheme val="minor"/>
    </font>
    <font>
      <sz val="11"/>
      <color indexed="8"/>
      <name val="Calibri"/>
      <family val="2"/>
    </font>
    <font>
      <sz val="10"/>
      <name val="Verdana"/>
      <family val="2"/>
    </font>
    <font>
      <b/>
      <sz val="12"/>
      <name val="Arial"/>
      <family val="2"/>
    </font>
    <font>
      <sz val="12"/>
      <name val="Arial"/>
      <family val="2"/>
    </font>
    <font>
      <sz val="12"/>
      <color indexed="8"/>
      <name val="Arial"/>
      <family val="2"/>
    </font>
    <font>
      <u/>
      <sz val="12"/>
      <name val="Arial"/>
      <family val="2"/>
    </font>
    <font>
      <sz val="10"/>
      <name val="Arial"/>
      <family val="2"/>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2"/>
      <color theme="1"/>
      <name val="Arial"/>
      <family val="2"/>
    </font>
    <font>
      <sz val="9"/>
      <color theme="1"/>
      <name val="Arial"/>
      <family val="2"/>
    </font>
    <font>
      <sz val="12"/>
      <color rgb="FFFF0000"/>
      <name val="Arial"/>
      <family val="2"/>
    </font>
    <font>
      <b/>
      <sz val="10"/>
      <name val="Arial"/>
      <family val="2"/>
    </font>
    <font>
      <b/>
      <sz val="9"/>
      <name val="Arial"/>
      <family val="2"/>
    </font>
    <font>
      <sz val="9"/>
      <name val="Arial"/>
      <family val="2"/>
    </font>
    <font>
      <u/>
      <sz val="10"/>
      <name val="Arial"/>
      <family val="2"/>
    </font>
  </fonts>
  <fills count="14">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47"/>
      </patternFill>
    </fill>
    <fill>
      <patternFill patternType="solid">
        <fgColor theme="0"/>
        <bgColor indexed="11"/>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
    <xf numFmtId="0" fontId="0" fillId="0" borderId="0"/>
    <xf numFmtId="0" fontId="10" fillId="0" borderId="0" applyNumberFormat="0" applyFill="0" applyBorder="0" applyAlignment="0" applyProtection="0"/>
    <xf numFmtId="164" fontId="1" fillId="0" borderId="0" applyFont="0" applyFill="0" applyBorder="0" applyAlignment="0" applyProtection="0"/>
    <xf numFmtId="2" fontId="2" fillId="0" borderId="0"/>
  </cellStyleXfs>
  <cellXfs count="85">
    <xf numFmtId="0" fontId="0" fillId="0" borderId="0" xfId="0"/>
    <xf numFmtId="0" fontId="9" fillId="2" borderId="0" xfId="0" applyFont="1" applyFill="1" applyAlignment="1">
      <alignment horizontal="center" vertical="center"/>
    </xf>
    <xf numFmtId="0" fontId="9" fillId="2" borderId="0" xfId="0" applyFont="1" applyFill="1"/>
    <xf numFmtId="0" fontId="8" fillId="2" borderId="0" xfId="0" applyFont="1" applyFill="1" applyAlignment="1">
      <alignment horizontal="center" vertical="center" wrapText="1"/>
    </xf>
    <xf numFmtId="0" fontId="8" fillId="2" borderId="0" xfId="0" applyFont="1" applyFill="1"/>
    <xf numFmtId="0" fontId="8" fillId="2" borderId="0" xfId="0" applyFont="1" applyFill="1" applyAlignment="1">
      <alignment horizontal="center" vertical="center"/>
    </xf>
    <xf numFmtId="0" fontId="4" fillId="2" borderId="2" xfId="0" applyFont="1" applyFill="1" applyBorder="1" applyAlignment="1">
      <alignment horizontal="left" vertical="center" wrapText="1"/>
    </xf>
    <xf numFmtId="0" fontId="6" fillId="2" borderId="1" xfId="1"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2" xfId="0" applyFont="1" applyFill="1" applyBorder="1" applyAlignment="1">
      <alignment horizontal="left" vertical="center" textRotation="90" wrapText="1"/>
    </xf>
    <xf numFmtId="0" fontId="4" fillId="0" borderId="2" xfId="0" applyFont="1" applyBorder="1" applyAlignment="1">
      <alignment horizontal="justify"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3"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0" borderId="2" xfId="0" applyFont="1" applyBorder="1" applyAlignment="1">
      <alignment horizontal="center" vertical="center"/>
    </xf>
    <xf numFmtId="0" fontId="12" fillId="0" borderId="2" xfId="0" applyFont="1" applyBorder="1" applyAlignment="1">
      <alignment horizontal="center" vertical="center"/>
    </xf>
    <xf numFmtId="0" fontId="0" fillId="0" borderId="2" xfId="0" applyBorder="1"/>
    <xf numFmtId="0" fontId="0" fillId="0" borderId="2" xfId="0" applyBorder="1" applyAlignment="1">
      <alignment horizontal="center"/>
    </xf>
    <xf numFmtId="0" fontId="11" fillId="5" borderId="2" xfId="0" applyFont="1" applyFill="1" applyBorder="1" applyAlignment="1">
      <alignment horizontal="center"/>
    </xf>
    <xf numFmtId="0" fontId="0" fillId="5" borderId="2" xfId="0" applyFill="1" applyBorder="1" applyAlignment="1">
      <alignment horizontal="left"/>
    </xf>
    <xf numFmtId="0" fontId="6" fillId="2" borderId="2" xfId="1" applyFont="1" applyFill="1" applyBorder="1" applyAlignment="1">
      <alignment horizontal="center" vertical="center" wrapText="1"/>
    </xf>
    <xf numFmtId="0" fontId="4" fillId="0" borderId="2" xfId="0" applyFont="1" applyBorder="1" applyAlignment="1">
      <alignment horizontal="center" vertical="center" textRotation="90" wrapText="1"/>
    </xf>
    <xf numFmtId="0" fontId="4" fillId="0" borderId="2" xfId="0" applyFont="1" applyBorder="1" applyAlignment="1">
      <alignment horizontal="left" vertical="center" textRotation="90" wrapText="1"/>
    </xf>
    <xf numFmtId="0" fontId="3" fillId="2" borderId="4" xfId="0" applyFont="1" applyFill="1" applyBorder="1" applyAlignment="1">
      <alignment horizontal="justify" vertical="center" wrapText="1"/>
    </xf>
    <xf numFmtId="0" fontId="6" fillId="0" borderId="2" xfId="1" applyFont="1" applyFill="1" applyBorder="1" applyAlignment="1">
      <alignment horizontal="center" vertical="center" wrapText="1"/>
    </xf>
    <xf numFmtId="0" fontId="4" fillId="0" borderId="2" xfId="0" applyFont="1" applyBorder="1" applyAlignment="1">
      <alignment horizontal="justify" vertical="top" wrapText="1"/>
    </xf>
    <xf numFmtId="0" fontId="12"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12" fillId="0" borderId="2" xfId="0" applyFont="1" applyBorder="1"/>
    <xf numFmtId="0" fontId="12" fillId="2" borderId="2" xfId="0" applyFont="1" applyFill="1" applyBorder="1" applyAlignment="1">
      <alignment vertical="center" wrapText="1"/>
    </xf>
    <xf numFmtId="0" fontId="12" fillId="2" borderId="2" xfId="0" applyFont="1" applyFill="1" applyBorder="1" applyAlignment="1">
      <alignment horizontal="center" vertical="center"/>
    </xf>
    <xf numFmtId="0" fontId="12" fillId="2" borderId="2" xfId="0" applyFont="1" applyFill="1" applyBorder="1" applyAlignment="1">
      <alignment horizontal="justify" vertical="center" wrapText="1"/>
    </xf>
    <xf numFmtId="0" fontId="12" fillId="2" borderId="2" xfId="0" applyFont="1" applyFill="1" applyBorder="1" applyAlignment="1">
      <alignment horizontal="center" vertical="center" textRotation="90" wrapText="1"/>
    </xf>
    <xf numFmtId="0" fontId="12" fillId="2" borderId="2" xfId="0" applyFont="1" applyFill="1" applyBorder="1" applyAlignment="1">
      <alignment horizontal="left" vertical="center" wrapText="1"/>
    </xf>
    <xf numFmtId="0" fontId="12" fillId="2" borderId="2" xfId="0" applyFont="1" applyFill="1" applyBorder="1" applyAlignment="1">
      <alignment horizontal="left" vertical="center" textRotation="90" wrapText="1"/>
    </xf>
    <xf numFmtId="0" fontId="12" fillId="2" borderId="2" xfId="0" applyFont="1" applyFill="1" applyBorder="1"/>
    <xf numFmtId="0" fontId="12" fillId="2" borderId="2" xfId="0" applyFont="1" applyFill="1" applyBorder="1" applyAlignment="1">
      <alignment vertical="center" textRotation="90"/>
    </xf>
    <xf numFmtId="0" fontId="12" fillId="2" borderId="2" xfId="0" applyFont="1" applyFill="1" applyBorder="1" applyAlignment="1">
      <alignment horizontal="center"/>
    </xf>
    <xf numFmtId="0" fontId="12" fillId="2" borderId="2" xfId="0" applyFont="1" applyFill="1" applyBorder="1" applyAlignment="1">
      <alignment horizontal="left" vertical="top"/>
    </xf>
    <xf numFmtId="0" fontId="4" fillId="2" borderId="2" xfId="0" applyFont="1" applyFill="1" applyBorder="1"/>
    <xf numFmtId="0" fontId="16" fillId="2" borderId="2" xfId="0" applyFont="1" applyFill="1" applyBorder="1" applyAlignment="1">
      <alignment horizontal="center" vertical="center" textRotation="90" wrapText="1"/>
    </xf>
    <xf numFmtId="0" fontId="16"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4" fillId="2" borderId="2" xfId="0" applyFont="1" applyFill="1" applyBorder="1" applyAlignment="1">
      <alignment horizontal="justify" vertical="top" wrapText="1"/>
    </xf>
    <xf numFmtId="16" fontId="4"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6" fontId="4" fillId="0" borderId="2" xfId="0" applyNumberFormat="1" applyFont="1" applyBorder="1" applyAlignment="1">
      <alignment horizontal="center" vertical="center" wrapText="1"/>
    </xf>
    <xf numFmtId="0" fontId="3" fillId="0" borderId="2" xfId="0" applyFont="1" applyBorder="1" applyAlignment="1">
      <alignment horizontal="justify" vertical="center" wrapText="1"/>
    </xf>
    <xf numFmtId="0" fontId="3" fillId="12" borderId="2" xfId="0" applyFont="1" applyFill="1" applyBorder="1" applyAlignment="1">
      <alignment horizontal="justify" vertical="center" wrapText="1"/>
    </xf>
    <xf numFmtId="0" fontId="3" fillId="13" borderId="2" xfId="0" applyFont="1" applyFill="1" applyBorder="1" applyAlignment="1">
      <alignment horizontal="justify" vertical="center" wrapText="1"/>
    </xf>
    <xf numFmtId="0" fontId="18" fillId="2" borderId="2" xfId="1" applyFont="1" applyFill="1" applyBorder="1" applyAlignment="1">
      <alignment horizontal="center"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xf>
    <xf numFmtId="0" fontId="3" fillId="2" borderId="2" xfId="0" applyFont="1" applyFill="1" applyBorder="1" applyAlignment="1">
      <alignment vertical="center" wrapText="1"/>
    </xf>
    <xf numFmtId="0" fontId="4" fillId="2" borderId="2" xfId="0" applyFont="1" applyFill="1" applyBorder="1" applyAlignment="1">
      <alignment horizontal="center"/>
    </xf>
    <xf numFmtId="0" fontId="17" fillId="2" borderId="2" xfId="0" applyFont="1" applyFill="1" applyBorder="1" applyAlignment="1">
      <alignment horizontal="left" vertical="center" wrapText="1"/>
    </xf>
    <xf numFmtId="0" fontId="4" fillId="2" borderId="2" xfId="0" applyFont="1" applyFill="1" applyBorder="1" applyAlignment="1">
      <alignment vertical="center" textRotation="90" wrapText="1"/>
    </xf>
    <xf numFmtId="0" fontId="14" fillId="0" borderId="2" xfId="0" applyFont="1" applyBorder="1" applyAlignment="1">
      <alignment horizontal="center" vertical="center" wrapText="1"/>
    </xf>
    <xf numFmtId="0" fontId="12" fillId="2" borderId="5" xfId="0" applyFont="1" applyFill="1" applyBorder="1"/>
    <xf numFmtId="0" fontId="4" fillId="2" borderId="5" xfId="0" applyFont="1" applyFill="1" applyBorder="1"/>
    <xf numFmtId="0" fontId="15" fillId="2" borderId="2" xfId="0" applyFont="1" applyFill="1" applyBorder="1" applyAlignment="1">
      <alignment horizontal="center" vertical="center" wrapText="1"/>
    </xf>
    <xf numFmtId="2" fontId="3" fillId="0" borderId="2" xfId="3" applyFont="1" applyBorder="1" applyAlignment="1">
      <alignment horizontal="center" vertical="center" wrapText="1"/>
    </xf>
    <xf numFmtId="0" fontId="4" fillId="9" borderId="2" xfId="0" applyFont="1" applyFill="1" applyBorder="1" applyAlignment="1">
      <alignment horizontal="left" vertical="top" wrapText="1"/>
    </xf>
    <xf numFmtId="0" fontId="3" fillId="9"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5" fillId="5" borderId="2" xfId="0" applyFont="1" applyFill="1" applyBorder="1" applyAlignment="1">
      <alignment horizontal="center" vertical="center" textRotation="90" wrapText="1"/>
    </xf>
    <xf numFmtId="0" fontId="15" fillId="8" borderId="2" xfId="0" applyFont="1" applyFill="1" applyBorder="1" applyAlignment="1">
      <alignment horizontal="center" vertical="center" textRotation="90" wrapText="1"/>
    </xf>
    <xf numFmtId="0" fontId="15" fillId="6" borderId="2" xfId="0" applyFont="1" applyFill="1" applyBorder="1" applyAlignment="1">
      <alignment horizontal="center" vertical="center" textRotation="90" wrapText="1"/>
    </xf>
    <xf numFmtId="0" fontId="15" fillId="11" borderId="2" xfId="0" applyFont="1" applyFill="1" applyBorder="1" applyAlignment="1">
      <alignment horizontal="center" vertical="center" wrapText="1"/>
    </xf>
    <xf numFmtId="0" fontId="15" fillId="10" borderId="2" xfId="0" applyFont="1" applyFill="1" applyBorder="1" applyAlignment="1">
      <alignment horizontal="center" vertical="center" textRotation="90" wrapText="1"/>
    </xf>
    <xf numFmtId="0" fontId="3" fillId="7" borderId="2" xfId="0" applyFont="1" applyFill="1" applyBorder="1" applyAlignment="1">
      <alignment horizontal="left" vertical="center" wrapText="1"/>
    </xf>
    <xf numFmtId="0" fontId="15" fillId="2" borderId="2" xfId="0" applyFont="1" applyFill="1" applyBorder="1" applyAlignment="1">
      <alignment horizontal="center" vertical="center" textRotation="90" wrapText="1"/>
    </xf>
    <xf numFmtId="0" fontId="15" fillId="9" borderId="2" xfId="0" applyFont="1" applyFill="1" applyBorder="1" applyAlignment="1">
      <alignment horizontal="center" vertical="center" wrapText="1"/>
    </xf>
  </cellXfs>
  <cellStyles count="4">
    <cellStyle name="Hipervínculo" xfId="1" builtinId="8"/>
    <cellStyle name="Millares 2" xfId="2"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314325</xdr:rowOff>
    </xdr:from>
    <xdr:to>
      <xdr:col>0</xdr:col>
      <xdr:colOff>3848100</xdr:colOff>
      <xdr:row>4</xdr:row>
      <xdr:rowOff>19957</xdr:rowOff>
    </xdr:to>
    <xdr:pic>
      <xdr:nvPicPr>
        <xdr:cNvPr id="6222" name="Imagen 2">
          <a:extLst>
            <a:ext uri="{FF2B5EF4-FFF2-40B4-BE49-F238E27FC236}">
              <a16:creationId xmlns:a16="http://schemas.microsoft.com/office/drawing/2014/main" id="{91D903BB-CA60-A7DF-BE19-EE68CD28A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14325"/>
          <a:ext cx="37052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mac\Downloads\file:\F:\MINISTERIO%20VIVIENDA\PLAN%20%20DE%20MEJORA%20OCI%20CALIDAD%202017\SEGUIMIENTO%20ACCIONES%20PLANES%20DE%20MEJORA%20POR%20PROCE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row r="5">
          <cell r="A5" t="str">
            <v>PLANEACION ESTRATEGICA Y GESTION DE RECURSOS FINANCIEROS</v>
          </cell>
        </row>
        <row r="6">
          <cell r="A6" t="str">
            <v>GESTION DE PROYECTOS Y TECNOLOGIAS DE LA INFORMACION</v>
          </cell>
        </row>
        <row r="7">
          <cell r="A7" t="str">
            <v>ADMINISTRACION DEL SISTEMA INTEGRADO DE GESTION</v>
          </cell>
        </row>
        <row r="8">
          <cell r="A8" t="str">
            <v>GESTION DE COMUNICACIONES INTERNAS Y EXTERNAS</v>
          </cell>
        </row>
        <row r="9">
          <cell r="A9" t="str">
            <v>FORMULACION DE POLITICAS E INSTRUMENTACION NORMATIVA</v>
          </cell>
        </row>
        <row r="10">
          <cell r="A10" t="str">
            <v>PROMOCION Y ACOMPAÑAMIENTO</v>
          </cell>
        </row>
        <row r="11">
          <cell r="A11" t="str">
            <v>GESTION DEL SUBSIDIO</v>
          </cell>
        </row>
        <row r="12">
          <cell r="A12" t="str">
            <v>GESTION DE PROYECTOS</v>
          </cell>
        </row>
        <row r="13">
          <cell r="A13" t="str">
            <v>TITULACION Y SANEAMIENTO PREDIAL</v>
          </cell>
        </row>
        <row r="14">
          <cell r="A14" t="str">
            <v>CONCEPTOS JURIDICOS
PROCESOS JUDICIALES Y ACCIONES CONSTITUCIONALES</v>
          </cell>
        </row>
        <row r="15">
          <cell r="A15" t="str">
            <v>GESTION DEL TALENTO HUMANO</v>
          </cell>
        </row>
        <row r="16">
          <cell r="A16" t="str">
            <v>PROCESOS DISCIPLINARIOS</v>
          </cell>
        </row>
        <row r="17">
          <cell r="A17" t="str">
            <v>GESTION DE CONTRATACION</v>
          </cell>
        </row>
        <row r="18">
          <cell r="A18" t="str">
            <v>GESTION, SOPORTE Y APOYO TECNOLOGICO</v>
          </cell>
        </row>
        <row r="19">
          <cell r="A19" t="str">
            <v>GESTION DE RECURSOS FISICOS</v>
          </cell>
        </row>
        <row r="20">
          <cell r="A20" t="str">
            <v>GESTION DOCUMENTAL</v>
          </cell>
        </row>
        <row r="21">
          <cell r="A21" t="str">
            <v>SEGUIMIENTO Y CONTROL A LA EJECUCION DEL RECURSO FINANCIERO.</v>
          </cell>
        </row>
        <row r="22">
          <cell r="A22" t="str">
            <v>SANEAMIENTO DE LOS ACTIVOS DE LOS EXTINTOS ICT UNURBE.</v>
          </cell>
        </row>
        <row r="23">
          <cell r="A23" t="str">
            <v>ATENCION AL USUARIO Y ATENCION LEGISLATIVA</v>
          </cell>
        </row>
        <row r="24">
          <cell r="A24" t="str">
            <v>EVALUACION, ACOMPAÑAMIENTO Y ASESORIA DEL SISTEMA DE CONTROL INTERNO.</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V97"/>
  <sheetViews>
    <sheetView tabSelected="1" view="pageBreakPreview" zoomScale="60" zoomScaleNormal="60" zoomScalePageLayoutView="80" workbookViewId="0">
      <pane xSplit="5" ySplit="14" topLeftCell="H88" activePane="bottomRight" state="frozen"/>
      <selection pane="bottomRight" activeCell="N95" sqref="N95"/>
      <selection pane="bottomLeft" activeCell="A15" sqref="A15"/>
      <selection pane="topRight" activeCell="F1" sqref="F1"/>
    </sheetView>
  </sheetViews>
  <sheetFormatPr defaultColWidth="9.140625" defaultRowHeight="15"/>
  <cols>
    <col min="1" max="1" width="59.42578125" style="37" customWidth="1"/>
    <col min="2" max="3" width="18.42578125" style="38" customWidth="1"/>
    <col min="4" max="4" width="26.5703125" style="38" customWidth="1"/>
    <col min="5" max="5" width="25.28515625" style="38" customWidth="1"/>
    <col min="6" max="6" width="53.85546875" style="39" customWidth="1"/>
    <col min="7" max="8" width="5.85546875" style="33" customWidth="1"/>
    <col min="9" max="9" width="16.5703125" style="33" customWidth="1"/>
    <col min="10" max="10" width="6.5703125" style="33" customWidth="1"/>
    <col min="11" max="11" width="5.85546875" style="33" customWidth="1"/>
    <col min="12" max="12" width="15.85546875" style="40" customWidth="1"/>
    <col min="13" max="13" width="6.28515625" style="33" customWidth="1"/>
    <col min="14" max="14" width="5.85546875" style="33" customWidth="1"/>
    <col min="15" max="15" width="15.85546875" style="40" customWidth="1"/>
    <col min="16" max="17" width="5.85546875" style="33" customWidth="1"/>
    <col min="18" max="18" width="15.140625" style="40" customWidth="1"/>
    <col min="19" max="20" width="5.85546875" style="33" customWidth="1"/>
    <col min="21" max="21" width="15.42578125" style="40" customWidth="1"/>
    <col min="22" max="23" width="5.85546875" style="33" customWidth="1"/>
    <col min="24" max="24" width="14.85546875" style="40" customWidth="1"/>
    <col min="25" max="26" width="5.85546875" style="41" customWidth="1"/>
    <col min="27" max="27" width="15.5703125" style="42" customWidth="1"/>
    <col min="28" max="28" width="6.140625" style="43" customWidth="1"/>
    <col min="29" max="29" width="6.85546875" style="43" customWidth="1"/>
    <col min="30" max="30" width="14" style="44" customWidth="1"/>
    <col min="31" max="32" width="5.85546875" style="43" customWidth="1"/>
    <col min="33" max="33" width="15.5703125" style="44" customWidth="1"/>
    <col min="34" max="35" width="5.85546875" style="43" customWidth="1"/>
    <col min="36" max="36" width="15.5703125" style="44" customWidth="1"/>
    <col min="37" max="38" width="5.85546875" style="43" customWidth="1"/>
    <col min="39" max="39" width="15.42578125" style="44" customWidth="1"/>
    <col min="40" max="41" width="5.85546875" style="43" customWidth="1"/>
    <col min="42" max="42" width="15.42578125" style="44" customWidth="1"/>
    <col min="43" max="43" width="18" style="43" customWidth="1"/>
    <col min="44" max="44" width="5.85546875" style="43" customWidth="1"/>
    <col min="45" max="45" width="23.42578125" style="43" customWidth="1"/>
    <col min="46" max="46" width="60.85546875" style="43" customWidth="1"/>
    <col min="47" max="47" width="28.42578125" style="45" customWidth="1"/>
    <col min="48" max="56" width="29.42578125" style="43" customWidth="1"/>
    <col min="57" max="256" width="11.42578125" style="43" customWidth="1"/>
    <col min="257" max="16384" width="9.140625" style="43"/>
  </cols>
  <sheetData>
    <row r="1" spans="1:48" s="36" customFormat="1">
      <c r="A1" s="74"/>
      <c r="B1" s="71" t="s">
        <v>0</v>
      </c>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21" t="s">
        <v>1</v>
      </c>
    </row>
    <row r="2" spans="1:48" s="36" customFormat="1">
      <c r="A2" s="74"/>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21" t="s">
        <v>2</v>
      </c>
    </row>
    <row r="3" spans="1:48" s="36" customFormat="1">
      <c r="A3" s="74"/>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22" t="s">
        <v>3</v>
      </c>
    </row>
    <row r="5" spans="1:48" s="46" customFormat="1">
      <c r="A5" s="72" t="s">
        <v>4</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row>
    <row r="6" spans="1:48" s="46" customFormat="1">
      <c r="A6" s="72" t="s">
        <v>5</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row>
    <row r="7" spans="1:48" s="46" customFormat="1">
      <c r="A7" s="72" t="s">
        <v>6</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row>
    <row r="8" spans="1:48" s="46" customFormat="1">
      <c r="A8" s="72" t="s">
        <v>7</v>
      </c>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row>
    <row r="9" spans="1:48">
      <c r="A9" s="75"/>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row>
    <row r="10" spans="1:48" ht="15.75">
      <c r="A10" s="73" t="s">
        <v>8</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47"/>
    </row>
    <row r="11" spans="1:48">
      <c r="A11" s="70" t="s">
        <v>9</v>
      </c>
      <c r="B11" s="84" t="s">
        <v>10</v>
      </c>
      <c r="C11" s="84"/>
      <c r="D11" s="84"/>
      <c r="E11" s="84"/>
      <c r="F11" s="80" t="s">
        <v>11</v>
      </c>
      <c r="G11" s="70" t="s">
        <v>12</v>
      </c>
      <c r="H11" s="70"/>
      <c r="I11" s="70"/>
      <c r="J11" s="70" t="s">
        <v>13</v>
      </c>
      <c r="K11" s="70"/>
      <c r="L11" s="70"/>
      <c r="M11" s="70" t="s">
        <v>14</v>
      </c>
      <c r="N11" s="70"/>
      <c r="O11" s="70"/>
      <c r="P11" s="70" t="s">
        <v>15</v>
      </c>
      <c r="Q11" s="70"/>
      <c r="R11" s="70"/>
      <c r="S11" s="70" t="s">
        <v>16</v>
      </c>
      <c r="T11" s="70"/>
      <c r="U11" s="70"/>
      <c r="V11" s="70" t="s">
        <v>17</v>
      </c>
      <c r="W11" s="70"/>
      <c r="X11" s="70"/>
      <c r="Y11" s="70" t="s">
        <v>18</v>
      </c>
      <c r="Z11" s="70"/>
      <c r="AA11" s="70"/>
      <c r="AB11" s="70" t="s">
        <v>19</v>
      </c>
      <c r="AC11" s="70"/>
      <c r="AD11" s="70"/>
      <c r="AE11" s="70" t="s">
        <v>20</v>
      </c>
      <c r="AF11" s="70"/>
      <c r="AG11" s="70"/>
      <c r="AH11" s="70" t="s">
        <v>21</v>
      </c>
      <c r="AI11" s="70"/>
      <c r="AJ11" s="70"/>
      <c r="AK11" s="70" t="s">
        <v>22</v>
      </c>
      <c r="AL11" s="70"/>
      <c r="AM11" s="70"/>
      <c r="AN11" s="70" t="s">
        <v>23</v>
      </c>
      <c r="AO11" s="70"/>
      <c r="AP11" s="70"/>
      <c r="AQ11" s="83" t="s">
        <v>24</v>
      </c>
      <c r="AR11" s="83" t="s">
        <v>25</v>
      </c>
      <c r="AS11" s="70" t="s">
        <v>26</v>
      </c>
      <c r="AT11" s="70" t="s">
        <v>27</v>
      </c>
      <c r="AU11" s="70" t="s">
        <v>28</v>
      </c>
      <c r="AV11" s="47"/>
    </row>
    <row r="12" spans="1:48" s="33" customFormat="1">
      <c r="A12" s="70"/>
      <c r="B12" s="77" t="s">
        <v>29</v>
      </c>
      <c r="C12" s="78" t="s">
        <v>30</v>
      </c>
      <c r="D12" s="79" t="s">
        <v>31</v>
      </c>
      <c r="E12" s="81" t="s">
        <v>32</v>
      </c>
      <c r="F12" s="8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83"/>
      <c r="AR12" s="83"/>
      <c r="AS12" s="70"/>
      <c r="AT12" s="70"/>
      <c r="AU12" s="70"/>
      <c r="AV12" s="10"/>
    </row>
    <row r="13" spans="1:48" s="51" customFormat="1" ht="63.75" customHeight="1">
      <c r="A13" s="70"/>
      <c r="B13" s="77"/>
      <c r="C13" s="78"/>
      <c r="D13" s="79"/>
      <c r="E13" s="81"/>
      <c r="F13" s="80"/>
      <c r="G13" s="48" t="s">
        <v>33</v>
      </c>
      <c r="H13" s="48" t="s">
        <v>34</v>
      </c>
      <c r="I13" s="49" t="s">
        <v>35</v>
      </c>
      <c r="J13" s="48" t="s">
        <v>33</v>
      </c>
      <c r="K13" s="48" t="s">
        <v>34</v>
      </c>
      <c r="L13" s="49" t="s">
        <v>35</v>
      </c>
      <c r="M13" s="48" t="s">
        <v>33</v>
      </c>
      <c r="N13" s="48" t="s">
        <v>34</v>
      </c>
      <c r="O13" s="49" t="s">
        <v>35</v>
      </c>
      <c r="P13" s="48" t="s">
        <v>33</v>
      </c>
      <c r="Q13" s="48" t="s">
        <v>34</v>
      </c>
      <c r="R13" s="49" t="s">
        <v>35</v>
      </c>
      <c r="S13" s="48" t="s">
        <v>33</v>
      </c>
      <c r="T13" s="48" t="s">
        <v>34</v>
      </c>
      <c r="U13" s="49" t="s">
        <v>35</v>
      </c>
      <c r="V13" s="48" t="s">
        <v>33</v>
      </c>
      <c r="W13" s="48" t="s">
        <v>34</v>
      </c>
      <c r="X13" s="49" t="s">
        <v>35</v>
      </c>
      <c r="Y13" s="48" t="s">
        <v>33</v>
      </c>
      <c r="Z13" s="48" t="s">
        <v>34</v>
      </c>
      <c r="AA13" s="49" t="s">
        <v>35</v>
      </c>
      <c r="AB13" s="48" t="s">
        <v>33</v>
      </c>
      <c r="AC13" s="48" t="s">
        <v>34</v>
      </c>
      <c r="AD13" s="49" t="s">
        <v>35</v>
      </c>
      <c r="AE13" s="48" t="s">
        <v>33</v>
      </c>
      <c r="AF13" s="48" t="s">
        <v>34</v>
      </c>
      <c r="AG13" s="49" t="s">
        <v>35</v>
      </c>
      <c r="AH13" s="48" t="s">
        <v>33</v>
      </c>
      <c r="AI13" s="48" t="s">
        <v>34</v>
      </c>
      <c r="AJ13" s="49" t="s">
        <v>35</v>
      </c>
      <c r="AK13" s="48" t="s">
        <v>33</v>
      </c>
      <c r="AL13" s="48" t="s">
        <v>34</v>
      </c>
      <c r="AM13" s="49" t="s">
        <v>35</v>
      </c>
      <c r="AN13" s="48" t="s">
        <v>33</v>
      </c>
      <c r="AO13" s="48" t="s">
        <v>34</v>
      </c>
      <c r="AP13" s="49" t="s">
        <v>35</v>
      </c>
      <c r="AQ13" s="83"/>
      <c r="AR13" s="83"/>
      <c r="AS13" s="70"/>
      <c r="AT13" s="70"/>
      <c r="AU13" s="70"/>
      <c r="AV13" s="50"/>
    </row>
    <row r="14" spans="1:48" s="33" customFormat="1" ht="15.75">
      <c r="A14" s="82" t="s">
        <v>36</v>
      </c>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10"/>
    </row>
    <row r="15" spans="1:48" s="10" customFormat="1" ht="75">
      <c r="A15" s="52" t="s">
        <v>37</v>
      </c>
      <c r="B15" s="10" t="s">
        <v>38</v>
      </c>
      <c r="C15" s="10" t="s">
        <v>38</v>
      </c>
      <c r="D15" s="10" t="s">
        <v>38</v>
      </c>
      <c r="E15" s="10" t="s">
        <v>38</v>
      </c>
      <c r="F15" s="53" t="s">
        <v>39</v>
      </c>
      <c r="G15" s="8">
        <v>1</v>
      </c>
      <c r="H15" s="11"/>
      <c r="I15" s="12"/>
      <c r="J15" s="8">
        <v>1</v>
      </c>
      <c r="K15" s="11"/>
      <c r="L15" s="12"/>
      <c r="M15" s="8">
        <v>1</v>
      </c>
      <c r="N15" s="11"/>
      <c r="O15" s="12"/>
      <c r="P15" s="8">
        <v>1</v>
      </c>
      <c r="Q15" s="11"/>
      <c r="R15" s="12"/>
      <c r="S15" s="8">
        <v>1</v>
      </c>
      <c r="T15" s="11"/>
      <c r="U15" s="12"/>
      <c r="V15" s="8">
        <v>1</v>
      </c>
      <c r="W15" s="11"/>
      <c r="X15" s="12"/>
      <c r="Y15" s="8">
        <v>1</v>
      </c>
      <c r="Z15" s="11"/>
      <c r="AA15" s="12"/>
      <c r="AB15" s="8">
        <v>1</v>
      </c>
      <c r="AC15" s="11"/>
      <c r="AD15" s="12"/>
      <c r="AE15" s="8">
        <v>1</v>
      </c>
      <c r="AF15" s="11"/>
      <c r="AG15" s="12"/>
      <c r="AH15" s="8">
        <v>1</v>
      </c>
      <c r="AI15" s="9"/>
      <c r="AJ15" s="12"/>
      <c r="AK15" s="8">
        <v>1</v>
      </c>
      <c r="AL15" s="11"/>
      <c r="AM15" s="12"/>
      <c r="AN15" s="8">
        <v>1</v>
      </c>
      <c r="AO15" s="11"/>
      <c r="AP15" s="12"/>
      <c r="AQ15" s="8">
        <f>+G15+J15+M15+P15+S15+V15+Y15+AB15+AE15+AH15+AK15+AN15</f>
        <v>12</v>
      </c>
      <c r="AR15" s="11">
        <f>+H15+K15+N15+Q15+T15+W15+Z15+AC15+AF15+AI15+AL15+AO15</f>
        <v>0</v>
      </c>
      <c r="AS15" s="27"/>
      <c r="AU15" s="54" t="s">
        <v>40</v>
      </c>
      <c r="AV15" s="55" t="e">
        <f>G15+J15+M15+P15+S15+V15+Y15+AB15+AE15+AH15+AK15+AN15+P17+AB17+AN17+P18+AB19+M20+AE21+M22+S22+Y22+AE22+AK22+M23+S23+Y23+AE23+AK23+V24+AK25+AE26+AE27+AE28+#REF!+AB29+AH30+AK31+G34+J34+M34+P34+S34+V34+Y34+AB34+AE34+AH34+AK34+AN34+J36+S36+G37+J37+M37+AB37+AE37+AH37+AK37+AN37+#REF!+#REF!+M40+S40+AB40+AK40+J41+J42+AE43+M44+AE44+M45+AE45+G46+J46+M46+P46+S46+V46+Y46+AB46+AE46+AH46+AK46+AN46+G47+J47+M47+P47+S47+V47+Y47+AB47+AE47+AH47+AK47+AN47+G48+Y48+#REF!+#REF!+G49+Y49+G50+Y50+G51+J51+M51+P51+S51+V51+Y51+AB51+AE51+AH51+AK51+AN51+G52+J52+M52+P52+S52+V52+Y52+AB52+AE52+AH52+AK52+AN52+J53+Y53+J54+Y54+J55+Y55+J56+Y56+M57+M58+G59+G61+Y61+#REF!+G63+S63+AE63+V64+Y65+#REF!+AN64+P66+AB66+AN66+G73+J73+M73+P73+S73+V73+Y73+AB73+AE73+AH73+AK73+AN73+P74+AH74+P75+AH75+Y76+AB77+AN33+M78+AE78+AB79+AH79+P79+#REF!+P80+AH80+AE82+P83+P84+AH84+P85+AH85+AH86+G88+J88+M88+P88+S88+V88+Y88+AB88+AE88+AH88+AK88+AN88+Y60+M62</f>
        <v>#VALUE!</v>
      </c>
    </row>
    <row r="16" spans="1:48" s="33" customFormat="1" ht="15.75">
      <c r="A16" s="82" t="s">
        <v>41</v>
      </c>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10"/>
    </row>
    <row r="17" spans="1:48" s="10" customFormat="1" ht="45">
      <c r="A17" s="52" t="s">
        <v>42</v>
      </c>
      <c r="B17" s="10" t="s">
        <v>38</v>
      </c>
      <c r="C17" s="10" t="s">
        <v>38</v>
      </c>
      <c r="D17" s="10" t="s">
        <v>38</v>
      </c>
      <c r="E17" s="10" t="s">
        <v>38</v>
      </c>
      <c r="F17" s="12" t="s">
        <v>43</v>
      </c>
      <c r="G17" s="6" t="s">
        <v>44</v>
      </c>
      <c r="H17" s="6" t="s">
        <v>44</v>
      </c>
      <c r="I17" s="12"/>
      <c r="J17" s="6" t="s">
        <v>44</v>
      </c>
      <c r="K17" s="6" t="s">
        <v>44</v>
      </c>
      <c r="L17" s="12"/>
      <c r="M17" s="8">
        <v>1</v>
      </c>
      <c r="N17" s="11"/>
      <c r="O17" s="12"/>
      <c r="P17" s="10" t="s">
        <v>44</v>
      </c>
      <c r="Q17" s="10" t="s">
        <v>44</v>
      </c>
      <c r="R17" s="12"/>
      <c r="S17" s="10" t="s">
        <v>44</v>
      </c>
      <c r="T17" s="10" t="s">
        <v>44</v>
      </c>
      <c r="U17" s="12"/>
      <c r="V17" s="6" t="s">
        <v>44</v>
      </c>
      <c r="W17" s="6" t="s">
        <v>44</v>
      </c>
      <c r="X17" s="12"/>
      <c r="Y17" s="6" t="s">
        <v>44</v>
      </c>
      <c r="Z17" s="6" t="s">
        <v>44</v>
      </c>
      <c r="AA17" s="12"/>
      <c r="AB17" s="8">
        <v>1</v>
      </c>
      <c r="AC17" s="11"/>
      <c r="AD17" s="12"/>
      <c r="AE17" s="6" t="s">
        <v>44</v>
      </c>
      <c r="AF17" s="6" t="s">
        <v>44</v>
      </c>
      <c r="AG17" s="12"/>
      <c r="AH17" s="6" t="s">
        <v>44</v>
      </c>
      <c r="AI17" s="6" t="s">
        <v>44</v>
      </c>
      <c r="AJ17" s="12"/>
      <c r="AK17" s="10" t="s">
        <v>44</v>
      </c>
      <c r="AL17" s="10" t="s">
        <v>44</v>
      </c>
      <c r="AM17" s="12"/>
      <c r="AN17" s="10" t="s">
        <v>44</v>
      </c>
      <c r="AO17" s="10" t="s">
        <v>44</v>
      </c>
      <c r="AP17" s="12"/>
      <c r="AQ17" s="8">
        <f>M17+AB17</f>
        <v>2</v>
      </c>
      <c r="AR17" s="11">
        <f>N17+AC17</f>
        <v>0</v>
      </c>
      <c r="AS17" s="27"/>
      <c r="AU17" s="54" t="s">
        <v>45</v>
      </c>
    </row>
    <row r="18" spans="1:48" s="33" customFormat="1" ht="81" customHeight="1">
      <c r="A18" s="52" t="s">
        <v>46</v>
      </c>
      <c r="B18" s="16" t="s">
        <v>47</v>
      </c>
      <c r="C18" s="16" t="s">
        <v>44</v>
      </c>
      <c r="D18" s="16" t="s">
        <v>44</v>
      </c>
      <c r="E18" s="16" t="s">
        <v>44</v>
      </c>
      <c r="F18" s="14" t="s">
        <v>48</v>
      </c>
      <c r="G18" s="15" t="s">
        <v>44</v>
      </c>
      <c r="H18" s="15" t="s">
        <v>44</v>
      </c>
      <c r="I18" s="16"/>
      <c r="J18" s="15" t="s">
        <v>44</v>
      </c>
      <c r="K18" s="15" t="s">
        <v>44</v>
      </c>
      <c r="L18" s="16"/>
      <c r="M18" s="15" t="s">
        <v>44</v>
      </c>
      <c r="N18" s="15" t="s">
        <v>44</v>
      </c>
      <c r="O18" s="16"/>
      <c r="P18" s="8">
        <v>1</v>
      </c>
      <c r="Q18" s="11"/>
      <c r="R18" s="16"/>
      <c r="S18" s="15" t="s">
        <v>44</v>
      </c>
      <c r="T18" s="15" t="s">
        <v>44</v>
      </c>
      <c r="U18" s="16"/>
      <c r="V18" s="15" t="s">
        <v>44</v>
      </c>
      <c r="W18" s="15" t="s">
        <v>44</v>
      </c>
      <c r="X18" s="16"/>
      <c r="Y18" s="15" t="s">
        <v>44</v>
      </c>
      <c r="Z18" s="15" t="s">
        <v>44</v>
      </c>
      <c r="AA18" s="16"/>
      <c r="AB18" s="15" t="s">
        <v>44</v>
      </c>
      <c r="AC18" s="15" t="s">
        <v>44</v>
      </c>
      <c r="AD18" s="16"/>
      <c r="AE18" s="15" t="s">
        <v>44</v>
      </c>
      <c r="AF18" s="15" t="s">
        <v>44</v>
      </c>
      <c r="AG18" s="16"/>
      <c r="AH18" s="15" t="s">
        <v>44</v>
      </c>
      <c r="AI18" s="15" t="s">
        <v>44</v>
      </c>
      <c r="AJ18" s="16"/>
      <c r="AK18" s="15" t="s">
        <v>44</v>
      </c>
      <c r="AL18" s="15" t="s">
        <v>44</v>
      </c>
      <c r="AM18" s="16"/>
      <c r="AN18" s="15" t="s">
        <v>44</v>
      </c>
      <c r="AO18" s="15" t="s">
        <v>44</v>
      </c>
      <c r="AP18" s="16"/>
      <c r="AQ18" s="8">
        <f>+P18</f>
        <v>1</v>
      </c>
      <c r="AR18" s="11">
        <f>Q18</f>
        <v>0</v>
      </c>
      <c r="AS18" s="31"/>
      <c r="AT18" s="15"/>
      <c r="AU18" s="16" t="s">
        <v>49</v>
      </c>
      <c r="AV18" s="10"/>
    </row>
    <row r="19" spans="1:48" s="33" customFormat="1" ht="75">
      <c r="A19" s="52" t="s">
        <v>50</v>
      </c>
      <c r="B19" s="16" t="s">
        <v>47</v>
      </c>
      <c r="C19" s="16" t="s">
        <v>44</v>
      </c>
      <c r="D19" s="16" t="s">
        <v>44</v>
      </c>
      <c r="E19" s="16" t="s">
        <v>44</v>
      </c>
      <c r="F19" s="14" t="s">
        <v>51</v>
      </c>
      <c r="G19" s="15" t="s">
        <v>44</v>
      </c>
      <c r="H19" s="15" t="s">
        <v>44</v>
      </c>
      <c r="I19" s="16"/>
      <c r="J19" s="15" t="s">
        <v>44</v>
      </c>
      <c r="K19" s="15" t="s">
        <v>44</v>
      </c>
      <c r="L19" s="16"/>
      <c r="M19" s="15" t="s">
        <v>44</v>
      </c>
      <c r="N19" s="15" t="s">
        <v>44</v>
      </c>
      <c r="O19" s="16"/>
      <c r="P19" s="15" t="s">
        <v>44</v>
      </c>
      <c r="Q19" s="15" t="s">
        <v>44</v>
      </c>
      <c r="R19" s="16"/>
      <c r="S19" s="15" t="s">
        <v>44</v>
      </c>
      <c r="T19" s="15" t="s">
        <v>44</v>
      </c>
      <c r="U19" s="16"/>
      <c r="V19" s="15" t="s">
        <v>44</v>
      </c>
      <c r="W19" s="15" t="s">
        <v>44</v>
      </c>
      <c r="X19" s="16"/>
      <c r="Y19" s="15" t="s">
        <v>44</v>
      </c>
      <c r="Z19" s="15" t="s">
        <v>44</v>
      </c>
      <c r="AA19" s="16"/>
      <c r="AB19" s="8">
        <v>1</v>
      </c>
      <c r="AC19" s="11"/>
      <c r="AD19" s="16"/>
      <c r="AE19" s="15" t="s">
        <v>44</v>
      </c>
      <c r="AF19" s="15" t="s">
        <v>44</v>
      </c>
      <c r="AG19" s="16"/>
      <c r="AH19" s="15" t="s">
        <v>44</v>
      </c>
      <c r="AI19" s="15" t="s">
        <v>44</v>
      </c>
      <c r="AJ19" s="16"/>
      <c r="AK19" s="15" t="s">
        <v>44</v>
      </c>
      <c r="AL19" s="15" t="s">
        <v>44</v>
      </c>
      <c r="AM19" s="16"/>
      <c r="AN19" s="15" t="s">
        <v>44</v>
      </c>
      <c r="AO19" s="15" t="s">
        <v>44</v>
      </c>
      <c r="AP19" s="16"/>
      <c r="AQ19" s="8">
        <f>+AB19</f>
        <v>1</v>
      </c>
      <c r="AR19" s="11">
        <f>AC19</f>
        <v>0</v>
      </c>
      <c r="AS19" s="31"/>
      <c r="AT19" s="15"/>
      <c r="AU19" s="16" t="s">
        <v>49</v>
      </c>
      <c r="AV19" s="10"/>
    </row>
    <row r="20" spans="1:48" s="33" customFormat="1" ht="72" customHeight="1">
      <c r="A20" s="52" t="s">
        <v>52</v>
      </c>
      <c r="B20" s="10" t="s">
        <v>53</v>
      </c>
      <c r="C20" s="16" t="s">
        <v>44</v>
      </c>
      <c r="D20" s="10" t="s">
        <v>54</v>
      </c>
      <c r="E20" s="16" t="s">
        <v>44</v>
      </c>
      <c r="F20" s="14" t="s">
        <v>55</v>
      </c>
      <c r="G20" s="15" t="s">
        <v>44</v>
      </c>
      <c r="H20" s="15" t="s">
        <v>44</v>
      </c>
      <c r="I20" s="16"/>
      <c r="J20" s="15" t="s">
        <v>44</v>
      </c>
      <c r="K20" s="15" t="s">
        <v>44</v>
      </c>
      <c r="L20" s="16"/>
      <c r="M20" s="8">
        <v>1</v>
      </c>
      <c r="N20" s="11"/>
      <c r="O20" s="16"/>
      <c r="P20" s="15" t="s">
        <v>44</v>
      </c>
      <c r="Q20" s="15" t="s">
        <v>44</v>
      </c>
      <c r="R20" s="16"/>
      <c r="S20" s="15" t="s">
        <v>44</v>
      </c>
      <c r="T20" s="15" t="s">
        <v>44</v>
      </c>
      <c r="U20" s="16"/>
      <c r="V20" s="15" t="s">
        <v>44</v>
      </c>
      <c r="W20" s="15" t="s">
        <v>44</v>
      </c>
      <c r="X20" s="16"/>
      <c r="Y20" s="15" t="s">
        <v>44</v>
      </c>
      <c r="Z20" s="15" t="s">
        <v>44</v>
      </c>
      <c r="AA20" s="16"/>
      <c r="AB20" s="15" t="s">
        <v>44</v>
      </c>
      <c r="AC20" s="15" t="s">
        <v>44</v>
      </c>
      <c r="AD20" s="16"/>
      <c r="AE20" s="15" t="s">
        <v>44</v>
      </c>
      <c r="AF20" s="15" t="s">
        <v>44</v>
      </c>
      <c r="AG20" s="16"/>
      <c r="AH20" s="15" t="s">
        <v>44</v>
      </c>
      <c r="AI20" s="15" t="s">
        <v>44</v>
      </c>
      <c r="AJ20" s="16"/>
      <c r="AK20" s="15" t="s">
        <v>44</v>
      </c>
      <c r="AL20" s="15" t="s">
        <v>44</v>
      </c>
      <c r="AM20" s="16"/>
      <c r="AN20" s="15" t="s">
        <v>44</v>
      </c>
      <c r="AO20" s="15" t="s">
        <v>44</v>
      </c>
      <c r="AP20" s="16"/>
      <c r="AQ20" s="8">
        <f>+M20</f>
        <v>1</v>
      </c>
      <c r="AR20" s="11">
        <f>+N20</f>
        <v>0</v>
      </c>
      <c r="AS20" s="31"/>
      <c r="AT20" s="15"/>
      <c r="AU20" s="16" t="s">
        <v>56</v>
      </c>
      <c r="AV20" s="10"/>
    </row>
    <row r="21" spans="1:48" s="33" customFormat="1" ht="60">
      <c r="A21" s="52" t="s">
        <v>57</v>
      </c>
      <c r="B21" s="10" t="s">
        <v>47</v>
      </c>
      <c r="C21" s="10" t="s">
        <v>44</v>
      </c>
      <c r="D21" s="10" t="s">
        <v>44</v>
      </c>
      <c r="E21" s="10" t="s">
        <v>44</v>
      </c>
      <c r="F21" s="12" t="s">
        <v>58</v>
      </c>
      <c r="G21" s="6" t="s">
        <v>44</v>
      </c>
      <c r="H21" s="6" t="s">
        <v>44</v>
      </c>
      <c r="I21" s="10"/>
      <c r="J21" s="6" t="s">
        <v>44</v>
      </c>
      <c r="K21" s="6" t="s">
        <v>44</v>
      </c>
      <c r="L21" s="10"/>
      <c r="M21" s="6" t="s">
        <v>44</v>
      </c>
      <c r="N21" s="6" t="s">
        <v>44</v>
      </c>
      <c r="O21" s="10"/>
      <c r="P21" s="6" t="s">
        <v>44</v>
      </c>
      <c r="Q21" s="6" t="s">
        <v>44</v>
      </c>
      <c r="R21" s="10"/>
      <c r="S21" s="6" t="s">
        <v>44</v>
      </c>
      <c r="T21" s="6" t="s">
        <v>44</v>
      </c>
      <c r="U21" s="10"/>
      <c r="V21" s="6" t="s">
        <v>44</v>
      </c>
      <c r="W21" s="6" t="s">
        <v>44</v>
      </c>
      <c r="X21" s="10"/>
      <c r="Y21" s="6" t="s">
        <v>44</v>
      </c>
      <c r="Z21" s="6" t="s">
        <v>44</v>
      </c>
      <c r="AA21" s="10"/>
      <c r="AB21" s="6" t="s">
        <v>44</v>
      </c>
      <c r="AC21" s="6" t="s">
        <v>44</v>
      </c>
      <c r="AD21" s="10"/>
      <c r="AE21" s="8">
        <v>1</v>
      </c>
      <c r="AF21" s="11"/>
      <c r="AG21" s="10"/>
      <c r="AH21" s="6" t="s">
        <v>44</v>
      </c>
      <c r="AI21" s="6" t="s">
        <v>44</v>
      </c>
      <c r="AJ21" s="10"/>
      <c r="AK21" s="6" t="s">
        <v>44</v>
      </c>
      <c r="AL21" s="6" t="s">
        <v>44</v>
      </c>
      <c r="AM21" s="10"/>
      <c r="AN21" s="6" t="s">
        <v>44</v>
      </c>
      <c r="AO21" s="6" t="s">
        <v>44</v>
      </c>
      <c r="AP21" s="10"/>
      <c r="AQ21" s="8">
        <f>+AE21</f>
        <v>1</v>
      </c>
      <c r="AR21" s="11">
        <f>+AF21</f>
        <v>0</v>
      </c>
      <c r="AS21" s="27"/>
      <c r="AT21" s="6"/>
      <c r="AU21" s="10" t="s">
        <v>59</v>
      </c>
      <c r="AV21" s="10"/>
    </row>
    <row r="22" spans="1:48" s="33" customFormat="1" ht="75">
      <c r="A22" s="52" t="s">
        <v>60</v>
      </c>
      <c r="B22" s="10" t="s">
        <v>38</v>
      </c>
      <c r="C22" s="10" t="s">
        <v>38</v>
      </c>
      <c r="D22" s="10" t="s">
        <v>38</v>
      </c>
      <c r="E22" s="10" t="s">
        <v>38</v>
      </c>
      <c r="F22" s="12" t="s">
        <v>61</v>
      </c>
      <c r="G22" s="6" t="s">
        <v>44</v>
      </c>
      <c r="H22" s="6" t="s">
        <v>44</v>
      </c>
      <c r="I22" s="10"/>
      <c r="J22" s="6" t="s">
        <v>44</v>
      </c>
      <c r="K22" s="6" t="s">
        <v>44</v>
      </c>
      <c r="L22" s="10"/>
      <c r="M22" s="8">
        <v>1</v>
      </c>
      <c r="N22" s="11"/>
      <c r="O22" s="10"/>
      <c r="P22" s="10" t="s">
        <v>44</v>
      </c>
      <c r="Q22" s="10" t="s">
        <v>44</v>
      </c>
      <c r="R22" s="10"/>
      <c r="S22" s="8">
        <v>1</v>
      </c>
      <c r="T22" s="11"/>
      <c r="U22" s="10"/>
      <c r="V22" s="10" t="s">
        <v>44</v>
      </c>
      <c r="W22" s="10" t="s">
        <v>44</v>
      </c>
      <c r="X22" s="10"/>
      <c r="Y22" s="8">
        <v>1</v>
      </c>
      <c r="Z22" s="11"/>
      <c r="AA22" s="10"/>
      <c r="AB22" s="10" t="s">
        <v>44</v>
      </c>
      <c r="AC22" s="10" t="s">
        <v>44</v>
      </c>
      <c r="AD22" s="10"/>
      <c r="AE22" s="8">
        <v>1</v>
      </c>
      <c r="AF22" s="11"/>
      <c r="AG22" s="10"/>
      <c r="AH22" s="10" t="s">
        <v>44</v>
      </c>
      <c r="AI22" s="10" t="s">
        <v>44</v>
      </c>
      <c r="AJ22" s="10"/>
      <c r="AK22" s="8">
        <v>1</v>
      </c>
      <c r="AL22" s="20"/>
      <c r="AM22" s="10"/>
      <c r="AN22" s="6" t="s">
        <v>44</v>
      </c>
      <c r="AO22" s="6" t="s">
        <v>44</v>
      </c>
      <c r="AP22" s="10"/>
      <c r="AQ22" s="8">
        <f>M22+S22+Y22+AE22+AK22</f>
        <v>5</v>
      </c>
      <c r="AR22" s="11">
        <f>N22+T22+Z22+AF22+AL22</f>
        <v>0</v>
      </c>
      <c r="AS22" s="27"/>
      <c r="AT22" s="6"/>
      <c r="AU22" s="10" t="s">
        <v>62</v>
      </c>
      <c r="AV22" s="10"/>
    </row>
    <row r="23" spans="1:48" s="33" customFormat="1" ht="75">
      <c r="A23" s="52" t="s">
        <v>63</v>
      </c>
      <c r="B23" s="10" t="s">
        <v>38</v>
      </c>
      <c r="C23" s="10" t="s">
        <v>38</v>
      </c>
      <c r="D23" s="10" t="s">
        <v>38</v>
      </c>
      <c r="E23" s="10" t="s">
        <v>38</v>
      </c>
      <c r="F23" s="12" t="s">
        <v>61</v>
      </c>
      <c r="G23" s="6" t="s">
        <v>44</v>
      </c>
      <c r="H23" s="6" t="s">
        <v>44</v>
      </c>
      <c r="I23" s="10"/>
      <c r="J23" s="6" t="s">
        <v>44</v>
      </c>
      <c r="K23" s="6" t="s">
        <v>44</v>
      </c>
      <c r="L23" s="10"/>
      <c r="M23" s="8">
        <v>1</v>
      </c>
      <c r="N23" s="11"/>
      <c r="O23" s="10"/>
      <c r="P23" s="10" t="s">
        <v>44</v>
      </c>
      <c r="Q23" s="10" t="s">
        <v>44</v>
      </c>
      <c r="R23" s="10"/>
      <c r="S23" s="8">
        <v>1</v>
      </c>
      <c r="T23" s="11"/>
      <c r="U23" s="10"/>
      <c r="V23" s="10" t="s">
        <v>44</v>
      </c>
      <c r="W23" s="10" t="s">
        <v>44</v>
      </c>
      <c r="X23" s="10"/>
      <c r="Y23" s="8">
        <v>1</v>
      </c>
      <c r="Z23" s="11"/>
      <c r="AA23" s="10"/>
      <c r="AB23" s="10" t="s">
        <v>44</v>
      </c>
      <c r="AC23" s="10" t="s">
        <v>44</v>
      </c>
      <c r="AD23" s="10"/>
      <c r="AE23" s="8">
        <v>1</v>
      </c>
      <c r="AF23" s="11"/>
      <c r="AG23" s="10"/>
      <c r="AH23" s="10" t="s">
        <v>44</v>
      </c>
      <c r="AI23" s="10" t="s">
        <v>44</v>
      </c>
      <c r="AJ23" s="10"/>
      <c r="AK23" s="8">
        <v>1</v>
      </c>
      <c r="AL23" s="20"/>
      <c r="AM23" s="10"/>
      <c r="AN23" s="6" t="s">
        <v>44</v>
      </c>
      <c r="AO23" s="6" t="s">
        <v>44</v>
      </c>
      <c r="AP23" s="10"/>
      <c r="AQ23" s="8">
        <f>M23+S23+Y23+AE23+AK23</f>
        <v>5</v>
      </c>
      <c r="AR23" s="11">
        <f>N23+T23+Z23+AF23+AL23</f>
        <v>0</v>
      </c>
      <c r="AS23" s="27"/>
      <c r="AT23" s="6"/>
      <c r="AU23" s="10" t="s">
        <v>62</v>
      </c>
      <c r="AV23" s="10"/>
    </row>
    <row r="24" spans="1:48" s="16" customFormat="1" ht="91.5" customHeight="1">
      <c r="A24" s="52" t="s">
        <v>64</v>
      </c>
      <c r="B24" s="16" t="s">
        <v>44</v>
      </c>
      <c r="C24" s="16" t="s">
        <v>44</v>
      </c>
      <c r="D24" s="16" t="s">
        <v>65</v>
      </c>
      <c r="E24" s="16" t="s">
        <v>44</v>
      </c>
      <c r="F24" s="14" t="s">
        <v>66</v>
      </c>
      <c r="G24" s="6" t="s">
        <v>44</v>
      </c>
      <c r="H24" s="6" t="s">
        <v>44</v>
      </c>
      <c r="J24" s="6" t="s">
        <v>44</v>
      </c>
      <c r="K24" s="6" t="s">
        <v>44</v>
      </c>
      <c r="M24" s="15" t="s">
        <v>44</v>
      </c>
      <c r="N24" s="15" t="s">
        <v>44</v>
      </c>
      <c r="P24" s="10" t="s">
        <v>44</v>
      </c>
      <c r="Q24" s="10" t="s">
        <v>44</v>
      </c>
      <c r="S24" s="15" t="s">
        <v>44</v>
      </c>
      <c r="T24" s="15" t="s">
        <v>44</v>
      </c>
      <c r="V24" s="8">
        <v>1</v>
      </c>
      <c r="W24" s="11"/>
      <c r="Y24" s="15" t="s">
        <v>44</v>
      </c>
      <c r="Z24" s="15" t="s">
        <v>44</v>
      </c>
      <c r="AB24" s="15" t="s">
        <v>44</v>
      </c>
      <c r="AC24" s="15" t="s">
        <v>44</v>
      </c>
      <c r="AE24" s="15" t="s">
        <v>44</v>
      </c>
      <c r="AF24" s="15" t="s">
        <v>44</v>
      </c>
      <c r="AH24" s="15" t="s">
        <v>44</v>
      </c>
      <c r="AI24" s="15" t="s">
        <v>44</v>
      </c>
      <c r="AK24" s="15" t="s">
        <v>44</v>
      </c>
      <c r="AL24" s="15" t="s">
        <v>44</v>
      </c>
      <c r="AN24" s="15" t="s">
        <v>44</v>
      </c>
      <c r="AO24" s="15" t="s">
        <v>44</v>
      </c>
      <c r="AQ24" s="8">
        <f>V24</f>
        <v>1</v>
      </c>
      <c r="AR24" s="11">
        <f>W24</f>
        <v>0</v>
      </c>
      <c r="AS24" s="31"/>
      <c r="AT24" s="14"/>
      <c r="AU24" s="16" t="s">
        <v>62</v>
      </c>
    </row>
    <row r="25" spans="1:48" s="33" customFormat="1" ht="75">
      <c r="A25" s="52" t="s">
        <v>67</v>
      </c>
      <c r="B25" s="16" t="s">
        <v>47</v>
      </c>
      <c r="C25" s="16" t="s">
        <v>44</v>
      </c>
      <c r="D25" s="16" t="s">
        <v>44</v>
      </c>
      <c r="E25" s="16" t="s">
        <v>44</v>
      </c>
      <c r="F25" s="14" t="s">
        <v>68</v>
      </c>
      <c r="G25" s="15" t="s">
        <v>44</v>
      </c>
      <c r="H25" s="15" t="s">
        <v>44</v>
      </c>
      <c r="I25" s="16"/>
      <c r="J25" s="15" t="s">
        <v>44</v>
      </c>
      <c r="K25" s="15" t="s">
        <v>44</v>
      </c>
      <c r="L25" s="16"/>
      <c r="M25" s="15" t="s">
        <v>44</v>
      </c>
      <c r="N25" s="15" t="s">
        <v>44</v>
      </c>
      <c r="O25" s="16"/>
      <c r="P25" s="15" t="s">
        <v>44</v>
      </c>
      <c r="Q25" s="15" t="s">
        <v>44</v>
      </c>
      <c r="R25" s="16"/>
      <c r="S25" s="15" t="s">
        <v>44</v>
      </c>
      <c r="T25" s="15" t="s">
        <v>44</v>
      </c>
      <c r="U25" s="16"/>
      <c r="V25" s="15" t="s">
        <v>44</v>
      </c>
      <c r="W25" s="15" t="s">
        <v>44</v>
      </c>
      <c r="X25" s="16"/>
      <c r="Y25" s="15" t="s">
        <v>44</v>
      </c>
      <c r="Z25" s="15" t="s">
        <v>44</v>
      </c>
      <c r="AA25" s="16"/>
      <c r="AB25" s="15" t="s">
        <v>44</v>
      </c>
      <c r="AC25" s="15" t="s">
        <v>44</v>
      </c>
      <c r="AD25" s="16"/>
      <c r="AE25" s="15" t="s">
        <v>44</v>
      </c>
      <c r="AF25" s="15" t="s">
        <v>44</v>
      </c>
      <c r="AG25" s="16"/>
      <c r="AH25" s="15" t="s">
        <v>44</v>
      </c>
      <c r="AI25" s="15" t="s">
        <v>44</v>
      </c>
      <c r="AJ25" s="16"/>
      <c r="AK25" s="8">
        <v>1</v>
      </c>
      <c r="AL25" s="11"/>
      <c r="AM25" s="16"/>
      <c r="AN25" s="15" t="s">
        <v>44</v>
      </c>
      <c r="AO25" s="15" t="s">
        <v>44</v>
      </c>
      <c r="AP25" s="16"/>
      <c r="AQ25" s="8">
        <f>+AK25</f>
        <v>1</v>
      </c>
      <c r="AR25" s="11">
        <f>AL25</f>
        <v>0</v>
      </c>
      <c r="AS25" s="31"/>
      <c r="AT25" s="14"/>
      <c r="AU25" s="16" t="s">
        <v>49</v>
      </c>
      <c r="AV25" s="10"/>
    </row>
    <row r="26" spans="1:48" s="10" customFormat="1" ht="75">
      <c r="A26" s="52" t="s">
        <v>69</v>
      </c>
      <c r="B26" s="10" t="s">
        <v>44</v>
      </c>
      <c r="C26" s="10" t="s">
        <v>44</v>
      </c>
      <c r="D26" s="10" t="s">
        <v>70</v>
      </c>
      <c r="E26" s="10" t="s">
        <v>44</v>
      </c>
      <c r="F26" s="12" t="s">
        <v>68</v>
      </c>
      <c r="G26" s="6" t="s">
        <v>44</v>
      </c>
      <c r="H26" s="6" t="s">
        <v>44</v>
      </c>
      <c r="J26" s="6" t="s">
        <v>44</v>
      </c>
      <c r="K26" s="6" t="s">
        <v>44</v>
      </c>
      <c r="M26" s="6" t="s">
        <v>44</v>
      </c>
      <c r="N26" s="6" t="s">
        <v>44</v>
      </c>
      <c r="P26" s="6" t="s">
        <v>44</v>
      </c>
      <c r="Q26" s="6" t="s">
        <v>44</v>
      </c>
      <c r="S26" s="6" t="s">
        <v>44</v>
      </c>
      <c r="T26" s="6" t="s">
        <v>44</v>
      </c>
      <c r="V26" s="6" t="s">
        <v>44</v>
      </c>
      <c r="W26" s="6" t="s">
        <v>44</v>
      </c>
      <c r="Y26" s="6" t="s">
        <v>44</v>
      </c>
      <c r="Z26" s="6" t="s">
        <v>44</v>
      </c>
      <c r="AB26" s="6" t="s">
        <v>44</v>
      </c>
      <c r="AC26" s="6" t="s">
        <v>44</v>
      </c>
      <c r="AE26" s="8">
        <v>1</v>
      </c>
      <c r="AF26" s="11"/>
      <c r="AH26" s="6" t="s">
        <v>44</v>
      </c>
      <c r="AI26" s="6" t="s">
        <v>44</v>
      </c>
      <c r="AK26" s="6" t="s">
        <v>44</v>
      </c>
      <c r="AL26" s="6" t="s">
        <v>44</v>
      </c>
      <c r="AN26" s="6" t="s">
        <v>44</v>
      </c>
      <c r="AO26" s="6" t="s">
        <v>44</v>
      </c>
      <c r="AQ26" s="8">
        <f>+AE26</f>
        <v>1</v>
      </c>
      <c r="AR26" s="11">
        <f>+AF26</f>
        <v>0</v>
      </c>
      <c r="AS26" s="27"/>
      <c r="AT26" s="12"/>
      <c r="AU26" s="10" t="s">
        <v>49</v>
      </c>
    </row>
    <row r="27" spans="1:48" s="10" customFormat="1" ht="60">
      <c r="A27" s="52" t="s">
        <v>71</v>
      </c>
      <c r="B27" s="10" t="s">
        <v>38</v>
      </c>
      <c r="C27" s="10" t="s">
        <v>38</v>
      </c>
      <c r="D27" s="10" t="s">
        <v>38</v>
      </c>
      <c r="E27" s="16" t="s">
        <v>72</v>
      </c>
      <c r="F27" s="12" t="s">
        <v>73</v>
      </c>
      <c r="G27" s="6" t="s">
        <v>44</v>
      </c>
      <c r="H27" s="6" t="s">
        <v>44</v>
      </c>
      <c r="J27" s="6" t="s">
        <v>44</v>
      </c>
      <c r="K27" s="6" t="s">
        <v>44</v>
      </c>
      <c r="M27" s="6" t="s">
        <v>44</v>
      </c>
      <c r="N27" s="6" t="s">
        <v>44</v>
      </c>
      <c r="P27" s="6" t="s">
        <v>44</v>
      </c>
      <c r="Q27" s="6" t="s">
        <v>44</v>
      </c>
      <c r="S27" s="8">
        <v>1</v>
      </c>
      <c r="T27" s="11"/>
      <c r="V27" s="6" t="s">
        <v>44</v>
      </c>
      <c r="W27" s="6" t="s">
        <v>44</v>
      </c>
      <c r="Y27" s="6" t="s">
        <v>44</v>
      </c>
      <c r="Z27" s="6" t="s">
        <v>44</v>
      </c>
      <c r="AB27" s="6" t="s">
        <v>44</v>
      </c>
      <c r="AC27" s="6" t="s">
        <v>44</v>
      </c>
      <c r="AE27" s="6" t="s">
        <v>44</v>
      </c>
      <c r="AF27" s="6" t="s">
        <v>44</v>
      </c>
      <c r="AH27" s="8">
        <v>1</v>
      </c>
      <c r="AI27" s="11"/>
      <c r="AK27" s="6" t="s">
        <v>44</v>
      </c>
      <c r="AL27" s="6" t="s">
        <v>44</v>
      </c>
      <c r="AN27" s="6" t="s">
        <v>44</v>
      </c>
      <c r="AO27" s="6" t="s">
        <v>44</v>
      </c>
      <c r="AQ27" s="8">
        <f>S27+AH27</f>
        <v>2</v>
      </c>
      <c r="AR27" s="11">
        <f>T27+AI27</f>
        <v>0</v>
      </c>
      <c r="AS27" s="27"/>
      <c r="AT27" s="12"/>
      <c r="AU27" s="10" t="s">
        <v>49</v>
      </c>
    </row>
    <row r="28" spans="1:48" s="10" customFormat="1" ht="114.75" customHeight="1">
      <c r="A28" s="52" t="s">
        <v>74</v>
      </c>
      <c r="B28" s="10" t="s">
        <v>75</v>
      </c>
      <c r="C28" s="10" t="s">
        <v>44</v>
      </c>
      <c r="D28" s="10" t="s">
        <v>44</v>
      </c>
      <c r="E28" s="10" t="s">
        <v>44</v>
      </c>
      <c r="F28" s="12" t="s">
        <v>76</v>
      </c>
      <c r="G28" s="6" t="s">
        <v>44</v>
      </c>
      <c r="H28" s="6" t="s">
        <v>44</v>
      </c>
      <c r="J28" s="6" t="s">
        <v>44</v>
      </c>
      <c r="K28" s="6" t="s">
        <v>44</v>
      </c>
      <c r="M28" s="6" t="s">
        <v>44</v>
      </c>
      <c r="N28" s="6" t="s">
        <v>44</v>
      </c>
      <c r="P28" s="6" t="s">
        <v>44</v>
      </c>
      <c r="Q28" s="6" t="s">
        <v>44</v>
      </c>
      <c r="S28" s="6" t="s">
        <v>44</v>
      </c>
      <c r="T28" s="6" t="s">
        <v>44</v>
      </c>
      <c r="V28" s="6" t="s">
        <v>44</v>
      </c>
      <c r="W28" s="6" t="s">
        <v>44</v>
      </c>
      <c r="Y28" s="6" t="s">
        <v>44</v>
      </c>
      <c r="Z28" s="6" t="s">
        <v>44</v>
      </c>
      <c r="AB28" s="6" t="s">
        <v>44</v>
      </c>
      <c r="AC28" s="6" t="s">
        <v>44</v>
      </c>
      <c r="AE28" s="8">
        <v>1</v>
      </c>
      <c r="AF28" s="11"/>
      <c r="AH28" s="6" t="s">
        <v>44</v>
      </c>
      <c r="AI28" s="6" t="s">
        <v>44</v>
      </c>
      <c r="AK28" s="6" t="s">
        <v>44</v>
      </c>
      <c r="AL28" s="6" t="s">
        <v>44</v>
      </c>
      <c r="AN28" s="6" t="s">
        <v>44</v>
      </c>
      <c r="AO28" s="10" t="s">
        <v>44</v>
      </c>
      <c r="AQ28" s="8">
        <f>+AE28</f>
        <v>1</v>
      </c>
      <c r="AR28" s="11">
        <f>+AF28</f>
        <v>0</v>
      </c>
      <c r="AS28" s="27"/>
      <c r="AT28" s="12"/>
      <c r="AU28" s="10" t="s">
        <v>49</v>
      </c>
    </row>
    <row r="29" spans="1:48" s="16" customFormat="1" ht="83.25" customHeight="1">
      <c r="A29" s="52" t="s">
        <v>77</v>
      </c>
      <c r="B29" s="10" t="s">
        <v>75</v>
      </c>
      <c r="C29" s="10" t="s">
        <v>44</v>
      </c>
      <c r="D29" s="10" t="s">
        <v>44</v>
      </c>
      <c r="E29" s="10" t="s">
        <v>44</v>
      </c>
      <c r="F29" s="14" t="s">
        <v>78</v>
      </c>
      <c r="G29" s="15" t="s">
        <v>44</v>
      </c>
      <c r="H29" s="15" t="s">
        <v>44</v>
      </c>
      <c r="J29" s="15" t="s">
        <v>44</v>
      </c>
      <c r="K29" s="15" t="s">
        <v>44</v>
      </c>
      <c r="M29" s="15" t="s">
        <v>44</v>
      </c>
      <c r="N29" s="15" t="s">
        <v>44</v>
      </c>
      <c r="P29" s="15" t="s">
        <v>44</v>
      </c>
      <c r="Q29" s="15" t="s">
        <v>44</v>
      </c>
      <c r="S29" s="10" t="s">
        <v>44</v>
      </c>
      <c r="T29" s="10" t="s">
        <v>44</v>
      </c>
      <c r="V29" s="15" t="s">
        <v>44</v>
      </c>
      <c r="W29" s="15" t="s">
        <v>79</v>
      </c>
      <c r="Y29" s="15" t="s">
        <v>44</v>
      </c>
      <c r="Z29" s="15" t="s">
        <v>44</v>
      </c>
      <c r="AB29" s="8">
        <v>1</v>
      </c>
      <c r="AC29" s="11"/>
      <c r="AE29" s="10" t="s">
        <v>44</v>
      </c>
      <c r="AF29" s="10" t="s">
        <v>44</v>
      </c>
      <c r="AH29" s="15" t="s">
        <v>44</v>
      </c>
      <c r="AI29" s="15" t="s">
        <v>44</v>
      </c>
      <c r="AK29" s="15" t="s">
        <v>44</v>
      </c>
      <c r="AL29" s="15" t="s">
        <v>44</v>
      </c>
      <c r="AN29" s="15" t="s">
        <v>44</v>
      </c>
      <c r="AO29" s="16" t="s">
        <v>44</v>
      </c>
      <c r="AQ29" s="8">
        <f>AB29</f>
        <v>1</v>
      </c>
      <c r="AR29" s="11">
        <f>+AC29</f>
        <v>0</v>
      </c>
      <c r="AS29" s="31"/>
      <c r="AT29" s="14"/>
      <c r="AU29" s="16" t="s">
        <v>80</v>
      </c>
    </row>
    <row r="30" spans="1:48" s="16" customFormat="1" ht="144.75" customHeight="1">
      <c r="A30" s="52" t="s">
        <v>81</v>
      </c>
      <c r="B30" s="10" t="s">
        <v>75</v>
      </c>
      <c r="C30" s="10" t="s">
        <v>44</v>
      </c>
      <c r="D30" s="10" t="s">
        <v>44</v>
      </c>
      <c r="E30" s="10" t="s">
        <v>44</v>
      </c>
      <c r="F30" s="14" t="s">
        <v>82</v>
      </c>
      <c r="G30" s="15" t="s">
        <v>44</v>
      </c>
      <c r="H30" s="15" t="s">
        <v>44</v>
      </c>
      <c r="J30" s="15" t="s">
        <v>44</v>
      </c>
      <c r="K30" s="15" t="s">
        <v>44</v>
      </c>
      <c r="M30" s="15" t="s">
        <v>44</v>
      </c>
      <c r="N30" s="15" t="s">
        <v>44</v>
      </c>
      <c r="P30" s="15" t="s">
        <v>44</v>
      </c>
      <c r="Q30" s="15" t="s">
        <v>44</v>
      </c>
      <c r="S30" s="10" t="s">
        <v>44</v>
      </c>
      <c r="T30" s="10" t="s">
        <v>44</v>
      </c>
      <c r="V30" s="15" t="s">
        <v>44</v>
      </c>
      <c r="W30" s="15" t="s">
        <v>44</v>
      </c>
      <c r="Y30" s="8">
        <v>1</v>
      </c>
      <c r="Z30" s="11"/>
      <c r="AB30" s="15" t="s">
        <v>44</v>
      </c>
      <c r="AC30" s="15" t="s">
        <v>44</v>
      </c>
      <c r="AE30" s="16" t="s">
        <v>44</v>
      </c>
      <c r="AF30" s="16" t="s">
        <v>44</v>
      </c>
      <c r="AH30" s="16" t="s">
        <v>44</v>
      </c>
      <c r="AI30" s="16" t="s">
        <v>44</v>
      </c>
      <c r="AK30" s="15" t="s">
        <v>44</v>
      </c>
      <c r="AL30" s="15" t="s">
        <v>44</v>
      </c>
      <c r="AN30" s="15" t="s">
        <v>44</v>
      </c>
      <c r="AO30" s="16" t="s">
        <v>44</v>
      </c>
      <c r="AQ30" s="8">
        <f>Y30</f>
        <v>1</v>
      </c>
      <c r="AR30" s="11">
        <f>Z30</f>
        <v>0</v>
      </c>
      <c r="AS30" s="31"/>
      <c r="AT30" s="14"/>
      <c r="AU30" s="16" t="s">
        <v>80</v>
      </c>
    </row>
    <row r="31" spans="1:48" s="16" customFormat="1" ht="61.5" customHeight="1">
      <c r="A31" s="52" t="s">
        <v>83</v>
      </c>
      <c r="B31" s="10" t="s">
        <v>75</v>
      </c>
      <c r="C31" s="10" t="s">
        <v>44</v>
      </c>
      <c r="D31" s="10" t="s">
        <v>44</v>
      </c>
      <c r="E31" s="10" t="s">
        <v>44</v>
      </c>
      <c r="F31" s="14" t="s">
        <v>84</v>
      </c>
      <c r="G31" s="15" t="s">
        <v>44</v>
      </c>
      <c r="H31" s="15" t="s">
        <v>44</v>
      </c>
      <c r="J31" s="15" t="s">
        <v>44</v>
      </c>
      <c r="K31" s="15" t="s">
        <v>44</v>
      </c>
      <c r="M31" s="15" t="s">
        <v>44</v>
      </c>
      <c r="N31" s="15" t="s">
        <v>44</v>
      </c>
      <c r="P31" s="15" t="s">
        <v>44</v>
      </c>
      <c r="Q31" s="15" t="s">
        <v>44</v>
      </c>
      <c r="S31" s="10" t="s">
        <v>44</v>
      </c>
      <c r="T31" s="10" t="s">
        <v>44</v>
      </c>
      <c r="V31" s="15" t="s">
        <v>44</v>
      </c>
      <c r="W31" s="15" t="s">
        <v>44</v>
      </c>
      <c r="Y31" s="15" t="s">
        <v>44</v>
      </c>
      <c r="Z31" s="15" t="s">
        <v>44</v>
      </c>
      <c r="AB31" s="15" t="s">
        <v>44</v>
      </c>
      <c r="AC31" s="15" t="s">
        <v>44</v>
      </c>
      <c r="AE31" s="16" t="s">
        <v>44</v>
      </c>
      <c r="AF31" s="16" t="s">
        <v>44</v>
      </c>
      <c r="AH31" s="10" t="s">
        <v>44</v>
      </c>
      <c r="AI31" s="10" t="s">
        <v>44</v>
      </c>
      <c r="AK31" s="8">
        <v>1</v>
      </c>
      <c r="AL31" s="11"/>
      <c r="AM31" s="10"/>
      <c r="AN31" s="15" t="s">
        <v>44</v>
      </c>
      <c r="AO31" s="16" t="s">
        <v>44</v>
      </c>
      <c r="AQ31" s="8">
        <f>AK31</f>
        <v>1</v>
      </c>
      <c r="AR31" s="11">
        <f>AL31</f>
        <v>0</v>
      </c>
      <c r="AS31" s="31"/>
      <c r="AT31" s="14"/>
      <c r="AU31" s="16" t="s">
        <v>80</v>
      </c>
    </row>
    <row r="32" spans="1:48" s="10" customFormat="1" ht="90">
      <c r="A32" s="52" t="s">
        <v>85</v>
      </c>
      <c r="B32" s="10" t="s">
        <v>38</v>
      </c>
      <c r="C32" s="10" t="s">
        <v>38</v>
      </c>
      <c r="D32" s="10" t="s">
        <v>38</v>
      </c>
      <c r="E32" s="10" t="s">
        <v>38</v>
      </c>
      <c r="F32" s="12" t="s">
        <v>86</v>
      </c>
      <c r="G32" s="6" t="s">
        <v>44</v>
      </c>
      <c r="H32" s="6" t="s">
        <v>44</v>
      </c>
      <c r="J32" s="6" t="s">
        <v>44</v>
      </c>
      <c r="K32" s="6" t="s">
        <v>44</v>
      </c>
      <c r="M32" s="6" t="s">
        <v>44</v>
      </c>
      <c r="N32" s="6" t="s">
        <v>44</v>
      </c>
      <c r="P32" s="6" t="s">
        <v>44</v>
      </c>
      <c r="Q32" s="6" t="s">
        <v>44</v>
      </c>
      <c r="S32" s="6" t="s">
        <v>44</v>
      </c>
      <c r="T32" s="6" t="s">
        <v>44</v>
      </c>
      <c r="V32" s="6" t="s">
        <v>44</v>
      </c>
      <c r="W32" s="6" t="s">
        <v>44</v>
      </c>
      <c r="Y32" s="6" t="s">
        <v>44</v>
      </c>
      <c r="Z32" s="6" t="s">
        <v>44</v>
      </c>
      <c r="AB32" s="6" t="s">
        <v>44</v>
      </c>
      <c r="AC32" s="6" t="s">
        <v>44</v>
      </c>
      <c r="AE32" s="6" t="s">
        <v>44</v>
      </c>
      <c r="AF32" s="6" t="s">
        <v>44</v>
      </c>
      <c r="AH32" s="8">
        <v>1</v>
      </c>
      <c r="AI32" s="11"/>
      <c r="AK32" s="6" t="s">
        <v>44</v>
      </c>
      <c r="AL32" s="6" t="s">
        <v>44</v>
      </c>
      <c r="AN32" s="6" t="s">
        <v>44</v>
      </c>
      <c r="AO32" s="6" t="s">
        <v>44</v>
      </c>
      <c r="AQ32" s="8">
        <f>AH32</f>
        <v>1</v>
      </c>
      <c r="AR32" s="11">
        <f>AI32</f>
        <v>0</v>
      </c>
      <c r="AT32" s="12"/>
      <c r="AU32" s="10" t="s">
        <v>87</v>
      </c>
    </row>
    <row r="33" spans="1:48" s="16" customFormat="1" ht="67.5" customHeight="1">
      <c r="A33" s="52" t="s">
        <v>88</v>
      </c>
      <c r="B33" s="10" t="s">
        <v>38</v>
      </c>
      <c r="C33" s="10" t="s">
        <v>38</v>
      </c>
      <c r="D33" s="10" t="s">
        <v>38</v>
      </c>
      <c r="E33" s="10" t="s">
        <v>38</v>
      </c>
      <c r="F33" s="12" t="s">
        <v>89</v>
      </c>
      <c r="G33" s="15" t="s">
        <v>44</v>
      </c>
      <c r="H33" s="15" t="s">
        <v>44</v>
      </c>
      <c r="I33" s="10"/>
      <c r="J33" s="15" t="s">
        <v>44</v>
      </c>
      <c r="K33" s="15" t="s">
        <v>44</v>
      </c>
      <c r="L33" s="10"/>
      <c r="M33" s="15" t="s">
        <v>44</v>
      </c>
      <c r="N33" s="15" t="s">
        <v>44</v>
      </c>
      <c r="O33" s="10"/>
      <c r="P33" s="15" t="s">
        <v>44</v>
      </c>
      <c r="Q33" s="15" t="s">
        <v>44</v>
      </c>
      <c r="R33" s="10"/>
      <c r="S33" s="15" t="s">
        <v>44</v>
      </c>
      <c r="T33" s="15" t="s">
        <v>44</v>
      </c>
      <c r="U33" s="10"/>
      <c r="V33" s="15" t="s">
        <v>44</v>
      </c>
      <c r="W33" s="15" t="s">
        <v>44</v>
      </c>
      <c r="X33" s="10"/>
      <c r="Y33" s="15" t="s">
        <v>44</v>
      </c>
      <c r="Z33" s="15" t="s">
        <v>44</v>
      </c>
      <c r="AA33" s="10"/>
      <c r="AB33" s="15" t="s">
        <v>44</v>
      </c>
      <c r="AC33" s="15" t="s">
        <v>44</v>
      </c>
      <c r="AD33" s="10"/>
      <c r="AE33" s="15" t="s">
        <v>44</v>
      </c>
      <c r="AF33" s="15" t="s">
        <v>44</v>
      </c>
      <c r="AG33" s="10"/>
      <c r="AH33" s="15" t="s">
        <v>44</v>
      </c>
      <c r="AI33" s="15" t="s">
        <v>44</v>
      </c>
      <c r="AJ33" s="10"/>
      <c r="AK33" s="15" t="s">
        <v>44</v>
      </c>
      <c r="AL33" s="15" t="s">
        <v>44</v>
      </c>
      <c r="AM33" s="10"/>
      <c r="AN33" s="8">
        <v>1</v>
      </c>
      <c r="AO33" s="11"/>
      <c r="AP33" s="10"/>
      <c r="AQ33" s="8">
        <f>AN33</f>
        <v>1</v>
      </c>
      <c r="AR33" s="11">
        <f>AO33</f>
        <v>0</v>
      </c>
      <c r="AS33" s="27"/>
      <c r="AT33" s="12"/>
      <c r="AU33" s="10" t="s">
        <v>90</v>
      </c>
    </row>
    <row r="34" spans="1:48" s="33" customFormat="1" ht="75">
      <c r="A34" s="52" t="s">
        <v>91</v>
      </c>
      <c r="B34" s="10" t="s">
        <v>38</v>
      </c>
      <c r="C34" s="10" t="s">
        <v>38</v>
      </c>
      <c r="D34" s="10" t="s">
        <v>38</v>
      </c>
      <c r="E34" s="10" t="s">
        <v>38</v>
      </c>
      <c r="F34" s="12" t="s">
        <v>92</v>
      </c>
      <c r="G34" s="8">
        <v>1</v>
      </c>
      <c r="H34" s="11"/>
      <c r="I34" s="12"/>
      <c r="J34" s="8">
        <v>1</v>
      </c>
      <c r="K34" s="11"/>
      <c r="L34" s="12"/>
      <c r="M34" s="8">
        <v>1</v>
      </c>
      <c r="N34" s="11"/>
      <c r="O34" s="12"/>
      <c r="P34" s="8">
        <v>1</v>
      </c>
      <c r="Q34" s="11"/>
      <c r="R34" s="12"/>
      <c r="S34" s="8">
        <v>1</v>
      </c>
      <c r="T34" s="11"/>
      <c r="U34" s="12"/>
      <c r="V34" s="8">
        <v>1</v>
      </c>
      <c r="W34" s="11"/>
      <c r="X34" s="12"/>
      <c r="Y34" s="8">
        <v>1</v>
      </c>
      <c r="Z34" s="11"/>
      <c r="AA34" s="12"/>
      <c r="AB34" s="8">
        <v>1</v>
      </c>
      <c r="AC34" s="11"/>
      <c r="AD34" s="12"/>
      <c r="AE34" s="8">
        <v>1</v>
      </c>
      <c r="AF34" s="11"/>
      <c r="AG34" s="12"/>
      <c r="AH34" s="8">
        <v>1</v>
      </c>
      <c r="AI34" s="9"/>
      <c r="AJ34" s="12"/>
      <c r="AK34" s="8">
        <v>1</v>
      </c>
      <c r="AL34" s="11"/>
      <c r="AM34" s="12"/>
      <c r="AN34" s="8">
        <v>1</v>
      </c>
      <c r="AO34" s="11"/>
      <c r="AP34" s="12"/>
      <c r="AQ34" s="8">
        <f>+G34+J34+M34+P34+S34+V34+Y34+AB34+AE34+AH34+AK34+AN34</f>
        <v>12</v>
      </c>
      <c r="AR34" s="11">
        <f>H34+K34+N34+Q34+T34+W34+Z34+AC34+AF34+AI34+AL34+AO34</f>
        <v>0</v>
      </c>
      <c r="AS34" s="27"/>
      <c r="AT34" s="10"/>
      <c r="AU34" s="54" t="s">
        <v>40</v>
      </c>
      <c r="AV34" s="10"/>
    </row>
    <row r="35" spans="1:48" s="16" customFormat="1" ht="15.75">
      <c r="A35" s="82" t="s">
        <v>93</v>
      </c>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row>
    <row r="36" spans="1:48" s="16" customFormat="1" ht="80.25" customHeight="1">
      <c r="A36" s="52" t="s">
        <v>94</v>
      </c>
      <c r="B36" s="16" t="s">
        <v>38</v>
      </c>
      <c r="C36" s="16" t="s">
        <v>38</v>
      </c>
      <c r="D36" s="16" t="s">
        <v>38</v>
      </c>
      <c r="E36" s="16" t="s">
        <v>38</v>
      </c>
      <c r="F36" s="14" t="s">
        <v>95</v>
      </c>
      <c r="G36" s="15" t="s">
        <v>44</v>
      </c>
      <c r="H36" s="15" t="s">
        <v>44</v>
      </c>
      <c r="I36" s="15"/>
      <c r="J36" s="8">
        <v>19</v>
      </c>
      <c r="K36" s="11"/>
      <c r="L36" s="15"/>
      <c r="M36" s="15" t="s">
        <v>44</v>
      </c>
      <c r="N36" s="15" t="s">
        <v>44</v>
      </c>
      <c r="O36" s="15"/>
      <c r="P36" s="15" t="s">
        <v>44</v>
      </c>
      <c r="Q36" s="15" t="s">
        <v>44</v>
      </c>
      <c r="R36" s="15"/>
      <c r="S36" s="8">
        <v>19</v>
      </c>
      <c r="T36" s="11"/>
      <c r="U36" s="14"/>
      <c r="V36" s="15" t="s">
        <v>44</v>
      </c>
      <c r="W36" s="15" t="s">
        <v>44</v>
      </c>
      <c r="X36" s="15"/>
      <c r="Y36" s="15" t="s">
        <v>44</v>
      </c>
      <c r="Z36" s="15" t="s">
        <v>44</v>
      </c>
      <c r="AA36" s="15"/>
      <c r="AB36" s="8">
        <v>19</v>
      </c>
      <c r="AC36" s="11"/>
      <c r="AD36" s="15"/>
      <c r="AE36" s="15" t="s">
        <v>44</v>
      </c>
      <c r="AF36" s="15" t="s">
        <v>44</v>
      </c>
      <c r="AG36" s="14"/>
      <c r="AH36" s="15" t="s">
        <v>44</v>
      </c>
      <c r="AI36" s="15" t="s">
        <v>44</v>
      </c>
      <c r="AJ36" s="15"/>
      <c r="AK36" s="8">
        <v>19</v>
      </c>
      <c r="AL36" s="11"/>
      <c r="AM36" s="15"/>
      <c r="AN36" s="15" t="s">
        <v>44</v>
      </c>
      <c r="AO36" s="15" t="s">
        <v>44</v>
      </c>
      <c r="AP36" s="14"/>
      <c r="AQ36" s="8">
        <f>J36+S36+AB36+AK36</f>
        <v>76</v>
      </c>
      <c r="AR36" s="11">
        <f>K36+T36+AC36+AL36</f>
        <v>0</v>
      </c>
      <c r="AS36" s="31"/>
      <c r="AT36" s="32"/>
      <c r="AU36" s="56" t="s">
        <v>96</v>
      </c>
    </row>
    <row r="37" spans="1:48" s="33" customFormat="1" ht="75">
      <c r="A37" s="57" t="s">
        <v>97</v>
      </c>
      <c r="B37" s="16" t="s">
        <v>44</v>
      </c>
      <c r="C37" s="16" t="s">
        <v>44</v>
      </c>
      <c r="D37" s="16" t="s">
        <v>44</v>
      </c>
      <c r="E37" s="16" t="s">
        <v>98</v>
      </c>
      <c r="F37" s="14" t="s">
        <v>99</v>
      </c>
      <c r="G37" s="8">
        <v>1</v>
      </c>
      <c r="H37" s="11"/>
      <c r="I37" s="14"/>
      <c r="J37" s="8">
        <v>1</v>
      </c>
      <c r="K37" s="11"/>
      <c r="L37" s="14"/>
      <c r="M37" s="8">
        <v>1</v>
      </c>
      <c r="N37" s="11"/>
      <c r="O37" s="14"/>
      <c r="P37" s="16" t="s">
        <v>44</v>
      </c>
      <c r="Q37" s="16" t="s">
        <v>44</v>
      </c>
      <c r="R37" s="14"/>
      <c r="S37" s="16" t="s">
        <v>44</v>
      </c>
      <c r="T37" s="16" t="s">
        <v>44</v>
      </c>
      <c r="U37" s="14"/>
      <c r="V37" s="16" t="s">
        <v>44</v>
      </c>
      <c r="W37" s="16" t="s">
        <v>44</v>
      </c>
      <c r="X37" s="14"/>
      <c r="Y37" s="10" t="s">
        <v>44</v>
      </c>
      <c r="Z37" s="10" t="s">
        <v>44</v>
      </c>
      <c r="AA37" s="14"/>
      <c r="AB37" s="8">
        <v>1</v>
      </c>
      <c r="AC37" s="11"/>
      <c r="AD37" s="16"/>
      <c r="AE37" s="8">
        <v>1</v>
      </c>
      <c r="AF37" s="11"/>
      <c r="AG37" s="14"/>
      <c r="AH37" s="8">
        <v>1</v>
      </c>
      <c r="AI37" s="11"/>
      <c r="AJ37" s="14"/>
      <c r="AK37" s="8">
        <v>1</v>
      </c>
      <c r="AL37" s="11"/>
      <c r="AM37" s="14"/>
      <c r="AN37" s="8">
        <v>1</v>
      </c>
      <c r="AO37" s="11"/>
      <c r="AP37" s="14"/>
      <c r="AQ37" s="8">
        <f>G37+J37+M37+AB37+AE37+AH37+AK37+AN37</f>
        <v>8</v>
      </c>
      <c r="AR37" s="11">
        <f>H37+K37+N37+AC37+AF37+AI37+AL37+AO37</f>
        <v>0</v>
      </c>
      <c r="AS37" s="31"/>
      <c r="AT37" s="32"/>
      <c r="AU37" s="56" t="s">
        <v>100</v>
      </c>
      <c r="AV37" s="10"/>
    </row>
    <row r="38" spans="1:48" s="33" customFormat="1" ht="15.75">
      <c r="A38" s="82" t="s">
        <v>101</v>
      </c>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10"/>
    </row>
    <row r="39" spans="1:48" s="33" customFormat="1" ht="15.75">
      <c r="A39" s="82" t="s">
        <v>102</v>
      </c>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10"/>
    </row>
    <row r="40" spans="1:48" s="33" customFormat="1" ht="105">
      <c r="A40" s="52" t="s">
        <v>103</v>
      </c>
      <c r="B40" s="10" t="s">
        <v>53</v>
      </c>
      <c r="C40" s="10" t="s">
        <v>44</v>
      </c>
      <c r="D40" s="10" t="s">
        <v>104</v>
      </c>
      <c r="E40" s="10" t="s">
        <v>44</v>
      </c>
      <c r="F40" s="12" t="s">
        <v>105</v>
      </c>
      <c r="G40" s="6" t="s">
        <v>44</v>
      </c>
      <c r="H40" s="6" t="s">
        <v>44</v>
      </c>
      <c r="I40" s="6"/>
      <c r="J40" s="6" t="s">
        <v>44</v>
      </c>
      <c r="K40" s="6" t="s">
        <v>44</v>
      </c>
      <c r="L40" s="13"/>
      <c r="M40" s="8">
        <v>1</v>
      </c>
      <c r="N40" s="9"/>
      <c r="O40" s="13"/>
      <c r="P40" s="6" t="s">
        <v>44</v>
      </c>
      <c r="Q40" s="6" t="s">
        <v>44</v>
      </c>
      <c r="R40" s="13"/>
      <c r="S40" s="8">
        <v>1</v>
      </c>
      <c r="T40" s="9"/>
      <c r="U40" s="13"/>
      <c r="V40" s="6" t="s">
        <v>44</v>
      </c>
      <c r="W40" s="6" t="s">
        <v>44</v>
      </c>
      <c r="X40" s="13"/>
      <c r="Y40" s="6" t="s">
        <v>44</v>
      </c>
      <c r="Z40" s="6" t="s">
        <v>44</v>
      </c>
      <c r="AA40" s="13"/>
      <c r="AB40" s="8">
        <v>1</v>
      </c>
      <c r="AC40" s="9"/>
      <c r="AD40" s="13"/>
      <c r="AE40" s="6" t="s">
        <v>44</v>
      </c>
      <c r="AF40" s="6" t="s">
        <v>44</v>
      </c>
      <c r="AG40" s="13"/>
      <c r="AH40" s="6" t="s">
        <v>44</v>
      </c>
      <c r="AI40" s="6" t="s">
        <v>44</v>
      </c>
      <c r="AJ40" s="13"/>
      <c r="AK40" s="8">
        <v>1</v>
      </c>
      <c r="AL40" s="9"/>
      <c r="AM40" s="13"/>
      <c r="AN40" s="6" t="s">
        <v>44</v>
      </c>
      <c r="AO40" s="6" t="s">
        <v>44</v>
      </c>
      <c r="AP40" s="13"/>
      <c r="AQ40" s="8">
        <f>M40+S40+AB40+AK40</f>
        <v>4</v>
      </c>
      <c r="AR40" s="11">
        <f>N40+T40+AC40+AL40</f>
        <v>0</v>
      </c>
      <c r="AS40" s="10"/>
      <c r="AT40" s="6"/>
      <c r="AU40" s="54" t="s">
        <v>56</v>
      </c>
      <c r="AV40" s="10"/>
    </row>
    <row r="41" spans="1:48" s="33" customFormat="1" ht="60">
      <c r="A41" s="52" t="s">
        <v>106</v>
      </c>
      <c r="B41" s="10" t="s">
        <v>44</v>
      </c>
      <c r="C41" s="10" t="s">
        <v>44</v>
      </c>
      <c r="D41" s="10" t="s">
        <v>107</v>
      </c>
      <c r="E41" s="10" t="s">
        <v>44</v>
      </c>
      <c r="F41" s="12" t="s">
        <v>108</v>
      </c>
      <c r="G41" s="6" t="s">
        <v>44</v>
      </c>
      <c r="H41" s="6" t="s">
        <v>44</v>
      </c>
      <c r="I41" s="6"/>
      <c r="J41" s="8">
        <v>1</v>
      </c>
      <c r="K41" s="9"/>
      <c r="L41" s="13"/>
      <c r="M41" s="6" t="s">
        <v>44</v>
      </c>
      <c r="N41" s="6" t="s">
        <v>44</v>
      </c>
      <c r="O41" s="13"/>
      <c r="P41" s="6" t="s">
        <v>44</v>
      </c>
      <c r="Q41" s="6" t="s">
        <v>44</v>
      </c>
      <c r="R41" s="13"/>
      <c r="S41" s="6" t="s">
        <v>44</v>
      </c>
      <c r="T41" s="6" t="s">
        <v>44</v>
      </c>
      <c r="U41" s="13"/>
      <c r="V41" s="6" t="s">
        <v>44</v>
      </c>
      <c r="W41" s="6" t="s">
        <v>44</v>
      </c>
      <c r="X41" s="13"/>
      <c r="Y41" s="6" t="s">
        <v>44</v>
      </c>
      <c r="Z41" s="6" t="s">
        <v>44</v>
      </c>
      <c r="AA41" s="13"/>
      <c r="AB41" s="6" t="s">
        <v>44</v>
      </c>
      <c r="AC41" s="6" t="s">
        <v>44</v>
      </c>
      <c r="AD41" s="13"/>
      <c r="AE41" s="6" t="s">
        <v>44</v>
      </c>
      <c r="AF41" s="6" t="s">
        <v>44</v>
      </c>
      <c r="AG41" s="13"/>
      <c r="AH41" s="6" t="s">
        <v>44</v>
      </c>
      <c r="AI41" s="6" t="s">
        <v>44</v>
      </c>
      <c r="AJ41" s="13"/>
      <c r="AK41" s="6" t="s">
        <v>44</v>
      </c>
      <c r="AL41" s="6" t="s">
        <v>44</v>
      </c>
      <c r="AM41" s="13"/>
      <c r="AN41" s="6" t="s">
        <v>44</v>
      </c>
      <c r="AO41" s="6" t="s">
        <v>44</v>
      </c>
      <c r="AP41" s="13"/>
      <c r="AQ41" s="8">
        <f>J41</f>
        <v>1</v>
      </c>
      <c r="AR41" s="11">
        <f>K41</f>
        <v>0</v>
      </c>
      <c r="AS41" s="10"/>
      <c r="AT41" s="6"/>
      <c r="AU41" s="54" t="s">
        <v>56</v>
      </c>
      <c r="AV41" s="10"/>
    </row>
    <row r="42" spans="1:48" s="33" customFormat="1" ht="60">
      <c r="A42" s="52" t="s">
        <v>109</v>
      </c>
      <c r="B42" s="10" t="s">
        <v>44</v>
      </c>
      <c r="C42" s="10" t="s">
        <v>44</v>
      </c>
      <c r="D42" s="10" t="s">
        <v>107</v>
      </c>
      <c r="E42" s="10" t="s">
        <v>44</v>
      </c>
      <c r="F42" s="12" t="s">
        <v>108</v>
      </c>
      <c r="G42" s="6" t="s">
        <v>44</v>
      </c>
      <c r="H42" s="6" t="s">
        <v>44</v>
      </c>
      <c r="I42" s="6"/>
      <c r="J42" s="8">
        <v>1</v>
      </c>
      <c r="K42" s="9"/>
      <c r="L42" s="13"/>
      <c r="M42" s="6" t="s">
        <v>44</v>
      </c>
      <c r="N42" s="6" t="s">
        <v>44</v>
      </c>
      <c r="O42" s="13"/>
      <c r="P42" s="6" t="s">
        <v>44</v>
      </c>
      <c r="Q42" s="6" t="s">
        <v>44</v>
      </c>
      <c r="R42" s="13"/>
      <c r="S42" s="6" t="s">
        <v>44</v>
      </c>
      <c r="T42" s="6" t="s">
        <v>44</v>
      </c>
      <c r="U42" s="13"/>
      <c r="V42" s="6" t="s">
        <v>44</v>
      </c>
      <c r="W42" s="6" t="s">
        <v>44</v>
      </c>
      <c r="X42" s="13"/>
      <c r="Y42" s="6" t="s">
        <v>44</v>
      </c>
      <c r="Z42" s="6" t="s">
        <v>44</v>
      </c>
      <c r="AA42" s="13"/>
      <c r="AB42" s="6" t="s">
        <v>44</v>
      </c>
      <c r="AC42" s="6" t="s">
        <v>44</v>
      </c>
      <c r="AD42" s="13"/>
      <c r="AE42" s="6" t="s">
        <v>44</v>
      </c>
      <c r="AF42" s="6" t="s">
        <v>44</v>
      </c>
      <c r="AG42" s="13"/>
      <c r="AH42" s="6" t="s">
        <v>44</v>
      </c>
      <c r="AI42" s="6" t="s">
        <v>44</v>
      </c>
      <c r="AJ42" s="13"/>
      <c r="AK42" s="6" t="s">
        <v>44</v>
      </c>
      <c r="AL42" s="6" t="s">
        <v>44</v>
      </c>
      <c r="AM42" s="13"/>
      <c r="AN42" s="6" t="s">
        <v>44</v>
      </c>
      <c r="AO42" s="6" t="s">
        <v>44</v>
      </c>
      <c r="AP42" s="13"/>
      <c r="AQ42" s="8">
        <f>J42</f>
        <v>1</v>
      </c>
      <c r="AR42" s="11">
        <f>K42</f>
        <v>0</v>
      </c>
      <c r="AS42" s="10"/>
      <c r="AT42" s="6"/>
      <c r="AU42" s="54" t="s">
        <v>56</v>
      </c>
      <c r="AV42" s="10"/>
    </row>
    <row r="43" spans="1:48" s="33" customFormat="1" ht="60">
      <c r="A43" s="52" t="s">
        <v>110</v>
      </c>
      <c r="B43" s="10" t="s">
        <v>44</v>
      </c>
      <c r="C43" s="10" t="s">
        <v>44</v>
      </c>
      <c r="D43" s="10" t="s">
        <v>107</v>
      </c>
      <c r="E43" s="10" t="s">
        <v>44</v>
      </c>
      <c r="F43" s="12" t="s">
        <v>111</v>
      </c>
      <c r="G43" s="6" t="s">
        <v>44</v>
      </c>
      <c r="H43" s="6" t="s">
        <v>44</v>
      </c>
      <c r="I43" s="6"/>
      <c r="J43" s="6" t="s">
        <v>44</v>
      </c>
      <c r="K43" s="6" t="s">
        <v>44</v>
      </c>
      <c r="L43" s="13"/>
      <c r="M43" s="6" t="s">
        <v>44</v>
      </c>
      <c r="N43" s="6" t="s">
        <v>44</v>
      </c>
      <c r="O43" s="13"/>
      <c r="P43" s="6" t="s">
        <v>44</v>
      </c>
      <c r="Q43" s="6" t="s">
        <v>44</v>
      </c>
      <c r="R43" s="13"/>
      <c r="S43" s="6" t="s">
        <v>44</v>
      </c>
      <c r="T43" s="6" t="s">
        <v>44</v>
      </c>
      <c r="U43" s="13"/>
      <c r="V43" s="6" t="s">
        <v>44</v>
      </c>
      <c r="W43" s="6" t="s">
        <v>44</v>
      </c>
      <c r="X43" s="13"/>
      <c r="Y43" s="6" t="s">
        <v>44</v>
      </c>
      <c r="Z43" s="6" t="s">
        <v>44</v>
      </c>
      <c r="AA43" s="13"/>
      <c r="AB43" s="6" t="s">
        <v>44</v>
      </c>
      <c r="AC43" s="6" t="s">
        <v>44</v>
      </c>
      <c r="AD43" s="13"/>
      <c r="AE43" s="8">
        <v>1</v>
      </c>
      <c r="AF43" s="9"/>
      <c r="AG43" s="13"/>
      <c r="AH43" s="6" t="s">
        <v>44</v>
      </c>
      <c r="AI43" s="6" t="s">
        <v>44</v>
      </c>
      <c r="AJ43" s="13"/>
      <c r="AK43" s="6" t="s">
        <v>44</v>
      </c>
      <c r="AL43" s="6" t="s">
        <v>44</v>
      </c>
      <c r="AM43" s="13"/>
      <c r="AN43" s="6" t="s">
        <v>44</v>
      </c>
      <c r="AO43" s="6" t="s">
        <v>44</v>
      </c>
      <c r="AP43" s="13"/>
      <c r="AQ43" s="8">
        <f>AE43</f>
        <v>1</v>
      </c>
      <c r="AR43" s="11">
        <f>AF43</f>
        <v>0</v>
      </c>
      <c r="AS43" s="10"/>
      <c r="AT43" s="6"/>
      <c r="AU43" s="54" t="s">
        <v>56</v>
      </c>
      <c r="AV43" s="10"/>
    </row>
    <row r="44" spans="1:48" s="10" customFormat="1" ht="90">
      <c r="A44" s="52" t="s">
        <v>112</v>
      </c>
      <c r="B44" s="10" t="s">
        <v>44</v>
      </c>
      <c r="C44" s="10" t="s">
        <v>44</v>
      </c>
      <c r="D44" s="10" t="s">
        <v>113</v>
      </c>
      <c r="E44" s="10" t="s">
        <v>44</v>
      </c>
      <c r="F44" s="14" t="s">
        <v>114</v>
      </c>
      <c r="G44" s="15" t="s">
        <v>44</v>
      </c>
      <c r="H44" s="15" t="s">
        <v>44</v>
      </c>
      <c r="I44" s="16"/>
      <c r="J44" s="15" t="s">
        <v>44</v>
      </c>
      <c r="K44" s="15" t="s">
        <v>44</v>
      </c>
      <c r="L44" s="14"/>
      <c r="M44" s="8">
        <v>1</v>
      </c>
      <c r="N44" s="11"/>
      <c r="P44" s="6" t="s">
        <v>44</v>
      </c>
      <c r="Q44" s="6" t="s">
        <v>44</v>
      </c>
      <c r="S44" s="6" t="s">
        <v>44</v>
      </c>
      <c r="T44" s="6" t="s">
        <v>44</v>
      </c>
      <c r="V44" s="6" t="s">
        <v>44</v>
      </c>
      <c r="W44" s="6" t="s">
        <v>44</v>
      </c>
      <c r="Y44" s="6" t="s">
        <v>44</v>
      </c>
      <c r="Z44" s="6" t="s">
        <v>44</v>
      </c>
      <c r="AB44" s="10" t="s">
        <v>44</v>
      </c>
      <c r="AC44" s="10" t="s">
        <v>44</v>
      </c>
      <c r="AD44" s="14"/>
      <c r="AE44" s="8">
        <v>1</v>
      </c>
      <c r="AF44" s="11"/>
      <c r="AH44" s="6" t="s">
        <v>44</v>
      </c>
      <c r="AI44" s="6" t="s">
        <v>44</v>
      </c>
      <c r="AK44" s="6" t="s">
        <v>44</v>
      </c>
      <c r="AL44" s="6" t="s">
        <v>44</v>
      </c>
      <c r="AN44" s="6" t="s">
        <v>44</v>
      </c>
      <c r="AO44" s="6" t="s">
        <v>44</v>
      </c>
      <c r="AQ44" s="8">
        <f>+M44+AE44</f>
        <v>2</v>
      </c>
      <c r="AR44" s="11">
        <f>+N44+AF44</f>
        <v>0</v>
      </c>
      <c r="AS44" s="27"/>
      <c r="AT44" s="6"/>
      <c r="AU44" s="10" t="s">
        <v>115</v>
      </c>
    </row>
    <row r="45" spans="1:48" s="10" customFormat="1" ht="45">
      <c r="A45" s="52" t="s">
        <v>116</v>
      </c>
      <c r="B45" s="10" t="s">
        <v>44</v>
      </c>
      <c r="C45" s="10" t="s">
        <v>44</v>
      </c>
      <c r="D45" s="10" t="s">
        <v>117</v>
      </c>
      <c r="E45" s="10" t="s">
        <v>44</v>
      </c>
      <c r="F45" s="14" t="s">
        <v>118</v>
      </c>
      <c r="G45" s="8">
        <v>1</v>
      </c>
      <c r="H45" s="11"/>
      <c r="I45" s="16"/>
      <c r="J45" s="8">
        <v>1</v>
      </c>
      <c r="K45" s="11"/>
      <c r="L45" s="16"/>
      <c r="M45" s="8">
        <v>1</v>
      </c>
      <c r="N45" s="11"/>
      <c r="O45" s="16"/>
      <c r="P45" s="8">
        <v>1</v>
      </c>
      <c r="Q45" s="11"/>
      <c r="R45" s="16"/>
      <c r="S45" s="8">
        <v>1</v>
      </c>
      <c r="T45" s="11"/>
      <c r="U45" s="16"/>
      <c r="V45" s="8">
        <v>1</v>
      </c>
      <c r="W45" s="11"/>
      <c r="X45" s="16"/>
      <c r="Y45" s="8">
        <v>1</v>
      </c>
      <c r="Z45" s="11"/>
      <c r="AA45" s="16"/>
      <c r="AB45" s="8">
        <v>1</v>
      </c>
      <c r="AC45" s="11"/>
      <c r="AD45" s="16"/>
      <c r="AE45" s="8">
        <v>1</v>
      </c>
      <c r="AF45" s="11"/>
      <c r="AG45" s="16"/>
      <c r="AH45" s="8">
        <v>1</v>
      </c>
      <c r="AI45" s="11"/>
      <c r="AJ45" s="16"/>
      <c r="AK45" s="8">
        <v>1</v>
      </c>
      <c r="AL45" s="11"/>
      <c r="AM45" s="16"/>
      <c r="AN45" s="8">
        <v>1</v>
      </c>
      <c r="AO45" s="11"/>
      <c r="AP45" s="16"/>
      <c r="AQ45" s="8">
        <f>+G45+J45+M45+P45+S45+V45+Y45+AB45+AE45+AH45+AK45+AN45</f>
        <v>12</v>
      </c>
      <c r="AR45" s="11">
        <f>+H45+K45+N45+Q45+T45+W45+Z45+AC45+AF45+AI45+AL45+AO45</f>
        <v>0</v>
      </c>
      <c r="AS45" s="27"/>
      <c r="AT45" s="6"/>
      <c r="AU45" s="10" t="s">
        <v>115</v>
      </c>
    </row>
    <row r="46" spans="1:48" s="10" customFormat="1" ht="45">
      <c r="A46" s="52" t="s">
        <v>119</v>
      </c>
      <c r="B46" s="10" t="s">
        <v>44</v>
      </c>
      <c r="C46" s="10" t="s">
        <v>44</v>
      </c>
      <c r="D46" s="10" t="s">
        <v>117</v>
      </c>
      <c r="E46" s="10" t="s">
        <v>44</v>
      </c>
      <c r="F46" s="14" t="s">
        <v>118</v>
      </c>
      <c r="G46" s="8">
        <v>1</v>
      </c>
      <c r="H46" s="11"/>
      <c r="I46" s="16"/>
      <c r="J46" s="8">
        <v>1</v>
      </c>
      <c r="K46" s="11"/>
      <c r="L46" s="16"/>
      <c r="M46" s="8">
        <v>1</v>
      </c>
      <c r="N46" s="11"/>
      <c r="O46" s="16"/>
      <c r="P46" s="8">
        <v>1</v>
      </c>
      <c r="Q46" s="11"/>
      <c r="R46" s="16"/>
      <c r="S46" s="8">
        <v>1</v>
      </c>
      <c r="T46" s="11"/>
      <c r="U46" s="16"/>
      <c r="V46" s="8">
        <v>1</v>
      </c>
      <c r="W46" s="11"/>
      <c r="X46" s="16"/>
      <c r="Y46" s="8">
        <v>1</v>
      </c>
      <c r="Z46" s="11"/>
      <c r="AA46" s="16"/>
      <c r="AB46" s="8">
        <v>1</v>
      </c>
      <c r="AC46" s="11"/>
      <c r="AD46" s="16"/>
      <c r="AE46" s="8">
        <v>1</v>
      </c>
      <c r="AF46" s="11"/>
      <c r="AG46" s="16"/>
      <c r="AH46" s="8">
        <v>1</v>
      </c>
      <c r="AI46" s="11"/>
      <c r="AJ46" s="16"/>
      <c r="AK46" s="8">
        <v>1</v>
      </c>
      <c r="AL46" s="11"/>
      <c r="AM46" s="16"/>
      <c r="AN46" s="8">
        <v>1</v>
      </c>
      <c r="AO46" s="11"/>
      <c r="AP46" s="16"/>
      <c r="AQ46" s="8">
        <f>+G46+J46+M46+P46+S46+V46+Y46+AB46+AE46+AH46+AK46+AN46</f>
        <v>12</v>
      </c>
      <c r="AR46" s="11">
        <f>+H46+K46+N46+Q46+T46+W46+Z46+AC46+AF46+AI46+AL46+AO46</f>
        <v>0</v>
      </c>
      <c r="AS46" s="27"/>
      <c r="AT46" s="6"/>
      <c r="AU46" s="10" t="s">
        <v>115</v>
      </c>
    </row>
    <row r="47" spans="1:48" s="10" customFormat="1" ht="63">
      <c r="A47" s="52" t="s">
        <v>120</v>
      </c>
      <c r="B47" s="10" t="s">
        <v>44</v>
      </c>
      <c r="C47" s="10" t="s">
        <v>44</v>
      </c>
      <c r="D47" s="10" t="s">
        <v>121</v>
      </c>
      <c r="E47" s="10" t="s">
        <v>44</v>
      </c>
      <c r="F47" s="14" t="s">
        <v>118</v>
      </c>
      <c r="G47" s="8">
        <v>1</v>
      </c>
      <c r="H47" s="11"/>
      <c r="I47" s="16"/>
      <c r="J47" s="16" t="s">
        <v>44</v>
      </c>
      <c r="K47" s="16" t="s">
        <v>44</v>
      </c>
      <c r="L47" s="16"/>
      <c r="M47" s="16" t="s">
        <v>44</v>
      </c>
      <c r="N47" s="16" t="s">
        <v>44</v>
      </c>
      <c r="O47" s="16"/>
      <c r="P47" s="16" t="s">
        <v>44</v>
      </c>
      <c r="Q47" s="16" t="s">
        <v>44</v>
      </c>
      <c r="R47" s="16"/>
      <c r="S47" s="16" t="s">
        <v>44</v>
      </c>
      <c r="T47" s="16" t="s">
        <v>44</v>
      </c>
      <c r="U47" s="16"/>
      <c r="V47" s="16" t="s">
        <v>44</v>
      </c>
      <c r="W47" s="16" t="s">
        <v>44</v>
      </c>
      <c r="X47" s="16"/>
      <c r="Y47" s="8">
        <v>1</v>
      </c>
      <c r="Z47" s="11"/>
      <c r="AA47" s="16"/>
      <c r="AB47" s="16" t="s">
        <v>44</v>
      </c>
      <c r="AC47" s="16" t="s">
        <v>44</v>
      </c>
      <c r="AD47" s="16"/>
      <c r="AE47" s="16" t="s">
        <v>44</v>
      </c>
      <c r="AF47" s="16" t="s">
        <v>44</v>
      </c>
      <c r="AG47" s="16"/>
      <c r="AH47" s="16" t="s">
        <v>44</v>
      </c>
      <c r="AI47" s="16" t="s">
        <v>44</v>
      </c>
      <c r="AJ47" s="16"/>
      <c r="AK47" s="16" t="s">
        <v>44</v>
      </c>
      <c r="AL47" s="16" t="s">
        <v>44</v>
      </c>
      <c r="AM47" s="16"/>
      <c r="AN47" s="16" t="s">
        <v>44</v>
      </c>
      <c r="AO47" s="16" t="s">
        <v>44</v>
      </c>
      <c r="AP47" s="16"/>
      <c r="AQ47" s="8">
        <f>+G47+Y47</f>
        <v>2</v>
      </c>
      <c r="AR47" s="11">
        <f>H47+Z47</f>
        <v>0</v>
      </c>
      <c r="AS47" s="31"/>
      <c r="AT47" s="15"/>
      <c r="AU47" s="10" t="s">
        <v>115</v>
      </c>
    </row>
    <row r="48" spans="1:48" s="10" customFormat="1" ht="86.25" customHeight="1">
      <c r="A48" s="52" t="s">
        <v>122</v>
      </c>
      <c r="B48" s="10" t="s">
        <v>44</v>
      </c>
      <c r="C48" s="10" t="s">
        <v>44</v>
      </c>
      <c r="D48" s="10" t="s">
        <v>121</v>
      </c>
      <c r="E48" s="10" t="s">
        <v>44</v>
      </c>
      <c r="F48" s="14" t="s">
        <v>118</v>
      </c>
      <c r="G48" s="8">
        <v>1</v>
      </c>
      <c r="H48" s="11"/>
      <c r="I48" s="16"/>
      <c r="J48" s="16" t="s">
        <v>44</v>
      </c>
      <c r="K48" s="16" t="s">
        <v>44</v>
      </c>
      <c r="L48" s="16"/>
      <c r="M48" s="16" t="s">
        <v>44</v>
      </c>
      <c r="N48" s="16" t="s">
        <v>44</v>
      </c>
      <c r="O48" s="16"/>
      <c r="P48" s="16" t="s">
        <v>44</v>
      </c>
      <c r="Q48" s="16" t="s">
        <v>44</v>
      </c>
      <c r="R48" s="16"/>
      <c r="S48" s="16" t="s">
        <v>44</v>
      </c>
      <c r="T48" s="16" t="s">
        <v>44</v>
      </c>
      <c r="U48" s="16"/>
      <c r="V48" s="16" t="s">
        <v>44</v>
      </c>
      <c r="W48" s="16" t="s">
        <v>44</v>
      </c>
      <c r="X48" s="16"/>
      <c r="Y48" s="8">
        <v>1</v>
      </c>
      <c r="Z48" s="11"/>
      <c r="AA48" s="16"/>
      <c r="AB48" s="16" t="s">
        <v>44</v>
      </c>
      <c r="AC48" s="16" t="s">
        <v>44</v>
      </c>
      <c r="AD48" s="16"/>
      <c r="AE48" s="16" t="s">
        <v>44</v>
      </c>
      <c r="AF48" s="16" t="s">
        <v>44</v>
      </c>
      <c r="AG48" s="16"/>
      <c r="AH48" s="16" t="s">
        <v>44</v>
      </c>
      <c r="AI48" s="16" t="s">
        <v>44</v>
      </c>
      <c r="AJ48" s="16"/>
      <c r="AK48" s="16" t="s">
        <v>44</v>
      </c>
      <c r="AL48" s="16" t="s">
        <v>44</v>
      </c>
      <c r="AM48" s="16"/>
      <c r="AN48" s="16" t="s">
        <v>44</v>
      </c>
      <c r="AO48" s="16" t="s">
        <v>44</v>
      </c>
      <c r="AP48" s="16"/>
      <c r="AQ48" s="8">
        <f>+G48+Y48</f>
        <v>2</v>
      </c>
      <c r="AR48" s="11">
        <f>H48+Z48</f>
        <v>0</v>
      </c>
      <c r="AS48" s="31"/>
      <c r="AT48" s="15"/>
      <c r="AU48" s="10" t="s">
        <v>115</v>
      </c>
    </row>
    <row r="49" spans="1:48" s="33" customFormat="1" ht="60">
      <c r="A49" s="58" t="s">
        <v>123</v>
      </c>
      <c r="B49" s="10" t="s">
        <v>38</v>
      </c>
      <c r="C49" s="10" t="s">
        <v>38</v>
      </c>
      <c r="D49" s="10" t="s">
        <v>38</v>
      </c>
      <c r="E49" s="10" t="s">
        <v>38</v>
      </c>
      <c r="F49" s="12" t="s">
        <v>124</v>
      </c>
      <c r="G49" s="8">
        <v>1</v>
      </c>
      <c r="H49" s="11"/>
      <c r="I49" s="16"/>
      <c r="J49" s="16" t="s">
        <v>44</v>
      </c>
      <c r="K49" s="16" t="s">
        <v>44</v>
      </c>
      <c r="L49" s="16"/>
      <c r="M49" s="16" t="s">
        <v>44</v>
      </c>
      <c r="N49" s="16" t="s">
        <v>44</v>
      </c>
      <c r="O49" s="16"/>
      <c r="P49" s="16" t="s">
        <v>44</v>
      </c>
      <c r="Q49" s="16" t="s">
        <v>44</v>
      </c>
      <c r="R49" s="16"/>
      <c r="S49" s="16" t="s">
        <v>44</v>
      </c>
      <c r="T49" s="16" t="s">
        <v>44</v>
      </c>
      <c r="U49" s="16"/>
      <c r="V49" s="16" t="s">
        <v>44</v>
      </c>
      <c r="W49" s="16" t="s">
        <v>44</v>
      </c>
      <c r="X49" s="16"/>
      <c r="Y49" s="8">
        <v>1</v>
      </c>
      <c r="Z49" s="11"/>
      <c r="AA49" s="16"/>
      <c r="AB49" s="16" t="s">
        <v>44</v>
      </c>
      <c r="AC49" s="16" t="s">
        <v>44</v>
      </c>
      <c r="AD49" s="16"/>
      <c r="AE49" s="16" t="s">
        <v>44</v>
      </c>
      <c r="AF49" s="16" t="s">
        <v>44</v>
      </c>
      <c r="AG49" s="16"/>
      <c r="AH49" s="16" t="s">
        <v>44</v>
      </c>
      <c r="AI49" s="16" t="s">
        <v>44</v>
      </c>
      <c r="AJ49" s="16"/>
      <c r="AK49" s="16" t="s">
        <v>44</v>
      </c>
      <c r="AL49" s="16" t="s">
        <v>44</v>
      </c>
      <c r="AM49" s="16"/>
      <c r="AN49" s="16" t="s">
        <v>44</v>
      </c>
      <c r="AO49" s="16" t="s">
        <v>44</v>
      </c>
      <c r="AP49" s="16"/>
      <c r="AQ49" s="8">
        <f>+G49+Y49</f>
        <v>2</v>
      </c>
      <c r="AR49" s="11">
        <f>+H49+Z49</f>
        <v>0</v>
      </c>
      <c r="AS49" s="27"/>
      <c r="AT49" s="6"/>
      <c r="AU49" s="10" t="s">
        <v>125</v>
      </c>
      <c r="AV49" s="10"/>
    </row>
    <row r="50" spans="1:48" s="34" customFormat="1" ht="60">
      <c r="A50" s="58" t="s">
        <v>126</v>
      </c>
      <c r="B50" s="10" t="s">
        <v>38</v>
      </c>
      <c r="C50" s="10" t="s">
        <v>38</v>
      </c>
      <c r="D50" s="10" t="s">
        <v>38</v>
      </c>
      <c r="E50" s="10" t="s">
        <v>38</v>
      </c>
      <c r="F50" s="12" t="s">
        <v>124</v>
      </c>
      <c r="G50" s="8">
        <v>1</v>
      </c>
      <c r="H50" s="11"/>
      <c r="I50" s="16"/>
      <c r="J50" s="16" t="s">
        <v>44</v>
      </c>
      <c r="K50" s="16" t="s">
        <v>44</v>
      </c>
      <c r="L50" s="16"/>
      <c r="M50" s="16" t="s">
        <v>44</v>
      </c>
      <c r="N50" s="16" t="s">
        <v>44</v>
      </c>
      <c r="O50" s="16"/>
      <c r="P50" s="16" t="s">
        <v>44</v>
      </c>
      <c r="Q50" s="16" t="s">
        <v>44</v>
      </c>
      <c r="R50" s="16"/>
      <c r="S50" s="16" t="s">
        <v>44</v>
      </c>
      <c r="T50" s="16" t="s">
        <v>44</v>
      </c>
      <c r="U50" s="16"/>
      <c r="V50" s="16" t="s">
        <v>44</v>
      </c>
      <c r="W50" s="16" t="s">
        <v>44</v>
      </c>
      <c r="X50" s="16"/>
      <c r="Y50" s="8">
        <v>1</v>
      </c>
      <c r="Z50" s="11"/>
      <c r="AA50" s="16"/>
      <c r="AB50" s="16" t="s">
        <v>44</v>
      </c>
      <c r="AC50" s="16" t="s">
        <v>44</v>
      </c>
      <c r="AD50" s="16"/>
      <c r="AE50" s="16" t="s">
        <v>44</v>
      </c>
      <c r="AF50" s="16" t="s">
        <v>44</v>
      </c>
      <c r="AG50" s="16"/>
      <c r="AH50" s="16" t="s">
        <v>44</v>
      </c>
      <c r="AI50" s="16" t="s">
        <v>44</v>
      </c>
      <c r="AJ50" s="16"/>
      <c r="AK50" s="16" t="s">
        <v>44</v>
      </c>
      <c r="AL50" s="16" t="s">
        <v>44</v>
      </c>
      <c r="AM50" s="16"/>
      <c r="AN50" s="16" t="s">
        <v>44</v>
      </c>
      <c r="AO50" s="16" t="s">
        <v>44</v>
      </c>
      <c r="AP50" s="16"/>
      <c r="AQ50" s="8">
        <f>+G50+Y50</f>
        <v>2</v>
      </c>
      <c r="AR50" s="11">
        <f>+H50+Z50</f>
        <v>0</v>
      </c>
      <c r="AS50" s="27"/>
      <c r="AT50" s="6"/>
      <c r="AU50" s="10" t="s">
        <v>125</v>
      </c>
      <c r="AV50" s="10"/>
    </row>
    <row r="51" spans="1:48" s="34" customFormat="1" ht="47.25">
      <c r="A51" s="58" t="s">
        <v>127</v>
      </c>
      <c r="B51" s="10" t="s">
        <v>44</v>
      </c>
      <c r="C51" s="10" t="s">
        <v>38</v>
      </c>
      <c r="D51" s="10" t="s">
        <v>128</v>
      </c>
      <c r="E51" s="10" t="s">
        <v>44</v>
      </c>
      <c r="F51" s="14" t="s">
        <v>129</v>
      </c>
      <c r="G51" s="8">
        <v>1</v>
      </c>
      <c r="H51" s="11"/>
      <c r="I51" s="16"/>
      <c r="J51" s="8">
        <v>1</v>
      </c>
      <c r="K51" s="11"/>
      <c r="L51" s="16"/>
      <c r="M51" s="8">
        <v>1</v>
      </c>
      <c r="N51" s="11"/>
      <c r="O51" s="16"/>
      <c r="P51" s="8">
        <v>1</v>
      </c>
      <c r="Q51" s="11"/>
      <c r="R51" s="16"/>
      <c r="S51" s="8">
        <v>1</v>
      </c>
      <c r="T51" s="11"/>
      <c r="U51" s="16"/>
      <c r="V51" s="8">
        <v>1</v>
      </c>
      <c r="W51" s="11"/>
      <c r="X51" s="16"/>
      <c r="Y51" s="8">
        <v>1</v>
      </c>
      <c r="Z51" s="11"/>
      <c r="AA51" s="16"/>
      <c r="AB51" s="8">
        <v>1</v>
      </c>
      <c r="AC51" s="11"/>
      <c r="AD51" s="16"/>
      <c r="AE51" s="8">
        <v>1</v>
      </c>
      <c r="AF51" s="11"/>
      <c r="AG51" s="16"/>
      <c r="AH51" s="8">
        <v>1</v>
      </c>
      <c r="AI51" s="11"/>
      <c r="AJ51" s="16"/>
      <c r="AK51" s="8">
        <v>1</v>
      </c>
      <c r="AL51" s="11"/>
      <c r="AM51" s="16"/>
      <c r="AN51" s="8">
        <v>1</v>
      </c>
      <c r="AO51" s="11"/>
      <c r="AP51" s="16"/>
      <c r="AQ51" s="8">
        <f>G51+J51+M51+P51+S51+V51+Y51+AB51+AE51+AH51+AK51+AN51</f>
        <v>12</v>
      </c>
      <c r="AR51" s="11">
        <f>H51+K51+N51+Q51+T51+W51+Z51+AC51+AF51+AI51+AL51+AO51</f>
        <v>0</v>
      </c>
      <c r="AS51" s="27"/>
      <c r="AT51" s="6"/>
      <c r="AU51" s="10" t="s">
        <v>125</v>
      </c>
      <c r="AV51" s="10"/>
    </row>
    <row r="52" spans="1:48" s="33" customFormat="1" ht="54.75" customHeight="1">
      <c r="A52" s="58" t="s">
        <v>130</v>
      </c>
      <c r="B52" s="10" t="s">
        <v>44</v>
      </c>
      <c r="C52" s="10" t="s">
        <v>38</v>
      </c>
      <c r="D52" s="10" t="s">
        <v>128</v>
      </c>
      <c r="E52" s="10" t="s">
        <v>44</v>
      </c>
      <c r="F52" s="14" t="s">
        <v>129</v>
      </c>
      <c r="G52" s="8">
        <v>1</v>
      </c>
      <c r="H52" s="11"/>
      <c r="I52" s="16"/>
      <c r="J52" s="8">
        <v>1</v>
      </c>
      <c r="K52" s="11"/>
      <c r="L52" s="16"/>
      <c r="M52" s="8">
        <v>1</v>
      </c>
      <c r="N52" s="11"/>
      <c r="O52" s="16"/>
      <c r="P52" s="8">
        <v>1</v>
      </c>
      <c r="Q52" s="11"/>
      <c r="R52" s="16"/>
      <c r="S52" s="8">
        <v>1</v>
      </c>
      <c r="T52" s="11"/>
      <c r="U52" s="16"/>
      <c r="V52" s="8">
        <v>1</v>
      </c>
      <c r="W52" s="11"/>
      <c r="X52" s="16"/>
      <c r="Y52" s="8">
        <v>1</v>
      </c>
      <c r="Z52" s="11"/>
      <c r="AA52" s="16"/>
      <c r="AB52" s="8">
        <v>1</v>
      </c>
      <c r="AC52" s="11"/>
      <c r="AD52" s="16"/>
      <c r="AE52" s="8">
        <v>1</v>
      </c>
      <c r="AF52" s="11"/>
      <c r="AG52" s="16"/>
      <c r="AH52" s="8">
        <v>1</v>
      </c>
      <c r="AI52" s="11"/>
      <c r="AJ52" s="16"/>
      <c r="AK52" s="8">
        <v>1</v>
      </c>
      <c r="AL52" s="11"/>
      <c r="AM52" s="16"/>
      <c r="AN52" s="8">
        <v>1</v>
      </c>
      <c r="AO52" s="11"/>
      <c r="AP52" s="16"/>
      <c r="AQ52" s="8">
        <f>G52+J52+M52+P52+S52+V52+Y52+AB52+AE52+AH52+AK52+AN52</f>
        <v>12</v>
      </c>
      <c r="AR52" s="11">
        <f>H52+K52+N52+Q52+T52+W52+Z52+AC52+AF52+AI52+AL52+AO52</f>
        <v>0</v>
      </c>
      <c r="AS52" s="27"/>
      <c r="AT52" s="6"/>
      <c r="AU52" s="10" t="s">
        <v>125</v>
      </c>
      <c r="AV52" s="10"/>
    </row>
    <row r="53" spans="1:48" s="33" customFormat="1" ht="97.5" customHeight="1">
      <c r="A53" s="59" t="s">
        <v>131</v>
      </c>
      <c r="B53" s="10" t="s">
        <v>38</v>
      </c>
      <c r="C53" s="10" t="s">
        <v>38</v>
      </c>
      <c r="D53" s="10" t="s">
        <v>38</v>
      </c>
      <c r="E53" s="10" t="s">
        <v>38</v>
      </c>
      <c r="F53" s="14" t="s">
        <v>132</v>
      </c>
      <c r="G53" s="6" t="s">
        <v>44</v>
      </c>
      <c r="H53" s="6" t="s">
        <v>44</v>
      </c>
      <c r="I53" s="16"/>
      <c r="J53" s="8">
        <v>1</v>
      </c>
      <c r="K53" s="11"/>
      <c r="L53" s="16"/>
      <c r="M53" s="6" t="s">
        <v>44</v>
      </c>
      <c r="N53" s="6" t="s">
        <v>44</v>
      </c>
      <c r="O53" s="16"/>
      <c r="P53" s="6" t="s">
        <v>44</v>
      </c>
      <c r="Q53" s="6" t="s">
        <v>44</v>
      </c>
      <c r="R53" s="16"/>
      <c r="S53" s="6" t="s">
        <v>44</v>
      </c>
      <c r="T53" s="6" t="s">
        <v>44</v>
      </c>
      <c r="U53" s="16"/>
      <c r="V53" s="6" t="s">
        <v>44</v>
      </c>
      <c r="W53" s="6" t="s">
        <v>44</v>
      </c>
      <c r="X53" s="16"/>
      <c r="Y53" s="8">
        <v>1</v>
      </c>
      <c r="Z53" s="11"/>
      <c r="AA53" s="16"/>
      <c r="AB53" s="6" t="s">
        <v>44</v>
      </c>
      <c r="AC53" s="6" t="s">
        <v>44</v>
      </c>
      <c r="AD53" s="16"/>
      <c r="AE53" s="6" t="s">
        <v>44</v>
      </c>
      <c r="AF53" s="6" t="s">
        <v>44</v>
      </c>
      <c r="AG53" s="16"/>
      <c r="AH53" s="6" t="s">
        <v>44</v>
      </c>
      <c r="AI53" s="6" t="s">
        <v>44</v>
      </c>
      <c r="AJ53" s="16"/>
      <c r="AK53" s="6" t="s">
        <v>44</v>
      </c>
      <c r="AL53" s="6" t="s">
        <v>44</v>
      </c>
      <c r="AM53" s="16"/>
      <c r="AN53" s="6" t="s">
        <v>44</v>
      </c>
      <c r="AO53" s="6" t="s">
        <v>44</v>
      </c>
      <c r="AP53" s="16"/>
      <c r="AQ53" s="8">
        <f t="shared" ref="AQ53:AR56" si="0">+J53+Y53</f>
        <v>2</v>
      </c>
      <c r="AR53" s="11">
        <f t="shared" si="0"/>
        <v>0</v>
      </c>
      <c r="AS53" s="27"/>
      <c r="AT53" s="6"/>
      <c r="AU53" s="10" t="s">
        <v>125</v>
      </c>
      <c r="AV53" s="10"/>
    </row>
    <row r="54" spans="1:48" s="10" customFormat="1" ht="99.75" customHeight="1">
      <c r="A54" s="59" t="s">
        <v>133</v>
      </c>
      <c r="B54" s="10" t="s">
        <v>38</v>
      </c>
      <c r="C54" s="10" t="s">
        <v>38</v>
      </c>
      <c r="D54" s="10" t="s">
        <v>38</v>
      </c>
      <c r="E54" s="10" t="s">
        <v>38</v>
      </c>
      <c r="F54" s="14" t="s">
        <v>132</v>
      </c>
      <c r="G54" s="6" t="s">
        <v>44</v>
      </c>
      <c r="H54" s="6" t="s">
        <v>44</v>
      </c>
      <c r="I54" s="16"/>
      <c r="J54" s="8">
        <v>1</v>
      </c>
      <c r="K54" s="11"/>
      <c r="L54" s="16"/>
      <c r="M54" s="6" t="s">
        <v>44</v>
      </c>
      <c r="N54" s="6" t="s">
        <v>44</v>
      </c>
      <c r="O54" s="16"/>
      <c r="P54" s="6" t="s">
        <v>44</v>
      </c>
      <c r="Q54" s="6" t="s">
        <v>44</v>
      </c>
      <c r="R54" s="16"/>
      <c r="S54" s="6" t="s">
        <v>44</v>
      </c>
      <c r="T54" s="6" t="s">
        <v>44</v>
      </c>
      <c r="U54" s="16"/>
      <c r="V54" s="6" t="s">
        <v>44</v>
      </c>
      <c r="W54" s="6" t="s">
        <v>44</v>
      </c>
      <c r="X54" s="16"/>
      <c r="Y54" s="8">
        <v>1</v>
      </c>
      <c r="Z54" s="11"/>
      <c r="AA54" s="16"/>
      <c r="AB54" s="6" t="s">
        <v>44</v>
      </c>
      <c r="AC54" s="6" t="s">
        <v>44</v>
      </c>
      <c r="AD54" s="16"/>
      <c r="AE54" s="6" t="s">
        <v>44</v>
      </c>
      <c r="AF54" s="6" t="s">
        <v>44</v>
      </c>
      <c r="AG54" s="16"/>
      <c r="AH54" s="6" t="s">
        <v>44</v>
      </c>
      <c r="AI54" s="6" t="s">
        <v>44</v>
      </c>
      <c r="AJ54" s="16"/>
      <c r="AK54" s="6" t="s">
        <v>44</v>
      </c>
      <c r="AL54" s="6" t="s">
        <v>44</v>
      </c>
      <c r="AM54" s="16"/>
      <c r="AN54" s="6" t="s">
        <v>44</v>
      </c>
      <c r="AO54" s="6" t="s">
        <v>44</v>
      </c>
      <c r="AP54" s="16"/>
      <c r="AQ54" s="8">
        <f t="shared" si="0"/>
        <v>2</v>
      </c>
      <c r="AR54" s="11">
        <f t="shared" si="0"/>
        <v>0</v>
      </c>
      <c r="AS54" s="27"/>
      <c r="AT54" s="6"/>
      <c r="AU54" s="10" t="s">
        <v>125</v>
      </c>
    </row>
    <row r="55" spans="1:48" s="10" customFormat="1" ht="60">
      <c r="A55" s="52" t="s">
        <v>134</v>
      </c>
      <c r="B55" s="10" t="s">
        <v>44</v>
      </c>
      <c r="C55" s="10" t="s">
        <v>44</v>
      </c>
      <c r="D55" s="10" t="s">
        <v>121</v>
      </c>
      <c r="E55" s="10" t="s">
        <v>44</v>
      </c>
      <c r="F55" s="14" t="s">
        <v>118</v>
      </c>
      <c r="G55" s="6" t="s">
        <v>44</v>
      </c>
      <c r="H55" s="6" t="s">
        <v>44</v>
      </c>
      <c r="I55" s="16"/>
      <c r="J55" s="8">
        <v>1</v>
      </c>
      <c r="K55" s="20"/>
      <c r="L55" s="16"/>
      <c r="M55" s="6" t="s">
        <v>44</v>
      </c>
      <c r="N55" s="6" t="s">
        <v>44</v>
      </c>
      <c r="O55" s="16"/>
      <c r="P55" s="6" t="s">
        <v>44</v>
      </c>
      <c r="Q55" s="6" t="s">
        <v>44</v>
      </c>
      <c r="R55" s="16"/>
      <c r="S55" s="6" t="s">
        <v>44</v>
      </c>
      <c r="T55" s="6" t="s">
        <v>44</v>
      </c>
      <c r="U55" s="16"/>
      <c r="V55" s="6" t="s">
        <v>44</v>
      </c>
      <c r="W55" s="6" t="s">
        <v>44</v>
      </c>
      <c r="X55" s="16"/>
      <c r="Y55" s="8">
        <v>1</v>
      </c>
      <c r="Z55" s="11"/>
      <c r="AA55" s="16"/>
      <c r="AB55" s="6" t="s">
        <v>44</v>
      </c>
      <c r="AC55" s="6" t="s">
        <v>44</v>
      </c>
      <c r="AD55" s="16"/>
      <c r="AE55" s="6" t="s">
        <v>44</v>
      </c>
      <c r="AF55" s="6" t="s">
        <v>44</v>
      </c>
      <c r="AG55" s="16"/>
      <c r="AH55" s="6" t="s">
        <v>44</v>
      </c>
      <c r="AI55" s="6" t="s">
        <v>44</v>
      </c>
      <c r="AJ55" s="16"/>
      <c r="AK55" s="6" t="s">
        <v>44</v>
      </c>
      <c r="AL55" s="6" t="s">
        <v>44</v>
      </c>
      <c r="AM55" s="16"/>
      <c r="AN55" s="6" t="s">
        <v>44</v>
      </c>
      <c r="AO55" s="6" t="s">
        <v>44</v>
      </c>
      <c r="AP55" s="16"/>
      <c r="AQ55" s="8">
        <f t="shared" si="0"/>
        <v>2</v>
      </c>
      <c r="AR55" s="11">
        <f t="shared" si="0"/>
        <v>0</v>
      </c>
      <c r="AS55" s="27"/>
      <c r="AT55" s="12"/>
      <c r="AU55" s="10" t="s">
        <v>135</v>
      </c>
    </row>
    <row r="56" spans="1:48" s="10" customFormat="1" ht="60">
      <c r="A56" s="52" t="s">
        <v>136</v>
      </c>
      <c r="B56" s="10" t="s">
        <v>44</v>
      </c>
      <c r="C56" s="10" t="s">
        <v>44</v>
      </c>
      <c r="D56" s="10" t="s">
        <v>121</v>
      </c>
      <c r="E56" s="10" t="s">
        <v>44</v>
      </c>
      <c r="F56" s="14" t="s">
        <v>118</v>
      </c>
      <c r="G56" s="6" t="s">
        <v>44</v>
      </c>
      <c r="H56" s="6" t="s">
        <v>44</v>
      </c>
      <c r="I56" s="16"/>
      <c r="J56" s="8">
        <v>1</v>
      </c>
      <c r="K56" s="20"/>
      <c r="L56" s="16"/>
      <c r="M56" s="6" t="s">
        <v>44</v>
      </c>
      <c r="N56" s="6" t="s">
        <v>44</v>
      </c>
      <c r="O56" s="16"/>
      <c r="P56" s="6" t="s">
        <v>44</v>
      </c>
      <c r="Q56" s="6" t="s">
        <v>44</v>
      </c>
      <c r="R56" s="16"/>
      <c r="S56" s="6" t="s">
        <v>44</v>
      </c>
      <c r="T56" s="6" t="s">
        <v>44</v>
      </c>
      <c r="U56" s="16"/>
      <c r="V56" s="6" t="s">
        <v>44</v>
      </c>
      <c r="W56" s="6" t="s">
        <v>44</v>
      </c>
      <c r="X56" s="16"/>
      <c r="Y56" s="8">
        <v>1</v>
      </c>
      <c r="Z56" s="11"/>
      <c r="AA56" s="16"/>
      <c r="AB56" s="6" t="s">
        <v>44</v>
      </c>
      <c r="AC56" s="6" t="s">
        <v>44</v>
      </c>
      <c r="AD56" s="16"/>
      <c r="AE56" s="6" t="s">
        <v>44</v>
      </c>
      <c r="AF56" s="6" t="s">
        <v>44</v>
      </c>
      <c r="AG56" s="16"/>
      <c r="AH56" s="6" t="s">
        <v>44</v>
      </c>
      <c r="AI56" s="6" t="s">
        <v>44</v>
      </c>
      <c r="AJ56" s="16"/>
      <c r="AK56" s="6" t="s">
        <v>44</v>
      </c>
      <c r="AL56" s="6" t="s">
        <v>44</v>
      </c>
      <c r="AM56" s="16"/>
      <c r="AN56" s="6" t="s">
        <v>44</v>
      </c>
      <c r="AO56" s="6" t="s">
        <v>44</v>
      </c>
      <c r="AP56" s="16"/>
      <c r="AQ56" s="8">
        <f t="shared" si="0"/>
        <v>2</v>
      </c>
      <c r="AR56" s="11">
        <f t="shared" si="0"/>
        <v>0</v>
      </c>
      <c r="AS56" s="27"/>
      <c r="AT56" s="12"/>
      <c r="AU56" s="10" t="s">
        <v>135</v>
      </c>
    </row>
    <row r="57" spans="1:48" s="16" customFormat="1" ht="60">
      <c r="A57" s="52" t="s">
        <v>137</v>
      </c>
      <c r="B57" s="10" t="s">
        <v>38</v>
      </c>
      <c r="C57" s="10" t="s">
        <v>38</v>
      </c>
      <c r="D57" s="10" t="s">
        <v>38</v>
      </c>
      <c r="E57" s="10" t="s">
        <v>38</v>
      </c>
      <c r="F57" s="14" t="s">
        <v>138</v>
      </c>
      <c r="G57" s="6" t="s">
        <v>44</v>
      </c>
      <c r="H57" s="6" t="s">
        <v>44</v>
      </c>
      <c r="I57" s="10"/>
      <c r="J57" s="6" t="s">
        <v>44</v>
      </c>
      <c r="K57" s="6" t="s">
        <v>44</v>
      </c>
      <c r="L57" s="10"/>
      <c r="M57" s="8">
        <v>1</v>
      </c>
      <c r="N57" s="11"/>
      <c r="O57" s="12"/>
      <c r="P57" s="6" t="s">
        <v>44</v>
      </c>
      <c r="Q57" s="6" t="s">
        <v>44</v>
      </c>
      <c r="R57" s="10"/>
      <c r="S57" s="10" t="s">
        <v>44</v>
      </c>
      <c r="T57" s="10" t="s">
        <v>44</v>
      </c>
      <c r="U57" s="10"/>
      <c r="V57" s="6" t="s">
        <v>44</v>
      </c>
      <c r="W57" s="6" t="s">
        <v>44</v>
      </c>
      <c r="X57" s="10"/>
      <c r="Y57" s="6" t="s">
        <v>44</v>
      </c>
      <c r="Z57" s="6" t="s">
        <v>44</v>
      </c>
      <c r="AA57" s="10"/>
      <c r="AB57" s="6" t="s">
        <v>44</v>
      </c>
      <c r="AC57" s="6" t="s">
        <v>44</v>
      </c>
      <c r="AD57" s="10"/>
      <c r="AE57" s="6" t="s">
        <v>44</v>
      </c>
      <c r="AF57" s="6" t="s">
        <v>44</v>
      </c>
      <c r="AG57" s="10"/>
      <c r="AH57" s="6" t="s">
        <v>44</v>
      </c>
      <c r="AI57" s="6" t="s">
        <v>44</v>
      </c>
      <c r="AJ57" s="10"/>
      <c r="AK57" s="6" t="s">
        <v>44</v>
      </c>
      <c r="AL57" s="6" t="s">
        <v>44</v>
      </c>
      <c r="AM57" s="10"/>
      <c r="AN57" s="6" t="s">
        <v>44</v>
      </c>
      <c r="AO57" s="6" t="s">
        <v>44</v>
      </c>
      <c r="AP57" s="17"/>
      <c r="AQ57" s="8">
        <f>M57</f>
        <v>1</v>
      </c>
      <c r="AR57" s="11">
        <f>N57</f>
        <v>0</v>
      </c>
      <c r="AS57" s="60"/>
      <c r="AT57" s="6"/>
      <c r="AU57" s="10" t="s">
        <v>56</v>
      </c>
    </row>
    <row r="58" spans="1:48" s="10" customFormat="1" ht="60">
      <c r="A58" s="52" t="s">
        <v>139</v>
      </c>
      <c r="B58" s="10" t="s">
        <v>38</v>
      </c>
      <c r="C58" s="10" t="s">
        <v>38</v>
      </c>
      <c r="D58" s="10" t="s">
        <v>38</v>
      </c>
      <c r="E58" s="10" t="s">
        <v>38</v>
      </c>
      <c r="F58" s="14" t="s">
        <v>138</v>
      </c>
      <c r="G58" s="6" t="s">
        <v>44</v>
      </c>
      <c r="H58" s="6" t="s">
        <v>44</v>
      </c>
      <c r="J58" s="6" t="s">
        <v>44</v>
      </c>
      <c r="K58" s="6" t="s">
        <v>44</v>
      </c>
      <c r="M58" s="8">
        <v>1</v>
      </c>
      <c r="N58" s="11"/>
      <c r="O58" s="12"/>
      <c r="P58" s="6" t="s">
        <v>44</v>
      </c>
      <c r="Q58" s="6" t="s">
        <v>44</v>
      </c>
      <c r="S58" s="10" t="s">
        <v>44</v>
      </c>
      <c r="T58" s="10" t="s">
        <v>44</v>
      </c>
      <c r="V58" s="6" t="s">
        <v>44</v>
      </c>
      <c r="W58" s="6" t="s">
        <v>44</v>
      </c>
      <c r="Y58" s="6" t="s">
        <v>44</v>
      </c>
      <c r="Z58" s="6" t="s">
        <v>44</v>
      </c>
      <c r="AB58" s="6" t="s">
        <v>44</v>
      </c>
      <c r="AC58" s="6" t="s">
        <v>44</v>
      </c>
      <c r="AE58" s="6" t="s">
        <v>44</v>
      </c>
      <c r="AF58" s="6" t="s">
        <v>44</v>
      </c>
      <c r="AH58" s="6" t="s">
        <v>44</v>
      </c>
      <c r="AI58" s="6" t="s">
        <v>44</v>
      </c>
      <c r="AK58" s="6" t="s">
        <v>44</v>
      </c>
      <c r="AL58" s="6" t="s">
        <v>44</v>
      </c>
      <c r="AN58" s="6" t="s">
        <v>44</v>
      </c>
      <c r="AO58" s="6" t="s">
        <v>44</v>
      </c>
      <c r="AP58" s="17"/>
      <c r="AQ58" s="8">
        <f>M58</f>
        <v>1</v>
      </c>
      <c r="AR58" s="11">
        <f>N58</f>
        <v>0</v>
      </c>
      <c r="AS58" s="60"/>
      <c r="AT58" s="6"/>
      <c r="AU58" s="10" t="s">
        <v>56</v>
      </c>
    </row>
    <row r="59" spans="1:48" s="10" customFormat="1" ht="60.75" customHeight="1">
      <c r="A59" s="52" t="s">
        <v>140</v>
      </c>
      <c r="B59" s="10" t="s">
        <v>38</v>
      </c>
      <c r="C59" s="10" t="s">
        <v>38</v>
      </c>
      <c r="D59" s="10" t="s">
        <v>38</v>
      </c>
      <c r="E59" s="10" t="s">
        <v>38</v>
      </c>
      <c r="F59" s="12" t="s">
        <v>141</v>
      </c>
      <c r="G59" s="8">
        <v>19</v>
      </c>
      <c r="H59" s="11"/>
      <c r="I59" s="12"/>
      <c r="J59" s="6" t="s">
        <v>44</v>
      </c>
      <c r="K59" s="6" t="s">
        <v>44</v>
      </c>
      <c r="M59" s="6" t="s">
        <v>44</v>
      </c>
      <c r="N59" s="6" t="s">
        <v>44</v>
      </c>
      <c r="P59" s="6" t="s">
        <v>44</v>
      </c>
      <c r="Q59" s="6" t="s">
        <v>44</v>
      </c>
      <c r="S59" s="6" t="s">
        <v>44</v>
      </c>
      <c r="T59" s="6" t="s">
        <v>44</v>
      </c>
      <c r="V59" s="6" t="s">
        <v>44</v>
      </c>
      <c r="W59" s="6" t="s">
        <v>44</v>
      </c>
      <c r="Y59" s="6" t="s">
        <v>44</v>
      </c>
      <c r="Z59" s="6" t="s">
        <v>44</v>
      </c>
      <c r="AB59" s="6" t="s">
        <v>44</v>
      </c>
      <c r="AC59" s="6" t="s">
        <v>44</v>
      </c>
      <c r="AE59" s="6" t="s">
        <v>44</v>
      </c>
      <c r="AF59" s="6" t="s">
        <v>44</v>
      </c>
      <c r="AH59" s="6" t="s">
        <v>44</v>
      </c>
      <c r="AI59" s="6" t="s">
        <v>44</v>
      </c>
      <c r="AK59" s="6" t="s">
        <v>44</v>
      </c>
      <c r="AL59" s="6" t="s">
        <v>44</v>
      </c>
      <c r="AN59" s="6" t="s">
        <v>44</v>
      </c>
      <c r="AO59" s="6" t="s">
        <v>44</v>
      </c>
      <c r="AQ59" s="8">
        <f>G59</f>
        <v>19</v>
      </c>
      <c r="AR59" s="11">
        <f>H59</f>
        <v>0</v>
      </c>
      <c r="AS59" s="27"/>
      <c r="AU59" s="10" t="s">
        <v>100</v>
      </c>
    </row>
    <row r="60" spans="1:48" s="10" customFormat="1" ht="75">
      <c r="A60" s="52" t="s">
        <v>142</v>
      </c>
      <c r="B60" s="16" t="s">
        <v>44</v>
      </c>
      <c r="C60" s="16" t="s">
        <v>44</v>
      </c>
      <c r="D60" s="16" t="s">
        <v>44</v>
      </c>
      <c r="E60" s="16" t="s">
        <v>143</v>
      </c>
      <c r="F60" s="14" t="s">
        <v>144</v>
      </c>
      <c r="G60" s="6" t="s">
        <v>44</v>
      </c>
      <c r="H60" s="6" t="s">
        <v>44</v>
      </c>
      <c r="I60" s="16"/>
      <c r="J60" s="6" t="s">
        <v>44</v>
      </c>
      <c r="K60" s="6" t="s">
        <v>44</v>
      </c>
      <c r="L60" s="14"/>
      <c r="M60" s="6" t="s">
        <v>44</v>
      </c>
      <c r="N60" s="6" t="s">
        <v>44</v>
      </c>
      <c r="O60" s="16"/>
      <c r="P60" s="6" t="s">
        <v>44</v>
      </c>
      <c r="Q60" s="6" t="s">
        <v>44</v>
      </c>
      <c r="R60" s="16"/>
      <c r="S60" s="6" t="s">
        <v>44</v>
      </c>
      <c r="T60" s="6" t="s">
        <v>44</v>
      </c>
      <c r="U60" s="16"/>
      <c r="V60" s="6" t="s">
        <v>44</v>
      </c>
      <c r="W60" s="6" t="s">
        <v>44</v>
      </c>
      <c r="X60" s="16"/>
      <c r="Y60" s="8">
        <v>1</v>
      </c>
      <c r="Z60" s="11"/>
      <c r="AA60" s="16"/>
      <c r="AB60" s="6" t="s">
        <v>44</v>
      </c>
      <c r="AC60" s="6" t="s">
        <v>44</v>
      </c>
      <c r="AD60" s="16"/>
      <c r="AE60" s="6" t="s">
        <v>44</v>
      </c>
      <c r="AF60" s="6" t="s">
        <v>44</v>
      </c>
      <c r="AG60" s="16"/>
      <c r="AH60" s="6" t="s">
        <v>44</v>
      </c>
      <c r="AI60" s="6" t="s">
        <v>44</v>
      </c>
      <c r="AJ60" s="16"/>
      <c r="AK60" s="6" t="s">
        <v>44</v>
      </c>
      <c r="AL60" s="6" t="s">
        <v>44</v>
      </c>
      <c r="AM60" s="16"/>
      <c r="AN60" s="6" t="s">
        <v>44</v>
      </c>
      <c r="AO60" s="6" t="s">
        <v>44</v>
      </c>
      <c r="AP60" s="16"/>
      <c r="AQ60" s="8">
        <f>Y60</f>
        <v>1</v>
      </c>
      <c r="AR60" s="11">
        <f>Z60</f>
        <v>0</v>
      </c>
      <c r="AS60" s="31"/>
      <c r="AT60" s="14"/>
      <c r="AU60" s="16" t="s">
        <v>100</v>
      </c>
    </row>
    <row r="61" spans="1:48" s="10" customFormat="1" ht="75">
      <c r="A61" s="52" t="s">
        <v>145</v>
      </c>
      <c r="B61" s="10" t="s">
        <v>38</v>
      </c>
      <c r="C61" s="10" t="s">
        <v>38</v>
      </c>
      <c r="D61" s="10" t="s">
        <v>38</v>
      </c>
      <c r="E61" s="10" t="s">
        <v>38</v>
      </c>
      <c r="F61" s="12" t="s">
        <v>146</v>
      </c>
      <c r="G61" s="8">
        <v>1</v>
      </c>
      <c r="H61" s="11"/>
      <c r="I61" s="12"/>
      <c r="J61" s="6" t="s">
        <v>44</v>
      </c>
      <c r="K61" s="6" t="s">
        <v>44</v>
      </c>
      <c r="M61" s="10" t="s">
        <v>44</v>
      </c>
      <c r="N61" s="10" t="s">
        <v>44</v>
      </c>
      <c r="P61" s="6" t="s">
        <v>44</v>
      </c>
      <c r="Q61" s="6" t="s">
        <v>44</v>
      </c>
      <c r="S61" s="6" t="s">
        <v>44</v>
      </c>
      <c r="T61" s="6" t="s">
        <v>44</v>
      </c>
      <c r="V61" s="6" t="s">
        <v>44</v>
      </c>
      <c r="W61" s="6" t="s">
        <v>44</v>
      </c>
      <c r="X61" s="10" t="s">
        <v>44</v>
      </c>
      <c r="Y61" s="8">
        <v>1</v>
      </c>
      <c r="Z61" s="11"/>
      <c r="AA61" s="12"/>
      <c r="AB61" s="6" t="s">
        <v>44</v>
      </c>
      <c r="AC61" s="6" t="s">
        <v>44</v>
      </c>
      <c r="AE61" s="6" t="s">
        <v>44</v>
      </c>
      <c r="AF61" s="6" t="s">
        <v>44</v>
      </c>
      <c r="AH61" s="6" t="s">
        <v>44</v>
      </c>
      <c r="AI61" s="6" t="s">
        <v>44</v>
      </c>
      <c r="AK61" s="6" t="s">
        <v>44</v>
      </c>
      <c r="AL61" s="6" t="s">
        <v>44</v>
      </c>
      <c r="AN61" s="6" t="s">
        <v>44</v>
      </c>
      <c r="AO61" s="6" t="s">
        <v>44</v>
      </c>
      <c r="AQ61" s="8">
        <f>+G61+Y61</f>
        <v>2</v>
      </c>
      <c r="AR61" s="11">
        <f>+H61+Z61</f>
        <v>0</v>
      </c>
      <c r="AS61" s="27"/>
      <c r="AU61" s="10" t="s">
        <v>49</v>
      </c>
    </row>
    <row r="62" spans="1:48" s="33" customFormat="1" ht="120">
      <c r="A62" s="52" t="s">
        <v>147</v>
      </c>
      <c r="B62" s="10" t="s">
        <v>75</v>
      </c>
      <c r="C62" s="10" t="s">
        <v>44</v>
      </c>
      <c r="D62" s="10" t="s">
        <v>148</v>
      </c>
      <c r="E62" s="10" t="s">
        <v>44</v>
      </c>
      <c r="F62" s="12" t="s">
        <v>149</v>
      </c>
      <c r="G62" s="6" t="s">
        <v>44</v>
      </c>
      <c r="H62" s="6" t="s">
        <v>44</v>
      </c>
      <c r="I62" s="10"/>
      <c r="J62" s="6" t="s">
        <v>44</v>
      </c>
      <c r="K62" s="6" t="s">
        <v>44</v>
      </c>
      <c r="L62" s="10"/>
      <c r="M62" s="8">
        <v>1</v>
      </c>
      <c r="N62" s="11"/>
      <c r="O62" s="12"/>
      <c r="P62" s="6" t="s">
        <v>44</v>
      </c>
      <c r="Q62" s="6" t="s">
        <v>44</v>
      </c>
      <c r="R62" s="10"/>
      <c r="S62" s="6" t="s">
        <v>44</v>
      </c>
      <c r="T62" s="6" t="s">
        <v>44</v>
      </c>
      <c r="U62" s="10"/>
      <c r="V62" s="6" t="s">
        <v>44</v>
      </c>
      <c r="W62" s="6" t="s">
        <v>44</v>
      </c>
      <c r="X62" s="10"/>
      <c r="Y62" s="6" t="s">
        <v>44</v>
      </c>
      <c r="Z62" s="6" t="s">
        <v>44</v>
      </c>
      <c r="AA62" s="10"/>
      <c r="AB62" s="6" t="s">
        <v>44</v>
      </c>
      <c r="AC62" s="6" t="s">
        <v>44</v>
      </c>
      <c r="AD62" s="10"/>
      <c r="AE62" s="6" t="s">
        <v>44</v>
      </c>
      <c r="AF62" s="6" t="s">
        <v>44</v>
      </c>
      <c r="AG62" s="10"/>
      <c r="AH62" s="6" t="s">
        <v>44</v>
      </c>
      <c r="AI62" s="6" t="s">
        <v>44</v>
      </c>
      <c r="AJ62" s="10"/>
      <c r="AK62" s="6" t="s">
        <v>44</v>
      </c>
      <c r="AL62" s="6" t="s">
        <v>44</v>
      </c>
      <c r="AM62" s="10"/>
      <c r="AN62" s="6" t="s">
        <v>44</v>
      </c>
      <c r="AO62" s="6" t="s">
        <v>44</v>
      </c>
      <c r="AP62" s="10"/>
      <c r="AQ62" s="8">
        <f>M62</f>
        <v>1</v>
      </c>
      <c r="AR62" s="11">
        <f>N62</f>
        <v>0</v>
      </c>
      <c r="AS62" s="27"/>
      <c r="AT62" s="10"/>
      <c r="AU62" s="54" t="s">
        <v>49</v>
      </c>
      <c r="AV62" s="10"/>
    </row>
    <row r="63" spans="1:48" s="10" customFormat="1" ht="105">
      <c r="A63" s="52" t="s">
        <v>150</v>
      </c>
      <c r="B63" s="10" t="s">
        <v>38</v>
      </c>
      <c r="C63" s="10" t="s">
        <v>38</v>
      </c>
      <c r="D63" s="10" t="s">
        <v>38</v>
      </c>
      <c r="E63" s="10" t="s">
        <v>38</v>
      </c>
      <c r="F63" s="12" t="s">
        <v>151</v>
      </c>
      <c r="G63" s="8">
        <v>1</v>
      </c>
      <c r="H63" s="11"/>
      <c r="I63" s="12"/>
      <c r="J63" s="6" t="s">
        <v>44</v>
      </c>
      <c r="K63" s="6" t="s">
        <v>44</v>
      </c>
      <c r="M63" s="6" t="s">
        <v>44</v>
      </c>
      <c r="N63" s="6" t="s">
        <v>44</v>
      </c>
      <c r="P63" s="6" t="s">
        <v>44</v>
      </c>
      <c r="Q63" s="6" t="s">
        <v>44</v>
      </c>
      <c r="S63" s="8">
        <v>1</v>
      </c>
      <c r="T63" s="11"/>
      <c r="U63" s="12"/>
      <c r="V63" s="6" t="s">
        <v>44</v>
      </c>
      <c r="W63" s="6" t="s">
        <v>44</v>
      </c>
      <c r="Y63" s="6" t="s">
        <v>44</v>
      </c>
      <c r="Z63" s="6" t="s">
        <v>44</v>
      </c>
      <c r="AB63" s="6" t="s">
        <v>44</v>
      </c>
      <c r="AC63" s="6" t="s">
        <v>44</v>
      </c>
      <c r="AE63" s="8">
        <v>1</v>
      </c>
      <c r="AF63" s="11"/>
      <c r="AG63" s="12"/>
      <c r="AH63" s="6" t="s">
        <v>44</v>
      </c>
      <c r="AI63" s="6" t="s">
        <v>44</v>
      </c>
      <c r="AK63" s="6" t="s">
        <v>44</v>
      </c>
      <c r="AL63" s="6" t="s">
        <v>44</v>
      </c>
      <c r="AN63" s="6" t="s">
        <v>44</v>
      </c>
      <c r="AO63" s="6" t="s">
        <v>44</v>
      </c>
      <c r="AQ63" s="8">
        <f>G63+S63+AE63</f>
        <v>3</v>
      </c>
      <c r="AR63" s="11">
        <f>H63+T63+AF63</f>
        <v>0</v>
      </c>
      <c r="AS63" s="27"/>
      <c r="AT63" s="6"/>
      <c r="AU63" s="10" t="s">
        <v>49</v>
      </c>
    </row>
    <row r="64" spans="1:48" s="10" customFormat="1" ht="63.75" customHeight="1">
      <c r="A64" s="52" t="s">
        <v>152</v>
      </c>
      <c r="B64" s="10" t="s">
        <v>44</v>
      </c>
      <c r="C64" s="10" t="s">
        <v>44</v>
      </c>
      <c r="D64" s="10" t="s">
        <v>153</v>
      </c>
      <c r="E64" s="10" t="s">
        <v>44</v>
      </c>
      <c r="F64" s="12" t="s">
        <v>154</v>
      </c>
      <c r="G64" s="6" t="s">
        <v>44</v>
      </c>
      <c r="H64" s="6" t="s">
        <v>44</v>
      </c>
      <c r="J64" s="6" t="s">
        <v>44</v>
      </c>
      <c r="K64" s="6" t="s">
        <v>44</v>
      </c>
      <c r="L64" s="6"/>
      <c r="M64" s="6" t="s">
        <v>44</v>
      </c>
      <c r="N64" s="6" t="s">
        <v>44</v>
      </c>
      <c r="O64" s="6"/>
      <c r="P64" s="6" t="s">
        <v>44</v>
      </c>
      <c r="Q64" s="6" t="s">
        <v>44</v>
      </c>
      <c r="R64" s="6"/>
      <c r="S64" s="6" t="s">
        <v>44</v>
      </c>
      <c r="T64" s="6" t="s">
        <v>44</v>
      </c>
      <c r="U64" s="6"/>
      <c r="V64" s="6" t="s">
        <v>44</v>
      </c>
      <c r="W64" s="6" t="s">
        <v>44</v>
      </c>
      <c r="X64" s="6"/>
      <c r="Y64" s="6" t="s">
        <v>44</v>
      </c>
      <c r="Z64" s="6" t="s">
        <v>44</v>
      </c>
      <c r="AA64" s="6"/>
      <c r="AB64" s="8">
        <v>1</v>
      </c>
      <c r="AC64" s="11"/>
      <c r="AD64" s="6"/>
      <c r="AE64" s="6" t="s">
        <v>44</v>
      </c>
      <c r="AF64" s="6" t="s">
        <v>44</v>
      </c>
      <c r="AG64" s="6"/>
      <c r="AH64" s="6" t="s">
        <v>44</v>
      </c>
      <c r="AI64" s="6" t="s">
        <v>44</v>
      </c>
      <c r="AJ64" s="6"/>
      <c r="AK64" s="6" t="s">
        <v>44</v>
      </c>
      <c r="AL64" s="6" t="s">
        <v>44</v>
      </c>
      <c r="AM64" s="6"/>
      <c r="AN64" s="6" t="s">
        <v>44</v>
      </c>
      <c r="AO64" s="6" t="s">
        <v>44</v>
      </c>
      <c r="AP64" s="12"/>
      <c r="AQ64" s="8">
        <f>AB64</f>
        <v>1</v>
      </c>
      <c r="AR64" s="11">
        <f>AC64</f>
        <v>0</v>
      </c>
      <c r="AS64" s="27"/>
      <c r="AT64" s="6"/>
      <c r="AU64" s="10" t="s">
        <v>49</v>
      </c>
    </row>
    <row r="65" spans="1:48" s="33" customFormat="1" ht="105">
      <c r="A65" s="52" t="s">
        <v>155</v>
      </c>
      <c r="B65" s="10" t="s">
        <v>47</v>
      </c>
      <c r="C65" s="10" t="s">
        <v>44</v>
      </c>
      <c r="D65" s="10" t="s">
        <v>117</v>
      </c>
      <c r="E65" s="10" t="s">
        <v>44</v>
      </c>
      <c r="F65" s="14" t="s">
        <v>156</v>
      </c>
      <c r="G65" s="6" t="s">
        <v>44</v>
      </c>
      <c r="H65" s="6" t="s">
        <v>44</v>
      </c>
      <c r="I65" s="10"/>
      <c r="J65" s="6" t="s">
        <v>44</v>
      </c>
      <c r="K65" s="6" t="s">
        <v>44</v>
      </c>
      <c r="L65" s="10"/>
      <c r="M65" s="6" t="s">
        <v>44</v>
      </c>
      <c r="N65" s="6" t="s">
        <v>44</v>
      </c>
      <c r="O65" s="10"/>
      <c r="P65" s="6" t="s">
        <v>44</v>
      </c>
      <c r="Q65" s="6" t="s">
        <v>44</v>
      </c>
      <c r="R65" s="10"/>
      <c r="S65" s="6" t="s">
        <v>44</v>
      </c>
      <c r="T65" s="6" t="s">
        <v>44</v>
      </c>
      <c r="U65" s="10"/>
      <c r="V65" s="6" t="s">
        <v>44</v>
      </c>
      <c r="W65" s="6" t="s">
        <v>44</v>
      </c>
      <c r="X65" s="10"/>
      <c r="Y65" s="8">
        <v>1</v>
      </c>
      <c r="Z65" s="11"/>
      <c r="AA65" s="10"/>
      <c r="AB65" s="6" t="s">
        <v>44</v>
      </c>
      <c r="AC65" s="6" t="s">
        <v>44</v>
      </c>
      <c r="AD65" s="10"/>
      <c r="AE65" s="6" t="s">
        <v>44</v>
      </c>
      <c r="AF65" s="6" t="s">
        <v>44</v>
      </c>
      <c r="AG65" s="10"/>
      <c r="AH65" s="6" t="s">
        <v>44</v>
      </c>
      <c r="AI65" s="6" t="s">
        <v>44</v>
      </c>
      <c r="AJ65" s="10"/>
      <c r="AK65" s="6" t="s">
        <v>44</v>
      </c>
      <c r="AL65" s="6" t="s">
        <v>44</v>
      </c>
      <c r="AM65" s="10"/>
      <c r="AN65" s="6" t="s">
        <v>44</v>
      </c>
      <c r="AO65" s="6" t="s">
        <v>44</v>
      </c>
      <c r="AP65" s="10"/>
      <c r="AQ65" s="8">
        <f>Y65</f>
        <v>1</v>
      </c>
      <c r="AR65" s="11">
        <f>Z65</f>
        <v>0</v>
      </c>
      <c r="AS65" s="27"/>
      <c r="AT65" s="10"/>
      <c r="AU65" s="10" t="s">
        <v>49</v>
      </c>
      <c r="AV65" s="10"/>
    </row>
    <row r="66" spans="1:48" s="33" customFormat="1" ht="96.75" customHeight="1">
      <c r="A66" s="52" t="s">
        <v>157</v>
      </c>
      <c r="B66" s="10" t="s">
        <v>44</v>
      </c>
      <c r="C66" s="10" t="s">
        <v>44</v>
      </c>
      <c r="D66" s="10" t="s">
        <v>44</v>
      </c>
      <c r="E66" s="10" t="s">
        <v>72</v>
      </c>
      <c r="F66" s="12" t="s">
        <v>158</v>
      </c>
      <c r="G66" s="6" t="s">
        <v>44</v>
      </c>
      <c r="H66" s="6" t="s">
        <v>44</v>
      </c>
      <c r="I66" s="10"/>
      <c r="J66" s="6" t="s">
        <v>44</v>
      </c>
      <c r="K66" s="6" t="s">
        <v>44</v>
      </c>
      <c r="L66" s="10"/>
      <c r="M66" s="6" t="s">
        <v>44</v>
      </c>
      <c r="N66" s="6" t="s">
        <v>44</v>
      </c>
      <c r="O66" s="10"/>
      <c r="P66" s="8">
        <v>1</v>
      </c>
      <c r="Q66" s="11"/>
      <c r="R66" s="12"/>
      <c r="S66" s="6" t="s">
        <v>44</v>
      </c>
      <c r="T66" s="6" t="s">
        <v>44</v>
      </c>
      <c r="U66" s="10"/>
      <c r="V66" s="6" t="s">
        <v>44</v>
      </c>
      <c r="W66" s="6" t="s">
        <v>44</v>
      </c>
      <c r="X66" s="10"/>
      <c r="Y66" s="6" t="s">
        <v>44</v>
      </c>
      <c r="Z66" s="6" t="s">
        <v>44</v>
      </c>
      <c r="AA66" s="10"/>
      <c r="AB66" s="8">
        <v>1</v>
      </c>
      <c r="AC66" s="11"/>
      <c r="AD66" s="10"/>
      <c r="AE66" s="6" t="s">
        <v>44</v>
      </c>
      <c r="AF66" s="6" t="s">
        <v>44</v>
      </c>
      <c r="AG66" s="10"/>
      <c r="AH66" s="6" t="s">
        <v>44</v>
      </c>
      <c r="AI66" s="6" t="s">
        <v>44</v>
      </c>
      <c r="AJ66" s="10"/>
      <c r="AK66" s="6" t="s">
        <v>44</v>
      </c>
      <c r="AL66" s="6" t="s">
        <v>44</v>
      </c>
      <c r="AM66" s="10"/>
      <c r="AN66" s="8">
        <v>1</v>
      </c>
      <c r="AO66" s="11"/>
      <c r="AP66" s="10"/>
      <c r="AQ66" s="8">
        <f>P66+AB66+AN66</f>
        <v>3</v>
      </c>
      <c r="AR66" s="11">
        <f>Q66+AC66+AO66</f>
        <v>0</v>
      </c>
      <c r="AS66" s="27"/>
      <c r="AT66" s="6"/>
      <c r="AU66" s="10" t="s">
        <v>49</v>
      </c>
      <c r="AV66" s="10"/>
    </row>
    <row r="67" spans="1:48" s="33" customFormat="1" ht="15.75">
      <c r="A67" s="82" t="s">
        <v>159</v>
      </c>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10"/>
    </row>
    <row r="68" spans="1:48" s="33" customFormat="1" ht="45">
      <c r="A68" s="35" t="s">
        <v>160</v>
      </c>
      <c r="B68" s="10" t="s">
        <v>44</v>
      </c>
      <c r="C68" s="10" t="s">
        <v>161</v>
      </c>
      <c r="D68" s="10" t="s">
        <v>44</v>
      </c>
      <c r="E68" s="10" t="s">
        <v>44</v>
      </c>
      <c r="F68" s="35"/>
      <c r="G68" s="6" t="s">
        <v>44</v>
      </c>
      <c r="H68" s="6" t="s">
        <v>44</v>
      </c>
      <c r="I68" s="35"/>
      <c r="J68" s="6" t="s">
        <v>44</v>
      </c>
      <c r="K68" s="6" t="s">
        <v>44</v>
      </c>
      <c r="L68" s="35"/>
      <c r="M68" s="6" t="s">
        <v>44</v>
      </c>
      <c r="N68" s="6" t="s">
        <v>44</v>
      </c>
      <c r="O68" s="35"/>
      <c r="P68" s="6" t="s">
        <v>44</v>
      </c>
      <c r="Q68" s="6" t="s">
        <v>44</v>
      </c>
      <c r="R68" s="35"/>
      <c r="S68" s="6" t="s">
        <v>44</v>
      </c>
      <c r="T68" s="6" t="s">
        <v>44</v>
      </c>
      <c r="U68" s="35"/>
      <c r="V68" s="6" t="s">
        <v>44</v>
      </c>
      <c r="W68" s="6" t="s">
        <v>44</v>
      </c>
      <c r="X68" s="35"/>
      <c r="Y68" s="6" t="s">
        <v>44</v>
      </c>
      <c r="Z68" s="6" t="s">
        <v>44</v>
      </c>
      <c r="AA68" s="35"/>
      <c r="AB68" s="8">
        <v>1</v>
      </c>
      <c r="AC68" s="11"/>
      <c r="AD68" s="35"/>
      <c r="AE68" s="6" t="s">
        <v>44</v>
      </c>
      <c r="AF68" s="6" t="s">
        <v>44</v>
      </c>
      <c r="AG68" s="35"/>
      <c r="AH68" s="6" t="s">
        <v>44</v>
      </c>
      <c r="AI68" s="6" t="s">
        <v>44</v>
      </c>
      <c r="AJ68" s="35"/>
      <c r="AK68" s="6" t="s">
        <v>44</v>
      </c>
      <c r="AL68" s="6" t="s">
        <v>44</v>
      </c>
      <c r="AM68" s="35"/>
      <c r="AN68" s="6" t="s">
        <v>44</v>
      </c>
      <c r="AO68" s="6" t="s">
        <v>44</v>
      </c>
      <c r="AP68" s="35"/>
      <c r="AQ68" s="8" t="str">
        <f>AK68</f>
        <v>N/A</v>
      </c>
      <c r="AR68" s="11" t="str">
        <f>AL68</f>
        <v>N/A</v>
      </c>
      <c r="AS68" s="35"/>
      <c r="AT68" s="35"/>
      <c r="AU68" s="10" t="s">
        <v>45</v>
      </c>
      <c r="AV68" s="10"/>
    </row>
    <row r="69" spans="1:48" s="33" customFormat="1" ht="37.5" customHeight="1">
      <c r="A69" s="35" t="s">
        <v>162</v>
      </c>
      <c r="B69" s="10" t="s">
        <v>44</v>
      </c>
      <c r="C69" s="10" t="s">
        <v>44</v>
      </c>
      <c r="D69" s="10" t="s">
        <v>153</v>
      </c>
      <c r="E69" s="10" t="s">
        <v>44</v>
      </c>
      <c r="F69" s="35"/>
      <c r="G69" s="6" t="s">
        <v>44</v>
      </c>
      <c r="H69" s="6" t="s">
        <v>44</v>
      </c>
      <c r="I69" s="35"/>
      <c r="J69" s="6" t="s">
        <v>44</v>
      </c>
      <c r="K69" s="6" t="s">
        <v>44</v>
      </c>
      <c r="L69" s="35"/>
      <c r="M69" s="6" t="s">
        <v>44</v>
      </c>
      <c r="N69" s="6" t="s">
        <v>44</v>
      </c>
      <c r="O69" s="35"/>
      <c r="P69" s="6" t="s">
        <v>44</v>
      </c>
      <c r="Q69" s="6" t="s">
        <v>44</v>
      </c>
      <c r="R69" s="35"/>
      <c r="S69" s="6" t="s">
        <v>44</v>
      </c>
      <c r="T69" s="6" t="s">
        <v>44</v>
      </c>
      <c r="U69" s="35"/>
      <c r="V69" s="6" t="s">
        <v>44</v>
      </c>
      <c r="W69" s="6" t="s">
        <v>44</v>
      </c>
      <c r="X69" s="35"/>
      <c r="Y69" s="6" t="s">
        <v>44</v>
      </c>
      <c r="Z69" s="6" t="s">
        <v>44</v>
      </c>
      <c r="AA69" s="35"/>
      <c r="AB69" s="8">
        <v>1</v>
      </c>
      <c r="AC69" s="11"/>
      <c r="AD69" s="35"/>
      <c r="AE69" s="6" t="s">
        <v>44</v>
      </c>
      <c r="AF69" s="6" t="s">
        <v>44</v>
      </c>
      <c r="AG69" s="35"/>
      <c r="AH69" s="6" t="s">
        <v>44</v>
      </c>
      <c r="AI69" s="6" t="s">
        <v>44</v>
      </c>
      <c r="AJ69" s="35"/>
      <c r="AK69" s="6" t="s">
        <v>44</v>
      </c>
      <c r="AL69" s="6" t="s">
        <v>44</v>
      </c>
      <c r="AM69" s="35"/>
      <c r="AN69" s="6" t="s">
        <v>44</v>
      </c>
      <c r="AO69" s="6" t="s">
        <v>44</v>
      </c>
      <c r="AP69" s="35"/>
      <c r="AQ69" s="8">
        <f>AB69</f>
        <v>1</v>
      </c>
      <c r="AR69" s="11">
        <f>AC69</f>
        <v>0</v>
      </c>
      <c r="AS69" s="35"/>
      <c r="AT69" s="35"/>
      <c r="AU69" s="10" t="s">
        <v>45</v>
      </c>
      <c r="AV69" s="10"/>
    </row>
    <row r="70" spans="1:48" s="33" customFormat="1" ht="63.75" customHeight="1">
      <c r="A70" s="35" t="s">
        <v>163</v>
      </c>
      <c r="B70" s="10" t="s">
        <v>44</v>
      </c>
      <c r="C70" s="10" t="s">
        <v>44</v>
      </c>
      <c r="D70" s="10" t="s">
        <v>164</v>
      </c>
      <c r="E70" s="10" t="s">
        <v>44</v>
      </c>
      <c r="F70" s="6" t="s">
        <v>165</v>
      </c>
      <c r="G70" s="6" t="s">
        <v>44</v>
      </c>
      <c r="H70" s="6" t="s">
        <v>44</v>
      </c>
      <c r="I70" s="35"/>
      <c r="J70" s="6" t="s">
        <v>44</v>
      </c>
      <c r="K70" s="6" t="s">
        <v>44</v>
      </c>
      <c r="L70" s="35"/>
      <c r="M70" s="6" t="s">
        <v>44</v>
      </c>
      <c r="N70" s="6" t="s">
        <v>44</v>
      </c>
      <c r="O70" s="35"/>
      <c r="P70" s="6" t="s">
        <v>44</v>
      </c>
      <c r="Q70" s="6" t="s">
        <v>44</v>
      </c>
      <c r="R70" s="35"/>
      <c r="S70" s="6" t="s">
        <v>44</v>
      </c>
      <c r="T70" s="6" t="s">
        <v>44</v>
      </c>
      <c r="U70" s="35"/>
      <c r="V70" s="6" t="s">
        <v>44</v>
      </c>
      <c r="W70" s="6" t="s">
        <v>44</v>
      </c>
      <c r="X70" s="35"/>
      <c r="Y70" s="6" t="s">
        <v>44</v>
      </c>
      <c r="Z70" s="6" t="s">
        <v>44</v>
      </c>
      <c r="AA70" s="35"/>
      <c r="AB70" s="6" t="s">
        <v>44</v>
      </c>
      <c r="AC70" s="6" t="s">
        <v>44</v>
      </c>
      <c r="AD70" s="35"/>
      <c r="AE70" s="6" t="s">
        <v>44</v>
      </c>
      <c r="AF70" s="6" t="s">
        <v>44</v>
      </c>
      <c r="AG70" s="35"/>
      <c r="AH70" s="6" t="s">
        <v>44</v>
      </c>
      <c r="AI70" s="6" t="s">
        <v>44</v>
      </c>
      <c r="AJ70" s="35"/>
      <c r="AK70" s="8">
        <v>1</v>
      </c>
      <c r="AL70" s="11"/>
      <c r="AM70" s="35"/>
      <c r="AN70" s="6" t="s">
        <v>44</v>
      </c>
      <c r="AO70" s="6" t="s">
        <v>44</v>
      </c>
      <c r="AP70" s="35"/>
      <c r="AQ70" s="8">
        <f>AK70</f>
        <v>1</v>
      </c>
      <c r="AR70" s="11">
        <f>AL70</f>
        <v>0</v>
      </c>
      <c r="AS70" s="35"/>
      <c r="AT70" s="35"/>
      <c r="AU70" s="10" t="s">
        <v>45</v>
      </c>
      <c r="AV70" s="10"/>
    </row>
    <row r="71" spans="1:48" s="33" customFormat="1" ht="37.5" customHeight="1">
      <c r="A71" s="35" t="s">
        <v>166</v>
      </c>
      <c r="B71" s="10" t="s">
        <v>44</v>
      </c>
      <c r="C71" s="10" t="s">
        <v>44</v>
      </c>
      <c r="D71" s="10" t="s">
        <v>167</v>
      </c>
      <c r="E71" s="10" t="s">
        <v>44</v>
      </c>
      <c r="F71" s="35"/>
      <c r="G71" s="6" t="s">
        <v>44</v>
      </c>
      <c r="H71" s="6" t="s">
        <v>44</v>
      </c>
      <c r="I71" s="35"/>
      <c r="J71" s="6" t="s">
        <v>44</v>
      </c>
      <c r="K71" s="6" t="s">
        <v>44</v>
      </c>
      <c r="L71" s="35"/>
      <c r="M71" s="6" t="s">
        <v>44</v>
      </c>
      <c r="N71" s="6" t="s">
        <v>44</v>
      </c>
      <c r="O71" s="35"/>
      <c r="P71" s="6" t="s">
        <v>44</v>
      </c>
      <c r="Q71" s="6" t="s">
        <v>44</v>
      </c>
      <c r="R71" s="35"/>
      <c r="S71" s="6" t="s">
        <v>44</v>
      </c>
      <c r="T71" s="6" t="s">
        <v>44</v>
      </c>
      <c r="U71" s="35"/>
      <c r="V71" s="6" t="s">
        <v>44</v>
      </c>
      <c r="W71" s="6" t="s">
        <v>44</v>
      </c>
      <c r="X71" s="35"/>
      <c r="Y71" s="6" t="s">
        <v>44</v>
      </c>
      <c r="Z71" s="6" t="s">
        <v>44</v>
      </c>
      <c r="AA71" s="35"/>
      <c r="AB71" s="6" t="s">
        <v>44</v>
      </c>
      <c r="AC71" s="6" t="s">
        <v>44</v>
      </c>
      <c r="AD71" s="35"/>
      <c r="AE71" s="6" t="s">
        <v>44</v>
      </c>
      <c r="AF71" s="6" t="s">
        <v>44</v>
      </c>
      <c r="AG71" s="35"/>
      <c r="AH71" s="6" t="s">
        <v>44</v>
      </c>
      <c r="AI71" s="6" t="s">
        <v>44</v>
      </c>
      <c r="AJ71" s="35"/>
      <c r="AK71" s="8">
        <v>1</v>
      </c>
      <c r="AL71" s="11"/>
      <c r="AM71" s="35"/>
      <c r="AN71" s="6" t="s">
        <v>44</v>
      </c>
      <c r="AO71" s="6" t="s">
        <v>44</v>
      </c>
      <c r="AP71" s="35"/>
      <c r="AQ71" s="8" t="str">
        <f>AB71</f>
        <v>N/A</v>
      </c>
      <c r="AR71" s="11" t="str">
        <f>AC71</f>
        <v>N/A</v>
      </c>
      <c r="AS71" s="35"/>
      <c r="AT71" s="35"/>
      <c r="AU71" s="10" t="s">
        <v>45</v>
      </c>
      <c r="AV71" s="10"/>
    </row>
    <row r="72" spans="1:48" s="16" customFormat="1" ht="15.75">
      <c r="A72" s="82" t="s">
        <v>168</v>
      </c>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row>
    <row r="73" spans="1:48" s="16" customFormat="1" ht="45">
      <c r="A73" s="52" t="s">
        <v>169</v>
      </c>
      <c r="B73" s="10" t="s">
        <v>44</v>
      </c>
      <c r="C73" s="10" t="s">
        <v>44</v>
      </c>
      <c r="D73" s="10" t="s">
        <v>44</v>
      </c>
      <c r="E73" s="10" t="s">
        <v>143</v>
      </c>
      <c r="F73" s="14" t="s">
        <v>170</v>
      </c>
      <c r="G73" s="8">
        <v>1</v>
      </c>
      <c r="H73" s="11"/>
      <c r="I73" s="12"/>
      <c r="J73" s="8">
        <v>1</v>
      </c>
      <c r="K73" s="11"/>
      <c r="L73" s="12"/>
      <c r="M73" s="8">
        <v>1</v>
      </c>
      <c r="N73" s="11"/>
      <c r="O73" s="12"/>
      <c r="P73" s="8">
        <v>1</v>
      </c>
      <c r="Q73" s="11"/>
      <c r="R73" s="12"/>
      <c r="S73" s="8">
        <v>1</v>
      </c>
      <c r="T73" s="11"/>
      <c r="U73" s="12"/>
      <c r="V73" s="8">
        <v>1</v>
      </c>
      <c r="W73" s="11"/>
      <c r="X73" s="12"/>
      <c r="Y73" s="8">
        <v>1</v>
      </c>
      <c r="Z73" s="11"/>
      <c r="AA73" s="12"/>
      <c r="AB73" s="8">
        <v>1</v>
      </c>
      <c r="AC73" s="11"/>
      <c r="AD73" s="12"/>
      <c r="AE73" s="8">
        <v>1</v>
      </c>
      <c r="AF73" s="11"/>
      <c r="AG73" s="12"/>
      <c r="AH73" s="8">
        <v>1</v>
      </c>
      <c r="AI73" s="11"/>
      <c r="AJ73" s="12"/>
      <c r="AK73" s="8">
        <v>1</v>
      </c>
      <c r="AL73" s="11"/>
      <c r="AM73" s="12"/>
      <c r="AN73" s="8">
        <v>1</v>
      </c>
      <c r="AO73" s="11"/>
      <c r="AP73" s="12"/>
      <c r="AQ73" s="8">
        <f>G73+J73+M73+P73+S73+V73+Y73+AB73+AE73+AH73+AK73+AN73</f>
        <v>12</v>
      </c>
      <c r="AR73" s="11">
        <f>H73+K73+N73+Q73+T73+W73+Z73+AC73+AF73+AI73+AL73+AO73</f>
        <v>0</v>
      </c>
      <c r="AS73" s="27"/>
      <c r="AT73" s="10"/>
      <c r="AU73" s="10" t="s">
        <v>171</v>
      </c>
    </row>
    <row r="74" spans="1:48" s="33" customFormat="1" ht="60">
      <c r="A74" s="52" t="s">
        <v>172</v>
      </c>
      <c r="B74" s="10" t="s">
        <v>44</v>
      </c>
      <c r="C74" s="10" t="s">
        <v>44</v>
      </c>
      <c r="D74" s="10" t="s">
        <v>173</v>
      </c>
      <c r="E74" s="10" t="s">
        <v>44</v>
      </c>
      <c r="F74" s="12" t="s">
        <v>174</v>
      </c>
      <c r="G74" s="6" t="s">
        <v>44</v>
      </c>
      <c r="H74" s="6" t="s">
        <v>44</v>
      </c>
      <c r="I74" s="6"/>
      <c r="J74" s="6" t="s">
        <v>44</v>
      </c>
      <c r="K74" s="6" t="s">
        <v>44</v>
      </c>
      <c r="L74" s="18"/>
      <c r="M74" s="6" t="s">
        <v>44</v>
      </c>
      <c r="N74" s="6" t="s">
        <v>44</v>
      </c>
      <c r="O74" s="13"/>
      <c r="P74" s="8">
        <v>1</v>
      </c>
      <c r="Q74" s="11"/>
      <c r="R74" s="13"/>
      <c r="S74" s="6" t="s">
        <v>44</v>
      </c>
      <c r="T74" s="6" t="s">
        <v>44</v>
      </c>
      <c r="U74" s="13"/>
      <c r="V74" s="6" t="s">
        <v>44</v>
      </c>
      <c r="W74" s="6" t="s">
        <v>44</v>
      </c>
      <c r="X74" s="18"/>
      <c r="Y74" s="6" t="s">
        <v>44</v>
      </c>
      <c r="Z74" s="6" t="s">
        <v>44</v>
      </c>
      <c r="AA74" s="13"/>
      <c r="AB74" s="6" t="s">
        <v>44</v>
      </c>
      <c r="AC74" s="6" t="s">
        <v>44</v>
      </c>
      <c r="AD74" s="13"/>
      <c r="AE74" s="6" t="s">
        <v>44</v>
      </c>
      <c r="AF74" s="6" t="s">
        <v>44</v>
      </c>
      <c r="AG74" s="13"/>
      <c r="AH74" s="8">
        <v>1</v>
      </c>
      <c r="AI74" s="11"/>
      <c r="AJ74" s="18"/>
      <c r="AK74" s="6" t="s">
        <v>44</v>
      </c>
      <c r="AL74" s="6" t="s">
        <v>44</v>
      </c>
      <c r="AM74" s="13"/>
      <c r="AN74" s="6" t="s">
        <v>44</v>
      </c>
      <c r="AO74" s="6" t="s">
        <v>44</v>
      </c>
      <c r="AP74" s="18"/>
      <c r="AQ74" s="8">
        <f>+P74+AH74</f>
        <v>2</v>
      </c>
      <c r="AR74" s="11">
        <f>+Q74+AI74</f>
        <v>0</v>
      </c>
      <c r="AS74" s="10"/>
      <c r="AT74" s="10"/>
      <c r="AU74" s="54" t="s">
        <v>56</v>
      </c>
      <c r="AV74" s="10"/>
    </row>
    <row r="75" spans="1:48" s="10" customFormat="1" ht="60">
      <c r="A75" s="52" t="s">
        <v>175</v>
      </c>
      <c r="B75" s="10" t="s">
        <v>44</v>
      </c>
      <c r="C75" s="10" t="s">
        <v>44</v>
      </c>
      <c r="D75" s="10" t="s">
        <v>173</v>
      </c>
      <c r="E75" s="10" t="s">
        <v>44</v>
      </c>
      <c r="F75" s="12" t="s">
        <v>174</v>
      </c>
      <c r="G75" s="6" t="s">
        <v>44</v>
      </c>
      <c r="H75" s="6" t="s">
        <v>44</v>
      </c>
      <c r="I75" s="6"/>
      <c r="J75" s="6" t="s">
        <v>44</v>
      </c>
      <c r="K75" s="6" t="s">
        <v>44</v>
      </c>
      <c r="L75" s="18"/>
      <c r="M75" s="6" t="s">
        <v>44</v>
      </c>
      <c r="N75" s="6" t="s">
        <v>44</v>
      </c>
      <c r="O75" s="13"/>
      <c r="P75" s="8">
        <v>1</v>
      </c>
      <c r="Q75" s="11"/>
      <c r="R75" s="13"/>
      <c r="S75" s="6" t="s">
        <v>44</v>
      </c>
      <c r="T75" s="6" t="s">
        <v>44</v>
      </c>
      <c r="U75" s="13"/>
      <c r="V75" s="6" t="s">
        <v>44</v>
      </c>
      <c r="W75" s="6" t="s">
        <v>44</v>
      </c>
      <c r="X75" s="18"/>
      <c r="Y75" s="6" t="s">
        <v>44</v>
      </c>
      <c r="Z75" s="6" t="s">
        <v>44</v>
      </c>
      <c r="AA75" s="13"/>
      <c r="AB75" s="6" t="s">
        <v>44</v>
      </c>
      <c r="AC75" s="6" t="s">
        <v>44</v>
      </c>
      <c r="AD75" s="13"/>
      <c r="AE75" s="6" t="s">
        <v>44</v>
      </c>
      <c r="AF75" s="6" t="s">
        <v>44</v>
      </c>
      <c r="AG75" s="13"/>
      <c r="AH75" s="8">
        <v>1</v>
      </c>
      <c r="AI75" s="11"/>
      <c r="AJ75" s="18"/>
      <c r="AK75" s="6" t="s">
        <v>44</v>
      </c>
      <c r="AL75" s="6" t="s">
        <v>44</v>
      </c>
      <c r="AM75" s="13"/>
      <c r="AN75" s="6" t="s">
        <v>44</v>
      </c>
      <c r="AO75" s="6" t="s">
        <v>44</v>
      </c>
      <c r="AP75" s="18"/>
      <c r="AQ75" s="8">
        <f>+P75+AH75</f>
        <v>2</v>
      </c>
      <c r="AR75" s="11">
        <f>+AI75+Q75</f>
        <v>0</v>
      </c>
      <c r="AU75" s="54" t="s">
        <v>56</v>
      </c>
    </row>
    <row r="76" spans="1:48" s="10" customFormat="1" ht="60">
      <c r="A76" s="52" t="s">
        <v>176</v>
      </c>
      <c r="B76" s="16" t="s">
        <v>44</v>
      </c>
      <c r="C76" s="16" t="s">
        <v>44</v>
      </c>
      <c r="D76" s="16" t="s">
        <v>173</v>
      </c>
      <c r="E76" s="16" t="s">
        <v>44</v>
      </c>
      <c r="F76" s="12" t="s">
        <v>177</v>
      </c>
      <c r="G76" s="15" t="s">
        <v>44</v>
      </c>
      <c r="H76" s="15" t="s">
        <v>44</v>
      </c>
      <c r="I76" s="6"/>
      <c r="J76" s="15" t="s">
        <v>44</v>
      </c>
      <c r="K76" s="15" t="s">
        <v>44</v>
      </c>
      <c r="L76" s="18"/>
      <c r="M76" s="15" t="s">
        <v>44</v>
      </c>
      <c r="N76" s="15" t="s">
        <v>44</v>
      </c>
      <c r="O76" s="13"/>
      <c r="P76" s="15" t="s">
        <v>44</v>
      </c>
      <c r="Q76" s="15" t="s">
        <v>44</v>
      </c>
      <c r="R76" s="13"/>
      <c r="S76" s="15" t="s">
        <v>44</v>
      </c>
      <c r="T76" s="15" t="s">
        <v>44</v>
      </c>
      <c r="U76" s="13"/>
      <c r="V76" s="15" t="s">
        <v>44</v>
      </c>
      <c r="W76" s="15" t="s">
        <v>44</v>
      </c>
      <c r="X76" s="18"/>
      <c r="Y76" s="8">
        <v>1</v>
      </c>
      <c r="Z76" s="11"/>
      <c r="AA76" s="13"/>
      <c r="AB76" s="15" t="s">
        <v>44</v>
      </c>
      <c r="AC76" s="15" t="s">
        <v>44</v>
      </c>
      <c r="AD76" s="13"/>
      <c r="AE76" s="15" t="s">
        <v>44</v>
      </c>
      <c r="AF76" s="15" t="s">
        <v>44</v>
      </c>
      <c r="AG76" s="13"/>
      <c r="AH76" s="15" t="s">
        <v>44</v>
      </c>
      <c r="AI76" s="15" t="s">
        <v>44</v>
      </c>
      <c r="AJ76" s="18"/>
      <c r="AK76" s="15" t="s">
        <v>44</v>
      </c>
      <c r="AL76" s="15" t="s">
        <v>44</v>
      </c>
      <c r="AM76" s="13"/>
      <c r="AN76" s="15" t="s">
        <v>44</v>
      </c>
      <c r="AO76" s="15" t="s">
        <v>44</v>
      </c>
      <c r="AP76" s="18"/>
      <c r="AQ76" s="8">
        <f>Y76</f>
        <v>1</v>
      </c>
      <c r="AR76" s="11">
        <f>Z76</f>
        <v>0</v>
      </c>
      <c r="AU76" s="54" t="s">
        <v>56</v>
      </c>
    </row>
    <row r="77" spans="1:48" s="10" customFormat="1" ht="75.75" customHeight="1">
      <c r="A77" s="52" t="s">
        <v>178</v>
      </c>
      <c r="B77" s="16" t="s">
        <v>44</v>
      </c>
      <c r="C77" s="16" t="s">
        <v>44</v>
      </c>
      <c r="D77" s="16" t="s">
        <v>173</v>
      </c>
      <c r="E77" s="16" t="s">
        <v>44</v>
      </c>
      <c r="F77" s="12" t="s">
        <v>179</v>
      </c>
      <c r="G77" s="15" t="s">
        <v>44</v>
      </c>
      <c r="H77" s="15" t="s">
        <v>44</v>
      </c>
      <c r="I77" s="6"/>
      <c r="J77" s="15" t="s">
        <v>44</v>
      </c>
      <c r="K77" s="15" t="s">
        <v>44</v>
      </c>
      <c r="L77" s="18"/>
      <c r="M77" s="15" t="s">
        <v>44</v>
      </c>
      <c r="N77" s="15" t="s">
        <v>44</v>
      </c>
      <c r="O77" s="13"/>
      <c r="P77" s="15" t="s">
        <v>44</v>
      </c>
      <c r="Q77" s="15" t="s">
        <v>44</v>
      </c>
      <c r="R77" s="13"/>
      <c r="S77" s="15" t="s">
        <v>44</v>
      </c>
      <c r="T77" s="15" t="s">
        <v>44</v>
      </c>
      <c r="U77" s="13"/>
      <c r="V77" s="15" t="s">
        <v>44</v>
      </c>
      <c r="W77" s="15" t="s">
        <v>44</v>
      </c>
      <c r="X77" s="18"/>
      <c r="Y77" s="15" t="s">
        <v>44</v>
      </c>
      <c r="Z77" s="15" t="s">
        <v>44</v>
      </c>
      <c r="AA77" s="13"/>
      <c r="AB77" s="8">
        <v>1</v>
      </c>
      <c r="AC77" s="11"/>
      <c r="AD77" s="13"/>
      <c r="AE77" s="15" t="s">
        <v>44</v>
      </c>
      <c r="AF77" s="15" t="s">
        <v>44</v>
      </c>
      <c r="AG77" s="13"/>
      <c r="AH77" s="15" t="s">
        <v>44</v>
      </c>
      <c r="AI77" s="15" t="s">
        <v>44</v>
      </c>
      <c r="AJ77" s="18"/>
      <c r="AK77" s="15" t="s">
        <v>44</v>
      </c>
      <c r="AL77" s="15" t="s">
        <v>44</v>
      </c>
      <c r="AM77" s="13"/>
      <c r="AN77" s="15" t="s">
        <v>44</v>
      </c>
      <c r="AO77" s="15" t="s">
        <v>44</v>
      </c>
      <c r="AP77" s="18"/>
      <c r="AQ77" s="8">
        <f t="shared" ref="AQ77:AR77" si="1">AB77</f>
        <v>1</v>
      </c>
      <c r="AR77" s="11">
        <f t="shared" si="1"/>
        <v>0</v>
      </c>
      <c r="AU77" s="54" t="s">
        <v>56</v>
      </c>
    </row>
    <row r="78" spans="1:48" s="10" customFormat="1" ht="90.75" customHeight="1">
      <c r="A78" s="52" t="s">
        <v>180</v>
      </c>
      <c r="B78" s="16" t="s">
        <v>44</v>
      </c>
      <c r="C78" s="16" t="s">
        <v>181</v>
      </c>
      <c r="D78" s="16" t="s">
        <v>44</v>
      </c>
      <c r="E78" s="16" t="s">
        <v>44</v>
      </c>
      <c r="F78" s="14" t="s">
        <v>182</v>
      </c>
      <c r="G78" s="15" t="s">
        <v>44</v>
      </c>
      <c r="H78" s="15" t="s">
        <v>44</v>
      </c>
      <c r="I78" s="15"/>
      <c r="J78" s="15" t="s">
        <v>44</v>
      </c>
      <c r="K78" s="15" t="s">
        <v>44</v>
      </c>
      <c r="L78" s="28"/>
      <c r="M78" s="15" t="s">
        <v>44</v>
      </c>
      <c r="N78" s="15" t="s">
        <v>44</v>
      </c>
      <c r="O78" s="29"/>
      <c r="P78" s="8">
        <v>1</v>
      </c>
      <c r="Q78" s="11"/>
      <c r="R78" s="29"/>
      <c r="S78" s="10" t="s">
        <v>44</v>
      </c>
      <c r="T78" s="10" t="s">
        <v>44</v>
      </c>
      <c r="U78" s="29"/>
      <c r="V78" s="16" t="s">
        <v>44</v>
      </c>
      <c r="W78" s="16" t="s">
        <v>44</v>
      </c>
      <c r="X78" s="28"/>
      <c r="Y78" s="10" t="s">
        <v>44</v>
      </c>
      <c r="Z78" s="10" t="s">
        <v>44</v>
      </c>
      <c r="AA78" s="29"/>
      <c r="AB78" s="10" t="s">
        <v>44</v>
      </c>
      <c r="AC78" s="10" t="s">
        <v>44</v>
      </c>
      <c r="AD78" s="29"/>
      <c r="AE78" s="16" t="s">
        <v>44</v>
      </c>
      <c r="AF78" s="16" t="s">
        <v>44</v>
      </c>
      <c r="AG78" s="29"/>
      <c r="AH78" s="15" t="s">
        <v>44</v>
      </c>
      <c r="AI78" s="15" t="s">
        <v>44</v>
      </c>
      <c r="AJ78" s="28"/>
      <c r="AK78" s="10" t="s">
        <v>44</v>
      </c>
      <c r="AL78" s="10" t="s">
        <v>44</v>
      </c>
      <c r="AM78" s="29"/>
      <c r="AN78" s="15" t="s">
        <v>44</v>
      </c>
      <c r="AO78" s="15" t="s">
        <v>44</v>
      </c>
      <c r="AP78" s="28"/>
      <c r="AQ78" s="8">
        <f>P78</f>
        <v>1</v>
      </c>
      <c r="AR78" s="11">
        <f>Q78</f>
        <v>0</v>
      </c>
      <c r="AS78" s="16"/>
      <c r="AT78" s="14"/>
      <c r="AU78" s="56" t="s">
        <v>125</v>
      </c>
    </row>
    <row r="79" spans="1:48" s="67" customFormat="1" ht="87.75" customHeight="1">
      <c r="A79" s="52" t="s">
        <v>183</v>
      </c>
      <c r="B79" s="16" t="s">
        <v>44</v>
      </c>
      <c r="C79" s="16" t="s">
        <v>184</v>
      </c>
      <c r="D79" s="16" t="s">
        <v>44</v>
      </c>
      <c r="E79" s="16" t="s">
        <v>44</v>
      </c>
      <c r="F79" s="14" t="s">
        <v>182</v>
      </c>
      <c r="G79" s="15" t="s">
        <v>44</v>
      </c>
      <c r="H79" s="15" t="s">
        <v>44</v>
      </c>
      <c r="I79" s="15"/>
      <c r="J79" s="15" t="s">
        <v>44</v>
      </c>
      <c r="K79" s="15" t="s">
        <v>44</v>
      </c>
      <c r="L79" s="28"/>
      <c r="M79" s="8">
        <v>1</v>
      </c>
      <c r="N79" s="11"/>
      <c r="O79" s="29"/>
      <c r="P79" s="8">
        <v>1</v>
      </c>
      <c r="Q79" s="11"/>
      <c r="R79" s="29"/>
      <c r="S79" s="16" t="s">
        <v>44</v>
      </c>
      <c r="T79" s="16" t="s">
        <v>44</v>
      </c>
      <c r="U79" s="29"/>
      <c r="V79" s="10" t="s">
        <v>44</v>
      </c>
      <c r="W79" s="10" t="s">
        <v>44</v>
      </c>
      <c r="X79" s="28"/>
      <c r="Y79" s="16" t="s">
        <v>44</v>
      </c>
      <c r="Z79" s="16" t="s">
        <v>44</v>
      </c>
      <c r="AA79" s="29"/>
      <c r="AB79" s="16" t="s">
        <v>44</v>
      </c>
      <c r="AC79" s="16" t="s">
        <v>44</v>
      </c>
      <c r="AD79" s="29"/>
      <c r="AE79" s="10" t="s">
        <v>44</v>
      </c>
      <c r="AF79" s="10" t="s">
        <v>44</v>
      </c>
      <c r="AG79" s="29"/>
      <c r="AH79" s="16" t="s">
        <v>44</v>
      </c>
      <c r="AI79" s="16" t="s">
        <v>44</v>
      </c>
      <c r="AJ79" s="28"/>
      <c r="AK79" s="10" t="s">
        <v>44</v>
      </c>
      <c r="AL79" s="10" t="s">
        <v>44</v>
      </c>
      <c r="AM79" s="10"/>
      <c r="AN79" s="10" t="s">
        <v>44</v>
      </c>
      <c r="AO79" s="10" t="s">
        <v>44</v>
      </c>
      <c r="AP79" s="28"/>
      <c r="AQ79" s="8">
        <f>P79+M79</f>
        <v>2</v>
      </c>
      <c r="AR79" s="11">
        <f>N79+Q79</f>
        <v>0</v>
      </c>
      <c r="AS79" s="16"/>
      <c r="AT79" s="14"/>
      <c r="AU79" s="56" t="s">
        <v>125</v>
      </c>
      <c r="AV79" s="16"/>
    </row>
    <row r="80" spans="1:48" s="47" customFormat="1" ht="60.75" thickBot="1">
      <c r="A80" s="52" t="s">
        <v>185</v>
      </c>
      <c r="B80" s="10" t="s">
        <v>38</v>
      </c>
      <c r="C80" s="10" t="s">
        <v>38</v>
      </c>
      <c r="D80" s="10" t="s">
        <v>38</v>
      </c>
      <c r="E80" s="10" t="s">
        <v>38</v>
      </c>
      <c r="F80" s="14" t="s">
        <v>186</v>
      </c>
      <c r="G80" s="6" t="s">
        <v>44</v>
      </c>
      <c r="H80" s="6" t="s">
        <v>44</v>
      </c>
      <c r="I80" s="10"/>
      <c r="J80" s="6" t="s">
        <v>44</v>
      </c>
      <c r="K80" s="6" t="s">
        <v>44</v>
      </c>
      <c r="L80" s="10"/>
      <c r="M80" s="6" t="s">
        <v>44</v>
      </c>
      <c r="N80" s="6" t="s">
        <v>44</v>
      </c>
      <c r="O80" s="12"/>
      <c r="P80" s="8">
        <v>19</v>
      </c>
      <c r="Q80" s="11"/>
      <c r="R80" s="10"/>
      <c r="S80" s="6" t="s">
        <v>44</v>
      </c>
      <c r="T80" s="6" t="s">
        <v>44</v>
      </c>
      <c r="U80" s="10"/>
      <c r="V80" s="6" t="s">
        <v>44</v>
      </c>
      <c r="W80" s="6" t="s">
        <v>44</v>
      </c>
      <c r="X80" s="10"/>
      <c r="Y80" s="6" t="s">
        <v>44</v>
      </c>
      <c r="Z80" s="6" t="s">
        <v>44</v>
      </c>
      <c r="AA80" s="10"/>
      <c r="AB80" s="6" t="s">
        <v>44</v>
      </c>
      <c r="AC80" s="6" t="s">
        <v>44</v>
      </c>
      <c r="AD80" s="10"/>
      <c r="AE80" s="6" t="s">
        <v>44</v>
      </c>
      <c r="AF80" s="6" t="s">
        <v>44</v>
      </c>
      <c r="AG80" s="10"/>
      <c r="AH80" s="8">
        <v>19</v>
      </c>
      <c r="AI80" s="11"/>
      <c r="AJ80" s="10"/>
      <c r="AK80" s="6" t="s">
        <v>44</v>
      </c>
      <c r="AL80" s="6" t="s">
        <v>44</v>
      </c>
      <c r="AM80" s="10"/>
      <c r="AN80" s="6" t="s">
        <v>44</v>
      </c>
      <c r="AO80" s="6" t="s">
        <v>44</v>
      </c>
      <c r="AP80" s="10"/>
      <c r="AQ80" s="8">
        <f>+P80+AH80</f>
        <v>38</v>
      </c>
      <c r="AR80" s="11">
        <f>+Q80+AI80</f>
        <v>0</v>
      </c>
      <c r="AS80" s="27"/>
      <c r="AT80" s="10"/>
      <c r="AU80" s="10" t="s">
        <v>100</v>
      </c>
    </row>
    <row r="81" spans="1:48" s="68" customFormat="1" ht="107.25" customHeight="1" thickBot="1">
      <c r="A81" s="30" t="s">
        <v>187</v>
      </c>
      <c r="B81" s="10" t="s">
        <v>47</v>
      </c>
      <c r="C81" s="10" t="s">
        <v>44</v>
      </c>
      <c r="D81" s="10" t="s">
        <v>44</v>
      </c>
      <c r="E81" s="10" t="s">
        <v>44</v>
      </c>
      <c r="F81" s="14" t="s">
        <v>188</v>
      </c>
      <c r="G81" s="6" t="s">
        <v>44</v>
      </c>
      <c r="H81" s="6" t="s">
        <v>44</v>
      </c>
      <c r="I81" s="10"/>
      <c r="J81" s="6" t="s">
        <v>44</v>
      </c>
      <c r="K81" s="10" t="s">
        <v>44</v>
      </c>
      <c r="L81" s="10"/>
      <c r="M81" s="10" t="s">
        <v>44</v>
      </c>
      <c r="N81" s="10" t="s">
        <v>44</v>
      </c>
      <c r="O81" s="10"/>
      <c r="P81" s="10" t="s">
        <v>44</v>
      </c>
      <c r="Q81" s="10" t="s">
        <v>44</v>
      </c>
      <c r="R81" s="10"/>
      <c r="S81" s="10" t="s">
        <v>44</v>
      </c>
      <c r="T81" s="10" t="s">
        <v>44</v>
      </c>
      <c r="U81" s="10"/>
      <c r="V81" s="10" t="s">
        <v>44</v>
      </c>
      <c r="W81" s="10" t="s">
        <v>44</v>
      </c>
      <c r="X81" s="10"/>
      <c r="Y81" s="10" t="s">
        <v>44</v>
      </c>
      <c r="Z81" s="10" t="s">
        <v>44</v>
      </c>
      <c r="AA81" s="10"/>
      <c r="AB81" s="10" t="s">
        <v>44</v>
      </c>
      <c r="AC81" s="10" t="s">
        <v>44</v>
      </c>
      <c r="AD81" s="10"/>
      <c r="AE81" s="10" t="s">
        <v>44</v>
      </c>
      <c r="AF81" s="10" t="s">
        <v>44</v>
      </c>
      <c r="AG81" s="10"/>
      <c r="AH81" s="6" t="s">
        <v>44</v>
      </c>
      <c r="AI81" s="6" t="s">
        <v>44</v>
      </c>
      <c r="AJ81" s="10"/>
      <c r="AK81" s="8">
        <v>1</v>
      </c>
      <c r="AL81" s="11"/>
      <c r="AM81" s="10"/>
      <c r="AN81" s="6" t="s">
        <v>44</v>
      </c>
      <c r="AO81" s="6" t="s">
        <v>44</v>
      </c>
      <c r="AP81" s="10"/>
      <c r="AQ81" s="8">
        <f>AK81</f>
        <v>1</v>
      </c>
      <c r="AR81" s="11">
        <f>AL81</f>
        <v>0</v>
      </c>
      <c r="AS81" s="7"/>
      <c r="AT81" s="10"/>
      <c r="AU81" s="19" t="s">
        <v>49</v>
      </c>
      <c r="AV81" s="69"/>
    </row>
    <row r="82" spans="1:48" ht="90">
      <c r="A82" s="52" t="s">
        <v>189</v>
      </c>
      <c r="B82" s="10" t="s">
        <v>75</v>
      </c>
      <c r="C82" s="10" t="s">
        <v>44</v>
      </c>
      <c r="D82" s="10" t="s">
        <v>44</v>
      </c>
      <c r="E82" s="10" t="s">
        <v>44</v>
      </c>
      <c r="F82" s="14" t="s">
        <v>190</v>
      </c>
      <c r="G82" s="6" t="s">
        <v>44</v>
      </c>
      <c r="H82" s="6" t="s">
        <v>44</v>
      </c>
      <c r="I82" s="10"/>
      <c r="J82" s="6" t="s">
        <v>44</v>
      </c>
      <c r="K82" s="6" t="s">
        <v>44</v>
      </c>
      <c r="L82" s="10"/>
      <c r="M82" s="6" t="s">
        <v>44</v>
      </c>
      <c r="N82" s="6" t="s">
        <v>44</v>
      </c>
      <c r="O82" s="10"/>
      <c r="P82" s="6" t="s">
        <v>44</v>
      </c>
      <c r="Q82" s="6" t="s">
        <v>44</v>
      </c>
      <c r="R82" s="10"/>
      <c r="S82" s="6" t="s">
        <v>44</v>
      </c>
      <c r="T82" s="6" t="s">
        <v>44</v>
      </c>
      <c r="U82" s="10"/>
      <c r="V82" s="8">
        <v>1</v>
      </c>
      <c r="W82" s="11"/>
      <c r="X82" s="12"/>
      <c r="Y82" s="6" t="s">
        <v>44</v>
      </c>
      <c r="Z82" s="6" t="s">
        <v>44</v>
      </c>
      <c r="AA82" s="10"/>
      <c r="AB82" s="6" t="s">
        <v>44</v>
      </c>
      <c r="AC82" s="6" t="s">
        <v>44</v>
      </c>
      <c r="AD82" s="10"/>
      <c r="AE82" s="6" t="s">
        <v>44</v>
      </c>
      <c r="AF82" s="6" t="s">
        <v>44</v>
      </c>
      <c r="AG82" s="10"/>
      <c r="AH82" s="6" t="s">
        <v>44</v>
      </c>
      <c r="AI82" s="6" t="s">
        <v>44</v>
      </c>
      <c r="AJ82" s="10"/>
      <c r="AK82" s="6" t="s">
        <v>44</v>
      </c>
      <c r="AL82" s="6" t="s">
        <v>44</v>
      </c>
      <c r="AM82" s="10"/>
      <c r="AN82" s="6" t="s">
        <v>44</v>
      </c>
      <c r="AO82" s="6" t="s">
        <v>44</v>
      </c>
      <c r="AP82" s="10"/>
      <c r="AQ82" s="8">
        <f>V82</f>
        <v>1</v>
      </c>
      <c r="AR82" s="11">
        <f>W82</f>
        <v>0</v>
      </c>
      <c r="AS82" s="27"/>
      <c r="AT82" s="10"/>
      <c r="AU82" s="10" t="s">
        <v>49</v>
      </c>
      <c r="AV82" s="47"/>
    </row>
    <row r="83" spans="1:48" s="47" customFormat="1" ht="75">
      <c r="A83" s="57" t="s">
        <v>191</v>
      </c>
      <c r="B83" s="10" t="s">
        <v>44</v>
      </c>
      <c r="C83" s="10" t="s">
        <v>44</v>
      </c>
      <c r="D83" s="10" t="s">
        <v>192</v>
      </c>
      <c r="E83" s="10" t="s">
        <v>44</v>
      </c>
      <c r="F83" s="12" t="s">
        <v>193</v>
      </c>
      <c r="G83" s="6" t="s">
        <v>44</v>
      </c>
      <c r="H83" s="6" t="s">
        <v>44</v>
      </c>
      <c r="I83" s="10"/>
      <c r="J83" s="6" t="s">
        <v>44</v>
      </c>
      <c r="K83" s="6" t="s">
        <v>44</v>
      </c>
      <c r="L83" s="10"/>
      <c r="M83" s="6" t="s">
        <v>44</v>
      </c>
      <c r="N83" s="6" t="s">
        <v>44</v>
      </c>
      <c r="O83" s="10"/>
      <c r="P83" s="8">
        <v>1</v>
      </c>
      <c r="Q83" s="11"/>
      <c r="R83" s="10"/>
      <c r="S83" s="6" t="s">
        <v>44</v>
      </c>
      <c r="T83" s="6" t="s">
        <v>44</v>
      </c>
      <c r="U83" s="10"/>
      <c r="V83" s="6" t="s">
        <v>44</v>
      </c>
      <c r="W83" s="6" t="s">
        <v>44</v>
      </c>
      <c r="X83" s="12"/>
      <c r="Y83" s="6" t="s">
        <v>44</v>
      </c>
      <c r="Z83" s="6" t="s">
        <v>44</v>
      </c>
      <c r="AA83" s="10"/>
      <c r="AB83" s="10" t="s">
        <v>44</v>
      </c>
      <c r="AC83" s="10" t="s">
        <v>44</v>
      </c>
      <c r="AD83" s="10"/>
      <c r="AE83" s="10" t="s">
        <v>44</v>
      </c>
      <c r="AF83" s="10" t="s">
        <v>44</v>
      </c>
      <c r="AG83" s="10"/>
      <c r="AH83" s="6" t="s">
        <v>44</v>
      </c>
      <c r="AI83" s="6" t="s">
        <v>44</v>
      </c>
      <c r="AJ83" s="10"/>
      <c r="AK83" s="6" t="s">
        <v>44</v>
      </c>
      <c r="AL83" s="6" t="s">
        <v>44</v>
      </c>
      <c r="AM83" s="10"/>
      <c r="AN83" s="6" t="s">
        <v>44</v>
      </c>
      <c r="AO83" s="6" t="s">
        <v>44</v>
      </c>
      <c r="AP83" s="10"/>
      <c r="AQ83" s="8">
        <f>+P83</f>
        <v>1</v>
      </c>
      <c r="AR83" s="11">
        <f>+Q83</f>
        <v>0</v>
      </c>
      <c r="AS83" s="27"/>
      <c r="AT83" s="10"/>
      <c r="AU83" s="10" t="s">
        <v>194</v>
      </c>
    </row>
    <row r="84" spans="1:48" ht="60">
      <c r="A84" s="52" t="s">
        <v>195</v>
      </c>
      <c r="B84" s="16" t="s">
        <v>38</v>
      </c>
      <c r="C84" s="16" t="s">
        <v>38</v>
      </c>
      <c r="D84" s="16" t="s">
        <v>38</v>
      </c>
      <c r="E84" s="16" t="s">
        <v>38</v>
      </c>
      <c r="F84" s="14" t="s">
        <v>196</v>
      </c>
      <c r="G84" s="15" t="s">
        <v>44</v>
      </c>
      <c r="H84" s="15" t="s">
        <v>44</v>
      </c>
      <c r="I84" s="16"/>
      <c r="J84" s="15" t="s">
        <v>44</v>
      </c>
      <c r="K84" s="15" t="s">
        <v>44</v>
      </c>
      <c r="L84" s="16"/>
      <c r="M84" s="16" t="s">
        <v>44</v>
      </c>
      <c r="N84" s="16" t="s">
        <v>44</v>
      </c>
      <c r="O84" s="16"/>
      <c r="P84" s="8">
        <v>1</v>
      </c>
      <c r="Q84" s="11"/>
      <c r="R84" s="16"/>
      <c r="S84" s="15" t="s">
        <v>44</v>
      </c>
      <c r="T84" s="15" t="s">
        <v>44</v>
      </c>
      <c r="U84" s="16"/>
      <c r="V84" s="15" t="s">
        <v>44</v>
      </c>
      <c r="W84" s="15" t="s">
        <v>44</v>
      </c>
      <c r="X84" s="14"/>
      <c r="Y84" s="15" t="s">
        <v>44</v>
      </c>
      <c r="Z84" s="15" t="s">
        <v>44</v>
      </c>
      <c r="AA84" s="16"/>
      <c r="AB84" s="15" t="s">
        <v>44</v>
      </c>
      <c r="AC84" s="15" t="s">
        <v>44</v>
      </c>
      <c r="AD84" s="16"/>
      <c r="AE84" s="16" t="s">
        <v>44</v>
      </c>
      <c r="AF84" s="16" t="s">
        <v>44</v>
      </c>
      <c r="AG84" s="16"/>
      <c r="AH84" s="8">
        <v>1</v>
      </c>
      <c r="AI84" s="11"/>
      <c r="AJ84" s="16"/>
      <c r="AK84" s="15" t="s">
        <v>44</v>
      </c>
      <c r="AL84" s="15" t="s">
        <v>44</v>
      </c>
      <c r="AM84" s="16"/>
      <c r="AN84" s="15" t="s">
        <v>44</v>
      </c>
      <c r="AO84" s="15" t="s">
        <v>44</v>
      </c>
      <c r="AP84" s="16"/>
      <c r="AQ84" s="8">
        <f>P84+AH84</f>
        <v>2</v>
      </c>
      <c r="AR84" s="11">
        <f>Q84+AI84</f>
        <v>0</v>
      </c>
      <c r="AS84" s="31"/>
      <c r="AT84" s="32"/>
      <c r="AU84" s="16" t="s">
        <v>90</v>
      </c>
      <c r="AV84" s="47"/>
    </row>
    <row r="85" spans="1:48" ht="60">
      <c r="A85" s="52" t="s">
        <v>197</v>
      </c>
      <c r="B85" s="16" t="s">
        <v>38</v>
      </c>
      <c r="C85" s="16" t="s">
        <v>38</v>
      </c>
      <c r="D85" s="16" t="s">
        <v>38</v>
      </c>
      <c r="E85" s="16" t="s">
        <v>38</v>
      </c>
      <c r="F85" s="14" t="s">
        <v>196</v>
      </c>
      <c r="G85" s="15" t="s">
        <v>44</v>
      </c>
      <c r="H85" s="15" t="s">
        <v>44</v>
      </c>
      <c r="I85" s="16"/>
      <c r="J85" s="15" t="s">
        <v>44</v>
      </c>
      <c r="K85" s="15" t="s">
        <v>44</v>
      </c>
      <c r="L85" s="16"/>
      <c r="M85" s="16" t="s">
        <v>44</v>
      </c>
      <c r="N85" s="16" t="s">
        <v>44</v>
      </c>
      <c r="O85" s="16"/>
      <c r="P85" s="8">
        <v>1</v>
      </c>
      <c r="Q85" s="11"/>
      <c r="R85" s="16"/>
      <c r="S85" s="15" t="s">
        <v>44</v>
      </c>
      <c r="T85" s="15" t="s">
        <v>44</v>
      </c>
      <c r="U85" s="16"/>
      <c r="V85" s="15" t="s">
        <v>44</v>
      </c>
      <c r="W85" s="15" t="s">
        <v>44</v>
      </c>
      <c r="X85" s="14"/>
      <c r="Y85" s="15" t="s">
        <v>44</v>
      </c>
      <c r="Z85" s="15" t="s">
        <v>44</v>
      </c>
      <c r="AA85" s="16"/>
      <c r="AB85" s="15" t="s">
        <v>44</v>
      </c>
      <c r="AC85" s="15" t="s">
        <v>44</v>
      </c>
      <c r="AD85" s="16"/>
      <c r="AE85" s="16" t="s">
        <v>44</v>
      </c>
      <c r="AF85" s="16" t="s">
        <v>44</v>
      </c>
      <c r="AG85" s="16"/>
      <c r="AH85" s="8">
        <v>1</v>
      </c>
      <c r="AI85" s="11"/>
      <c r="AJ85" s="16"/>
      <c r="AK85" s="15" t="s">
        <v>44</v>
      </c>
      <c r="AL85" s="15" t="s">
        <v>44</v>
      </c>
      <c r="AM85" s="16"/>
      <c r="AN85" s="15" t="s">
        <v>44</v>
      </c>
      <c r="AO85" s="15" t="s">
        <v>44</v>
      </c>
      <c r="AP85" s="16"/>
      <c r="AQ85" s="8">
        <f>P85+AH85</f>
        <v>2</v>
      </c>
      <c r="AR85" s="11">
        <f>Q85+AI85</f>
        <v>0</v>
      </c>
      <c r="AS85" s="31"/>
      <c r="AT85" s="14"/>
      <c r="AU85" s="16" t="s">
        <v>90</v>
      </c>
      <c r="AV85" s="47"/>
    </row>
    <row r="86" spans="1:48" s="47" customFormat="1" ht="65.25" customHeight="1">
      <c r="A86" s="57" t="s">
        <v>198</v>
      </c>
      <c r="B86" s="10" t="s">
        <v>44</v>
      </c>
      <c r="C86" s="10" t="s">
        <v>44</v>
      </c>
      <c r="D86" s="10" t="s">
        <v>199</v>
      </c>
      <c r="E86" s="10" t="s">
        <v>44</v>
      </c>
      <c r="F86" s="12" t="s">
        <v>200</v>
      </c>
      <c r="G86" s="6" t="s">
        <v>44</v>
      </c>
      <c r="H86" s="6" t="s">
        <v>44</v>
      </c>
      <c r="I86" s="10"/>
      <c r="J86" s="6" t="s">
        <v>44</v>
      </c>
      <c r="K86" s="6" t="s">
        <v>44</v>
      </c>
      <c r="L86" s="10"/>
      <c r="M86" s="6" t="s">
        <v>44</v>
      </c>
      <c r="N86" s="6" t="s">
        <v>44</v>
      </c>
      <c r="O86" s="10"/>
      <c r="P86" s="10" t="s">
        <v>44</v>
      </c>
      <c r="Q86" s="10" t="s">
        <v>44</v>
      </c>
      <c r="R86" s="12"/>
      <c r="S86" s="6" t="s">
        <v>44</v>
      </c>
      <c r="T86" s="6" t="s">
        <v>44</v>
      </c>
      <c r="U86" s="10"/>
      <c r="V86" s="6" t="s">
        <v>44</v>
      </c>
      <c r="W86" s="6" t="s">
        <v>44</v>
      </c>
      <c r="X86" s="10"/>
      <c r="Y86" s="6" t="s">
        <v>44</v>
      </c>
      <c r="Z86" s="6" t="s">
        <v>44</v>
      </c>
      <c r="AA86" s="10"/>
      <c r="AB86" s="10" t="s">
        <v>44</v>
      </c>
      <c r="AC86" s="10" t="s">
        <v>44</v>
      </c>
      <c r="AD86" s="10"/>
      <c r="AE86" s="6" t="s">
        <v>44</v>
      </c>
      <c r="AF86" s="6" t="s">
        <v>44</v>
      </c>
      <c r="AG86" s="10"/>
      <c r="AH86" s="8">
        <v>1</v>
      </c>
      <c r="AI86" s="11"/>
      <c r="AJ86" s="10"/>
      <c r="AK86" s="6" t="s">
        <v>44</v>
      </c>
      <c r="AL86" s="6" t="s">
        <v>44</v>
      </c>
      <c r="AM86" s="10"/>
      <c r="AN86" s="10" t="s">
        <v>44</v>
      </c>
      <c r="AO86" s="10" t="s">
        <v>44</v>
      </c>
      <c r="AP86" s="10"/>
      <c r="AQ86" s="8">
        <f>AH86</f>
        <v>1</v>
      </c>
      <c r="AR86" s="11">
        <f>AI86</f>
        <v>0</v>
      </c>
      <c r="AS86" s="27"/>
      <c r="AT86" s="12"/>
      <c r="AU86" s="10" t="s">
        <v>201</v>
      </c>
    </row>
    <row r="87" spans="1:48" ht="15.75">
      <c r="A87" s="82" t="s">
        <v>202</v>
      </c>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47"/>
    </row>
    <row r="88" spans="1:48" ht="66" customHeight="1">
      <c r="A88" s="52" t="s">
        <v>203</v>
      </c>
      <c r="B88" s="10" t="s">
        <v>38</v>
      </c>
      <c r="C88" s="10" t="s">
        <v>38</v>
      </c>
      <c r="D88" s="10" t="s">
        <v>38</v>
      </c>
      <c r="E88" s="10" t="s">
        <v>38</v>
      </c>
      <c r="F88" s="12" t="s">
        <v>204</v>
      </c>
      <c r="G88" s="8">
        <v>1</v>
      </c>
      <c r="H88" s="11"/>
      <c r="I88" s="12"/>
      <c r="J88" s="8">
        <v>1</v>
      </c>
      <c r="K88" s="11"/>
      <c r="L88" s="12"/>
      <c r="M88" s="8">
        <v>1</v>
      </c>
      <c r="N88" s="11"/>
      <c r="O88" s="12"/>
      <c r="P88" s="8">
        <v>1</v>
      </c>
      <c r="Q88" s="11"/>
      <c r="R88" s="12"/>
      <c r="S88" s="8">
        <v>1</v>
      </c>
      <c r="T88" s="11"/>
      <c r="U88" s="12"/>
      <c r="V88" s="8">
        <v>1</v>
      </c>
      <c r="W88" s="11"/>
      <c r="X88" s="12"/>
      <c r="Y88" s="8">
        <v>1</v>
      </c>
      <c r="Z88" s="11"/>
      <c r="AA88" s="12"/>
      <c r="AB88" s="8">
        <v>1</v>
      </c>
      <c r="AC88" s="11"/>
      <c r="AD88" s="12"/>
      <c r="AE88" s="8">
        <v>1</v>
      </c>
      <c r="AF88" s="11"/>
      <c r="AG88" s="12"/>
      <c r="AH88" s="8">
        <v>1</v>
      </c>
      <c r="AI88" s="11"/>
      <c r="AJ88" s="12"/>
      <c r="AK88" s="8">
        <v>1</v>
      </c>
      <c r="AL88" s="11"/>
      <c r="AM88" s="12"/>
      <c r="AN88" s="8">
        <v>1</v>
      </c>
      <c r="AO88" s="11"/>
      <c r="AP88" s="35"/>
      <c r="AQ88" s="8">
        <f>G88+J88+M88+P88+S88+V88+Y88+AB88+AE88+AH88+AK88+AN88</f>
        <v>12</v>
      </c>
      <c r="AR88" s="11">
        <f>H88+K88+N88+Q88+T88+W88+Z88+AC88+AF88+AI88+AL88+AO88</f>
        <v>0</v>
      </c>
      <c r="AS88" s="27"/>
      <c r="AT88" s="10"/>
      <c r="AU88" s="54" t="s">
        <v>205</v>
      </c>
      <c r="AV88" s="47"/>
    </row>
    <row r="89" spans="1:48" ht="15.75">
      <c r="A89" s="61"/>
      <c r="B89" s="62"/>
      <c r="C89" s="62"/>
      <c r="D89" s="62"/>
      <c r="E89" s="62"/>
      <c r="F89" s="12"/>
      <c r="G89" s="10"/>
      <c r="H89" s="10"/>
      <c r="I89" s="10"/>
      <c r="J89" s="10"/>
      <c r="K89" s="10"/>
      <c r="L89" s="18"/>
      <c r="M89" s="10"/>
      <c r="N89" s="10"/>
      <c r="O89" s="18"/>
      <c r="P89" s="10"/>
      <c r="Q89" s="10"/>
      <c r="R89" s="18"/>
      <c r="S89" s="10"/>
      <c r="T89" s="10"/>
      <c r="U89" s="18"/>
      <c r="V89" s="10"/>
      <c r="W89" s="10"/>
      <c r="X89" s="18"/>
      <c r="Y89" s="10"/>
      <c r="Z89" s="10"/>
      <c r="AA89" s="18"/>
      <c r="AB89" s="10"/>
      <c r="AC89" s="10"/>
      <c r="AD89" s="18"/>
      <c r="AE89" s="10"/>
      <c r="AF89" s="10"/>
      <c r="AG89" s="18"/>
      <c r="AH89" s="10"/>
      <c r="AI89" s="10"/>
      <c r="AJ89" s="18"/>
      <c r="AK89" s="10"/>
      <c r="AL89" s="10"/>
      <c r="AM89" s="18"/>
      <c r="AN89" s="10"/>
      <c r="AO89" s="10"/>
      <c r="AP89" s="18"/>
      <c r="AQ89" s="55" t="e">
        <f>AQ15+AQ17+AQ18+AQ19+AQ20+AQ21+AQ22+AQ23+AQ24+AQ25+AQ26+AQ27+AQ28+AQ29+AQ30+AQ31+AQ32+AQ33+AQ34+AQ36+AQ37+AQ40+AQ41+AQ42+AQ43+AQ44+AQ45+AQ46+AQ47+AQ48+AQ49+AQ50+AQ51+AQ52+AQ53+AQ54+AQ55+AQ56+AQ57+AQ58+AQ59+AQ60+AQ61+AQ62+AQ63+AQ64+AQ65+AQ66+AQ68+AQ69+AQ70+AQ71+AQ73+AQ74+AQ75+AQ76+AQ77+AQ78+AQ79+AQ80+AQ81+AQ82+AQ83+AQ84+AQ85+AQ86+AQ88</f>
        <v>#VALUE!</v>
      </c>
      <c r="AR89" s="55" t="e">
        <f>AR15+AR17+AR18+AR19+AR20+AR21+AR22+AR23+AR24+AR25+AR26+AR27+AR28+AR29+AR30+AR31+AR32+AR33+AR34+AR36+AR37+AR40+AR41+AR42+AR43+AR44+AR45+AR46+AR47+AR48+AR49+AR50+AR51+AR52+AR53+AR54+AR55+AR56+AR57+AR58+AR59+AR60+AR61+AR62+AR63+AR64+AR65+AR66+AR68+AR69+AR70+AR71+AR73+AR74+AR75+AR76+AR77+AR78+AR79+AR80+AR81+AR82+AR83+AR84+AR85+AR86+AR88</f>
        <v>#VALUE!</v>
      </c>
      <c r="AS89" s="10"/>
      <c r="AT89" s="10"/>
      <c r="AU89" s="63"/>
      <c r="AV89" s="47"/>
    </row>
    <row r="90" spans="1:48" ht="31.5">
      <c r="A90" s="55" t="s">
        <v>206</v>
      </c>
      <c r="B90" s="62"/>
      <c r="C90" s="62"/>
      <c r="D90" s="62"/>
      <c r="E90" s="62"/>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4"/>
      <c r="AV90" s="47"/>
    </row>
    <row r="91" spans="1:48" ht="48">
      <c r="A91" s="65" t="s">
        <v>207</v>
      </c>
      <c r="B91" s="62"/>
      <c r="C91" s="62"/>
      <c r="D91" s="62"/>
      <c r="E91" s="62"/>
      <c r="F91" s="12"/>
      <c r="G91" s="61"/>
      <c r="H91" s="61"/>
      <c r="I91" s="61"/>
      <c r="J91" s="61"/>
      <c r="K91" s="61"/>
      <c r="L91" s="66"/>
      <c r="M91" s="61"/>
      <c r="N91" s="61"/>
      <c r="O91" s="66"/>
      <c r="P91" s="61"/>
      <c r="Q91" s="61"/>
      <c r="R91" s="66"/>
      <c r="S91" s="61"/>
      <c r="T91" s="61"/>
      <c r="U91" s="66"/>
      <c r="V91" s="61"/>
      <c r="W91" s="61"/>
      <c r="X91" s="66"/>
      <c r="Y91" s="61"/>
      <c r="Z91" s="61"/>
      <c r="AA91" s="66"/>
      <c r="AB91" s="61"/>
      <c r="AC91" s="61"/>
      <c r="AD91" s="66"/>
      <c r="AE91" s="61"/>
      <c r="AF91" s="61"/>
      <c r="AG91" s="66"/>
      <c r="AH91" s="61"/>
      <c r="AI91" s="61"/>
      <c r="AJ91" s="66"/>
      <c r="AK91" s="61"/>
      <c r="AL91" s="61"/>
      <c r="AM91" s="66"/>
      <c r="AN91" s="61"/>
      <c r="AO91" s="61"/>
      <c r="AP91" s="66"/>
      <c r="AQ91" s="61"/>
      <c r="AR91" s="61"/>
      <c r="AS91" s="61"/>
      <c r="AT91" s="61"/>
      <c r="AU91" s="10"/>
      <c r="AV91" s="47"/>
    </row>
    <row r="97" spans="5:39">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33"/>
      <c r="AM97" s="40"/>
    </row>
  </sheetData>
  <mergeCells count="41">
    <mergeCell ref="E97:AK97"/>
    <mergeCell ref="A39:AU39"/>
    <mergeCell ref="A72:AU72"/>
    <mergeCell ref="AR11:AR13"/>
    <mergeCell ref="A35:AU35"/>
    <mergeCell ref="AE11:AG12"/>
    <mergeCell ref="AU11:AU13"/>
    <mergeCell ref="B11:E11"/>
    <mergeCell ref="A87:AU87"/>
    <mergeCell ref="A67:AU67"/>
    <mergeCell ref="A38:AU38"/>
    <mergeCell ref="A16:AU16"/>
    <mergeCell ref="AB11:AD12"/>
    <mergeCell ref="AQ11:AQ13"/>
    <mergeCell ref="J11:L12"/>
    <mergeCell ref="A14:AU14"/>
    <mergeCell ref="C12:C13"/>
    <mergeCell ref="AS11:AS13"/>
    <mergeCell ref="G11:I12"/>
    <mergeCell ref="V11:X12"/>
    <mergeCell ref="D12:D13"/>
    <mergeCell ref="Y11:AA12"/>
    <mergeCell ref="F11:F13"/>
    <mergeCell ref="S11:U12"/>
    <mergeCell ref="E12:E13"/>
    <mergeCell ref="P11:R12"/>
    <mergeCell ref="B1:AT3"/>
    <mergeCell ref="A7:AU7"/>
    <mergeCell ref="A8:AU8"/>
    <mergeCell ref="A10:AU10"/>
    <mergeCell ref="A1:A3"/>
    <mergeCell ref="A9:AU9"/>
    <mergeCell ref="A5:AU5"/>
    <mergeCell ref="A6:AU6"/>
    <mergeCell ref="B12:B13"/>
    <mergeCell ref="AT11:AT13"/>
    <mergeCell ref="AH11:AJ12"/>
    <mergeCell ref="M11:O12"/>
    <mergeCell ref="A11:A13"/>
    <mergeCell ref="AN11:AP12"/>
    <mergeCell ref="AK11:AM12"/>
  </mergeCells>
  <printOptions horizontalCentered="1" verticalCentered="1"/>
  <pageMargins left="0.23622047244094491" right="0.70866141732283472" top="0.74803149606299213" bottom="0.74803149606299213" header="0.31496062992125984" footer="0.31496062992125984"/>
  <pageSetup paperSize="14" scale="21" orientation="landscape" r:id="rId1"/>
  <headerFooter>
    <oddFooter>&amp;R&amp;P de &amp;N</oddFooter>
  </headerFooter>
  <rowBreaks count="2" manualBreakCount="2">
    <brk id="44" max="16383" man="1"/>
    <brk id="92" max="18" man="1"/>
  </rowBreaks>
  <ignoredErrors>
    <ignoredError sqref="AQ27:AR2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10"/>
  <sheetViews>
    <sheetView workbookViewId="0">
      <selection activeCell="C15" sqref="C15"/>
    </sheetView>
  </sheetViews>
  <sheetFormatPr defaultColWidth="9.140625" defaultRowHeight="15"/>
  <cols>
    <col min="1" max="1" width="20" customWidth="1"/>
    <col min="2" max="2" width="3.140625" customWidth="1"/>
    <col min="3" max="3" width="54.42578125" customWidth="1"/>
    <col min="4" max="4" width="33.42578125" bestFit="1" customWidth="1"/>
    <col min="5" max="256" width="11.42578125" customWidth="1"/>
  </cols>
  <sheetData>
    <row r="3" spans="2:4">
      <c r="B3" s="25" t="s">
        <v>208</v>
      </c>
      <c r="C3" s="25" t="s">
        <v>209</v>
      </c>
      <c r="D3" s="25" t="s">
        <v>210</v>
      </c>
    </row>
    <row r="4" spans="2:4">
      <c r="B4" s="26">
        <v>1</v>
      </c>
      <c r="C4" s="23" t="s">
        <v>211</v>
      </c>
      <c r="D4" s="24" t="s">
        <v>212</v>
      </c>
    </row>
    <row r="5" spans="2:4">
      <c r="B5" s="26">
        <v>2</v>
      </c>
      <c r="C5" s="23" t="s">
        <v>213</v>
      </c>
      <c r="D5" s="24" t="s">
        <v>214</v>
      </c>
    </row>
    <row r="6" spans="2:4">
      <c r="B6" s="26">
        <v>3</v>
      </c>
      <c r="C6" s="23" t="s">
        <v>215</v>
      </c>
      <c r="D6" s="24" t="s">
        <v>216</v>
      </c>
    </row>
    <row r="7" spans="2:4">
      <c r="B7" s="26">
        <v>4</v>
      </c>
      <c r="C7" s="23" t="s">
        <v>217</v>
      </c>
      <c r="D7" s="24" t="s">
        <v>218</v>
      </c>
    </row>
    <row r="8" spans="2:4">
      <c r="B8" s="26">
        <v>5</v>
      </c>
      <c r="C8" s="23" t="s">
        <v>219</v>
      </c>
      <c r="D8" s="24" t="s">
        <v>220</v>
      </c>
    </row>
    <row r="9" spans="2:4">
      <c r="B9" s="26">
        <v>6</v>
      </c>
      <c r="C9" s="23" t="s">
        <v>221</v>
      </c>
      <c r="D9" s="24" t="s">
        <v>222</v>
      </c>
    </row>
    <row r="10" spans="2:4">
      <c r="B10" s="26">
        <v>7</v>
      </c>
      <c r="C10" s="23" t="s">
        <v>223</v>
      </c>
      <c r="D10" s="24" t="s">
        <v>224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140625" defaultRowHeight="15"/>
  <cols>
    <col min="1" max="256" width="11.42578125" customWidth="1"/>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5"/>
  <sheetViews>
    <sheetView workbookViewId="0"/>
  </sheetViews>
  <sheetFormatPr defaultColWidth="11.42578125" defaultRowHeight="15"/>
  <cols>
    <col min="1" max="1" width="11.42578125" style="4"/>
    <col min="2" max="5" width="25.7109375" style="5" customWidth="1"/>
    <col min="6" max="16384" width="11.42578125" style="4"/>
  </cols>
  <sheetData>
    <row r="1" spans="2:5" s="2" customFormat="1">
      <c r="B1" s="1"/>
      <c r="C1" s="1"/>
      <c r="D1" s="1"/>
      <c r="E1" s="1"/>
    </row>
    <row r="2" spans="2:5" s="2" customFormat="1">
      <c r="B2" s="1" t="s">
        <v>225</v>
      </c>
      <c r="C2" s="1" t="s">
        <v>226</v>
      </c>
      <c r="D2" s="1" t="s">
        <v>227</v>
      </c>
      <c r="E2" s="1" t="s">
        <v>228</v>
      </c>
    </row>
    <row r="3" spans="2:5" ht="79.5" customHeight="1">
      <c r="B3" s="3" t="str">
        <f>[1]Hoja1!A5</f>
        <v>PLANEACION ESTRATEGICA Y GESTION DE RECURSOS FINANCIEROS</v>
      </c>
      <c r="C3" s="3" t="str">
        <f>[1]Hoja1!A9</f>
        <v>FORMULACION DE POLITICAS E INSTRUMENTACION NORMATIVA</v>
      </c>
      <c r="D3" s="3" t="str">
        <f>[1]Hoja1!A14</f>
        <v>CONCEPTOS JURIDICOS
PROCESOS JUDICIALES Y ACCIONES CONSTITUCIONALES</v>
      </c>
      <c r="E3" s="3" t="str">
        <f>[1]Hoja1!$A$24</f>
        <v>EVALUACION, ACOMPAÑAMIENTO Y ASESORIA DEL SISTEMA DE CONTROL INTERNO.</v>
      </c>
    </row>
    <row r="4" spans="2:5" ht="47.25" customHeight="1">
      <c r="B4" s="3" t="str">
        <f>[1]Hoja1!A6</f>
        <v>GESTION DE PROYECTOS Y TECNOLOGIAS DE LA INFORMACION</v>
      </c>
      <c r="C4" s="3" t="str">
        <f>[1]Hoja1!A10</f>
        <v>PROMOCION Y ACOMPAÑAMIENTO</v>
      </c>
      <c r="D4" s="3" t="str">
        <f>[1]Hoja1!A15</f>
        <v>GESTION DEL TALENTO HUMANO</v>
      </c>
      <c r="E4" s="5" t="s">
        <v>38</v>
      </c>
    </row>
    <row r="5" spans="2:5" ht="45">
      <c r="B5" s="3" t="str">
        <f>[1]Hoja1!A7</f>
        <v>ADMINISTRACION DEL SISTEMA INTEGRADO DE GESTION</v>
      </c>
      <c r="C5" s="3" t="str">
        <f>[1]Hoja1!A11</f>
        <v>GESTION DEL SUBSIDIO</v>
      </c>
      <c r="D5" s="3" t="str">
        <f>[1]Hoja1!A16</f>
        <v>PROCESOS DISCIPLINARIOS</v>
      </c>
    </row>
    <row r="6" spans="2:5" ht="45">
      <c r="B6" s="3" t="str">
        <f>[1]Hoja1!A8</f>
        <v>GESTION DE COMUNICACIONES INTERNAS Y EXTERNAS</v>
      </c>
      <c r="C6" s="3" t="str">
        <f>[1]Hoja1!A12</f>
        <v>GESTION DE PROYECTOS</v>
      </c>
      <c r="D6" s="3" t="str">
        <f>[1]Hoja1!A17</f>
        <v>GESTION DE CONTRATACION</v>
      </c>
    </row>
    <row r="7" spans="2:5" ht="48" customHeight="1">
      <c r="B7" s="5" t="s">
        <v>38</v>
      </c>
      <c r="C7" s="3" t="str">
        <f>[1]Hoja1!A13</f>
        <v>TITULACION Y SANEAMIENTO PREDIAL</v>
      </c>
      <c r="D7" s="3" t="str">
        <f>[1]Hoja1!A18</f>
        <v>GESTION, SOPORTE Y APOYO TECNOLOGICO</v>
      </c>
    </row>
    <row r="8" spans="2:5" ht="30">
      <c r="C8" s="3" t="str">
        <f>[1]Hoja1!$A$23</f>
        <v>ATENCION AL USUARIO Y ATENCION LEGISLATIVA</v>
      </c>
      <c r="D8" s="3" t="str">
        <f>[1]Hoja1!A19</f>
        <v>GESTION DE RECURSOS FISICOS</v>
      </c>
    </row>
    <row r="9" spans="2:5" ht="35.25" customHeight="1">
      <c r="C9" s="5" t="s">
        <v>38</v>
      </c>
      <c r="D9" s="3" t="str">
        <f>[1]Hoja1!A20</f>
        <v>GESTION DOCUMENTAL</v>
      </c>
    </row>
    <row r="10" spans="2:5" ht="60" customHeight="1">
      <c r="D10" s="3" t="str">
        <f>[1]Hoja1!A21</f>
        <v>SEGUIMIENTO Y CONTROL A LA EJECUCION DEL RECURSO FINANCIERO.</v>
      </c>
    </row>
    <row r="11" spans="2:5" ht="57" customHeight="1">
      <c r="D11" s="3" t="str">
        <f>[1]Hoja1!A22</f>
        <v>SANEAMIENTO DE LOS ACTIVOS DE LOS EXTINTOS ICT UNURBE.</v>
      </c>
    </row>
    <row r="12" spans="2:5" ht="69.75" customHeight="1">
      <c r="D12" s="3" t="s">
        <v>229</v>
      </c>
    </row>
    <row r="13" spans="2:5" ht="89.25" customHeight="1">
      <c r="D13" s="3" t="s">
        <v>230</v>
      </c>
    </row>
    <row r="14" spans="2:5" ht="105" customHeight="1">
      <c r="D14" s="3" t="s">
        <v>231</v>
      </c>
    </row>
    <row r="15" spans="2:5">
      <c r="D15" s="5" t="s">
        <v>38</v>
      </c>
    </row>
  </sheetData>
  <sheetProtection password="FBF9"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6c82bf6-0efe-4f7c-a8c5-9b63a28a2e90">
      <Terms xmlns="http://schemas.microsoft.com/office/infopath/2007/PartnerControls"/>
    </lcf76f155ced4ddcb4097134ff3c332f>
    <TaxCatchAll xmlns="3db4f98a-eb2c-452f-8824-97742e74579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EBB707141918449AB2FD3C6BFBCE517" ma:contentTypeVersion="15" ma:contentTypeDescription="Crear nuevo documento." ma:contentTypeScope="" ma:versionID="76c9a86e193e81b4402e28a5dad62858">
  <xsd:schema xmlns:xsd="http://www.w3.org/2001/XMLSchema" xmlns:xs="http://www.w3.org/2001/XMLSchema" xmlns:p="http://schemas.microsoft.com/office/2006/metadata/properties" xmlns:ns2="46c82bf6-0efe-4f7c-a8c5-9b63a28a2e90" xmlns:ns3="3db4f98a-eb2c-452f-8824-97742e745794" targetNamespace="http://schemas.microsoft.com/office/2006/metadata/properties" ma:root="true" ma:fieldsID="5ed8f780973c1320eed98a72893f16d2" ns2:_="" ns3:_="">
    <xsd:import namespace="46c82bf6-0efe-4f7c-a8c5-9b63a28a2e90"/>
    <xsd:import namespace="3db4f98a-eb2c-452f-8824-97742e74579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82bf6-0efe-4f7c-a8c5-9b63a28a2e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b4f98a-eb2c-452f-8824-97742e74579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cc2dbfb-8967-4515-9cc3-c21336626eb6}" ma:internalName="TaxCatchAll" ma:showField="CatchAllData" ma:web="3db4f98a-eb2c-452f-8824-97742e74579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CB8E3-AD76-43A7-B0D1-19676DB4CD2A}"/>
</file>

<file path=customXml/itemProps2.xml><?xml version="1.0" encoding="utf-8"?>
<ds:datastoreItem xmlns:ds="http://schemas.openxmlformats.org/officeDocument/2006/customXml" ds:itemID="{C480FC79-A81C-4C4A-9750-245A685D267F}"/>
</file>

<file path=customXml/itemProps3.xml><?xml version="1.0" encoding="utf-8"?>
<ds:datastoreItem xmlns:ds="http://schemas.openxmlformats.org/officeDocument/2006/customXml" ds:itemID="{F8DBB5B0-4938-4245-B0ED-A05AAA544662}"/>
</file>

<file path=customXml/itemProps4.xml><?xml version="1.0" encoding="utf-8"?>
<ds:datastoreItem xmlns:ds="http://schemas.openxmlformats.org/officeDocument/2006/customXml" ds:itemID="{271603FC-0A92-4668-8F96-FAB570CF7C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EIA-F-03 Plan Anual de auditorías 8.0</dc:title>
  <dc:subject/>
  <dc:creator>UNAD</dc:creator>
  <cp:keywords/>
  <dc:description/>
  <cp:lastModifiedBy/>
  <cp:revision/>
  <dcterms:created xsi:type="dcterms:W3CDTF">2007-10-10T14:59:30Z</dcterms:created>
  <dcterms:modified xsi:type="dcterms:W3CDTF">2024-03-21T20:10:23Z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Evaluación Independiente y Asesoría</vt:lpwstr>
  </property>
  <property fmtid="{D5CDD505-2E9C-101B-9397-08002B2CF9AE}" pid="4" name="Sector">
    <vt:lpwstr>Otro</vt:lpwstr>
  </property>
  <property fmtid="{D5CDD505-2E9C-101B-9397-08002B2CF9AE}" pid="5" name="ContentTypeId">
    <vt:lpwstr>0x010100AEBB707141918449AB2FD3C6BFBCE517</vt:lpwstr>
  </property>
</Properties>
</file>