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jamoreno_minvivienda_gov_co/Documents/Escritorio/PENDIENTE/Cuentas/cuenta ok/Pendiente de Juridicas/EJECUCIÓN DE MVCT Y FONVIVIENDA 2024/EJECUCIÓN  DE ENERO 2025/"/>
    </mc:Choice>
  </mc:AlternateContent>
  <xr:revisionPtr revIDLastSave="154" documentId="11_CF6446028E618C7BF85058F61E5243D9914D222F" xr6:coauthVersionLast="47" xr6:coauthVersionMax="47" xr10:uidLastSave="{D882CD7F-DDF1-47EB-ADE0-9FF029F24A04}"/>
  <bookViews>
    <workbookView xWindow="-120" yWindow="-120" windowWidth="20730" windowHeight="110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2" i="1" l="1"/>
  <c r="AC13" i="1"/>
  <c r="AC15" i="1"/>
  <c r="AC17" i="1"/>
  <c r="AC18" i="1"/>
  <c r="AC19" i="1"/>
  <c r="AC20" i="1"/>
  <c r="AC21" i="1"/>
  <c r="AC22" i="1"/>
  <c r="AC24" i="1"/>
  <c r="AC25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11" i="1"/>
  <c r="R54" i="1"/>
  <c r="S54" i="1"/>
  <c r="T54" i="1"/>
  <c r="U54" i="1"/>
  <c r="V54" i="1"/>
  <c r="W54" i="1"/>
  <c r="X54" i="1"/>
  <c r="Y54" i="1"/>
  <c r="Z54" i="1"/>
  <c r="AA54" i="1"/>
  <c r="Q54" i="1"/>
  <c r="R26" i="1"/>
  <c r="S26" i="1"/>
  <c r="T26" i="1"/>
  <c r="U26" i="1"/>
  <c r="V26" i="1"/>
  <c r="W26" i="1"/>
  <c r="X26" i="1"/>
  <c r="Y26" i="1"/>
  <c r="Z26" i="1"/>
  <c r="AA26" i="1"/>
  <c r="Q26" i="1"/>
  <c r="R23" i="1"/>
  <c r="S23" i="1"/>
  <c r="T23" i="1"/>
  <c r="U23" i="1"/>
  <c r="V23" i="1"/>
  <c r="W23" i="1"/>
  <c r="X23" i="1"/>
  <c r="Y23" i="1"/>
  <c r="Z23" i="1"/>
  <c r="AA23" i="1"/>
  <c r="Q23" i="1"/>
  <c r="R16" i="1"/>
  <c r="S16" i="1"/>
  <c r="T16" i="1"/>
  <c r="U16" i="1"/>
  <c r="V16" i="1"/>
  <c r="W16" i="1"/>
  <c r="X16" i="1"/>
  <c r="Y16" i="1"/>
  <c r="Z16" i="1"/>
  <c r="AA16" i="1"/>
  <c r="Q16" i="1"/>
  <c r="R14" i="1"/>
  <c r="S14" i="1"/>
  <c r="T14" i="1"/>
  <c r="U14" i="1"/>
  <c r="V14" i="1"/>
  <c r="W14" i="1"/>
  <c r="X14" i="1"/>
  <c r="Y14" i="1"/>
  <c r="Z14" i="1"/>
  <c r="AA14" i="1"/>
  <c r="Q14" i="1"/>
  <c r="U27" i="1" l="1"/>
  <c r="U55" i="1" s="1"/>
  <c r="AC14" i="1"/>
  <c r="AC16" i="1"/>
  <c r="X27" i="1"/>
  <c r="X55" i="1" s="1"/>
  <c r="AC23" i="1"/>
  <c r="Q27" i="1"/>
  <c r="Q55" i="1" s="1"/>
  <c r="S27" i="1"/>
  <c r="S55" i="1" s="1"/>
  <c r="Z27" i="1"/>
  <c r="Z55" i="1" s="1"/>
  <c r="R27" i="1"/>
  <c r="R55" i="1" s="1"/>
  <c r="AC26" i="1"/>
  <c r="V27" i="1"/>
  <c r="V55" i="1" s="1"/>
  <c r="Y27" i="1"/>
  <c r="Y55" i="1" s="1"/>
  <c r="T27" i="1"/>
  <c r="T55" i="1" s="1"/>
  <c r="W27" i="1"/>
  <c r="W55" i="1" s="1"/>
  <c r="AA27" i="1"/>
  <c r="AC54" i="1"/>
  <c r="Q56" i="1" l="1"/>
  <c r="AA55" i="1"/>
  <c r="AC55" i="1" s="1"/>
  <c r="AC27" i="1"/>
</calcChain>
</file>

<file path=xl/sharedStrings.xml><?xml version="1.0" encoding="utf-8"?>
<sst xmlns="http://schemas.openxmlformats.org/spreadsheetml/2006/main" count="580" uniqueCount="140">
  <si>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</si>
  <si>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</si>
  <si>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</si>
  <si>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</si>
  <si>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</si>
  <si>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</si>
  <si>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</si>
  <si>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</si>
  <si>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</si>
  <si>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</si>
  <si>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</si>
  <si>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</si>
  <si>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</si>
  <si>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</si>
  <si>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</si>
  <si>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</si>
  <si>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</si>
  <si>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</si>
  <si>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</si>
  <si>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</si>
  <si>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</si>
  <si>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</si>
  <si>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</si>
  <si>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</si>
  <si>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</si>
  <si>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</si>
  <si>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</si>
  <si>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</si>
  <si>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</si>
  <si>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</si>
  <si>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</si>
  <si>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</si>
  <si>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</si>
  <si>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40-01-01</t>
  </si>
  <si>
    <t>MINISTERIO DE VIVIENDA, CIUDAD Y TERRITORIO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</si>
  <si>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</si>
  <si>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</si>
  <si>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</si>
  <si>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</si>
  <si>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</si>
  <si>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</si>
  <si>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</si>
  <si>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</si>
  <si>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</si>
  <si>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</si>
  <si>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</si>
  <si>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</si>
  <si>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</si>
  <si>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</si>
  <si>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</si>
  <si>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A-03-01-04-004</t>
  </si>
  <si>
    <t>04</t>
  </si>
  <si>
    <t>004</t>
  </si>
  <si>
    <t>CUBRIMIENTO DE COSTOS NO RECUPERABLES VIA TARIFA O SUBSIDIO DE LA OPERACIÓN INTEGRAL DEL SERVICIO DE ASEO – DEPARTAMENTO ARCHIPIÉLAGO DE SAN ANDRÉS, PROVIDENCIA Y SANTA CATALINA</t>
  </si>
  <si>
    <t>A-03-03-01-999</t>
  </si>
  <si>
    <t>999</t>
  </si>
  <si>
    <t>OTRAS TRANSFERENCIAS - DISTRIBUCIÓN PREVIO CONCEPTO DGPPN</t>
  </si>
  <si>
    <t>A-03-03-05-008</t>
  </si>
  <si>
    <t>05</t>
  </si>
  <si>
    <t>008</t>
  </si>
  <si>
    <t>AGUA POTABLE Y SANEAMIENTO BÁSICO</t>
  </si>
  <si>
    <t>A-03-04-02-002</t>
  </si>
  <si>
    <t>002</t>
  </si>
  <si>
    <t>CUOTAS PARTES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</si>
  <si>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</si>
  <si>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</si>
  <si>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</si>
  <si>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</si>
  <si>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</si>
  <si>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A-08-01</t>
  </si>
  <si>
    <t>08</t>
  </si>
  <si>
    <t>IMPUESTOS</t>
  </si>
  <si>
    <t>A-08-04-01</t>
  </si>
  <si>
    <t>11</t>
  </si>
  <si>
    <t>SSF</t>
  </si>
  <si>
    <t>CUOTA DE FISCALIZACIÓN Y AUDITAJE</t>
  </si>
  <si>
    <t>C-4001-1400-5-51303B</t>
  </si>
  <si>
    <t>C</t>
  </si>
  <si>
    <t>4001</t>
  </si>
  <si>
    <t>1400</t>
  </si>
  <si>
    <t>5</t>
  </si>
  <si>
    <t>51303B</t>
  </si>
  <si>
    <t>5. CONVERGENCIA REGIONAL / B. POLÍTICA INTEGRAL DE HÁBITAT</t>
  </si>
  <si>
    <t>14</t>
  </si>
  <si>
    <t>C-4001-1400-6-10306A</t>
  </si>
  <si>
    <t>6</t>
  </si>
  <si>
    <t>10306A</t>
  </si>
  <si>
    <t>1. ORDENAMIENTO DEL TERRITORIO ALREDEDOR DEL AGUA Y JUSTICIA AMBIENTAL / A. ACCESO Y FORMALIZACIÓN DE LA PROPIEDAD</t>
  </si>
  <si>
    <t>C-4001-1400-8-51303B</t>
  </si>
  <si>
    <t>8</t>
  </si>
  <si>
    <t>C-4001-1400-9-10306A</t>
  </si>
  <si>
    <t>9</t>
  </si>
  <si>
    <t>C-4002-1400-2-10303A</t>
  </si>
  <si>
    <t>4002</t>
  </si>
  <si>
    <t>2</t>
  </si>
  <si>
    <t>10303A</t>
  </si>
  <si>
    <t>1. ORDENAMIENTO DEL TERRITORIO ALREDEDOR DEL AGUA Y JUSTICIA AMBIENTAL / A. ARMONIZACIÓN Y RACIONALIZACIÓN DE LOS INSTRUMENTOS DE ORDENAMIENTO Y PLANIFICACIÓN TERRITORIAL</t>
  </si>
  <si>
    <t>C-4003-1400-7-202020</t>
  </si>
  <si>
    <t>4003</t>
  </si>
  <si>
    <t>7</t>
  </si>
  <si>
    <t>202020</t>
  </si>
  <si>
    <t>2. SEGURIDAD HUMANA Y JUSTICIA SOCIAL / 2. MÍNIMO VITAL DE AGUA</t>
  </si>
  <si>
    <t>C-4003-1400-8-40304A</t>
  </si>
  <si>
    <t>40304A</t>
  </si>
  <si>
    <t>4. TRANSFORMACIÓN PRODUCTIVA, INTERNACIONALIZACIÓN Y ACCIÓN CLÍMATICA / A. REDUCCIÓN DEL IMPACTO AMBIENTAL DEL SECTOR RESIDENCIAL Y PROMOCIÓN DEL HÁBITAT VERDE. 162</t>
  </si>
  <si>
    <t>C-4003-1400-9-51302H</t>
  </si>
  <si>
    <t>51302H</t>
  </si>
  <si>
    <t>5. CONVERGENCIA REGIONAL / H. ACCESO A SERVICIOS PÚBLICOS A PARTIR DE LAS CAPACIDADES Y NECESIDADES DE LOS TERRITORIOS</t>
  </si>
  <si>
    <t>C-4003-1400-11-51302H</t>
  </si>
  <si>
    <t>C-4003-1400-12-51302H</t>
  </si>
  <si>
    <t>12</t>
  </si>
  <si>
    <t>C-4003-1400-14-51302H</t>
  </si>
  <si>
    <t>C-4003-1400-16-51302H</t>
  </si>
  <si>
    <t>16</t>
  </si>
  <si>
    <t>C-4003-1400-17-51302H</t>
  </si>
  <si>
    <t>17</t>
  </si>
  <si>
    <t>15</t>
  </si>
  <si>
    <t>C-4003-1400-18-51302H</t>
  </si>
  <si>
    <t>18</t>
  </si>
  <si>
    <t>C-4003-1400-19-51302H</t>
  </si>
  <si>
    <t>19</t>
  </si>
  <si>
    <t>C-4003-1400-20-51302H</t>
  </si>
  <si>
    <t>20</t>
  </si>
  <si>
    <t>5. CONVERGENCIA REGIONAL / H. ACCESO A SERVICIOS PÚBLICOS  A PARTIR DE LAS CAPACIDADES Y NECESIDADES DE LOS TERRITORIOS</t>
  </si>
  <si>
    <t>C-4099-1400-7-53105B</t>
  </si>
  <si>
    <t>4099</t>
  </si>
  <si>
    <t>53105B</t>
  </si>
  <si>
    <t>5. CONVERGENCIA REGIONAL / B. ENTIDADES PÚBLICAS TERRITORIALES Y NACIONALES FORTALECIDAS</t>
  </si>
  <si>
    <t>C-4099-1400-8-53105B</t>
  </si>
  <si>
    <t>C-4099-1400-9-53105B</t>
  </si>
  <si>
    <t>GASTOS DE PERSONAL</t>
  </si>
  <si>
    <t>TRANSFERENCIAS CORRIENTES</t>
  </si>
  <si>
    <t>GASTOS POR TRIBUTOS, MULTAS,SANCIONES E INTERESES DE MORA</t>
  </si>
  <si>
    <t xml:space="preserve">TOTAL FUNCIONAMIENTO </t>
  </si>
  <si>
    <t xml:space="preserve">TOTAL DE INVERSION </t>
  </si>
  <si>
    <t xml:space="preserve">TOTAL MINISTERIO DE VIVIENDA, CIUDAD Y TERRITORIO </t>
  </si>
  <si>
    <t>%</t>
  </si>
  <si>
    <t>MINISTERIO DE VIVIENDA, CIUDAD Y TERRITORIO</t>
  </si>
  <si>
    <t>República de Colombia</t>
  </si>
  <si>
    <t xml:space="preserve">Ejecución presupuestal a 31  de enero de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</si>
</sst>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Verdana"/>
      <family val="2"/>
    </font>
    <font>
      <b/>
      <sz val="9"/>
      <color rgb="FF000000"/>
      <name val="Verdana"/>
      <family val="2"/>
    </font>
    <font>
      <sz val="11"/>
      <name val="Verdana"/>
      <family val="2"/>
    </font>
    <font>
      <sz val="8"/>
      <color rgb="FF000000"/>
      <name val="Verdana"/>
      <family val="2"/>
    </font>
    <font>
      <b/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 applyFont="1"/>
    <xf numFmtId="0" fontId="2" fillId="2" borderId="7" xfId="0" applyFont="1" applyFill="1" applyBorder="1" applyAlignment="1">
      <alignment horizontal="center" vertical="center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5" fillId="0" borderId="7" xfId="0" applyFont="1" applyBorder="1" applyAlignment="1">
      <alignment horizontal="left" vertical="center" wrapText="1" readingOrder="1"/>
    </xf>
    <xf numFmtId="164" fontId="5" fillId="0" borderId="7" xfId="0" applyNumberFormat="1" applyFont="1" applyBorder="1" applyAlignment="1">
      <alignment horizontal="right" vertical="center" wrapText="1" readingOrder="1"/>
    </xf>
    <xf numFmtId="0" fontId="5" fillId="0" borderId="7" xfId="0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left" vertical="center" wrapText="1" readingOrder="1"/>
    </xf>
    <xf numFmtId="0" fontId="5" fillId="0" borderId="10" xfId="0" applyFont="1" applyBorder="1" applyAlignment="1">
      <alignment horizontal="center" vertical="center" wrapText="1" readingOrder="1"/>
    </xf>
    <xf numFmtId="0" fontId="5" fillId="0" borderId="10" xfId="0" applyFont="1" applyBorder="1" applyAlignment="1">
      <alignment horizontal="left" vertical="center" wrapText="1" readingOrder="1"/>
    </xf>
    <xf numFmtId="0" fontId="5" fillId="0" borderId="11" xfId="0" applyFont="1" applyBorder="1" applyAlignment="1">
      <alignment horizontal="center" vertical="center" wrapText="1" readingOrder="1"/>
    </xf>
    <xf numFmtId="0" fontId="5" fillId="0" borderId="11" xfId="0" applyFont="1" applyBorder="1" applyAlignment="1">
      <alignment horizontal="left" vertical="center" wrapText="1" readingOrder="1"/>
    </xf>
    <xf numFmtId="164" fontId="2" fillId="0" borderId="8" xfId="0" applyNumberFormat="1" applyFont="1" applyBorder="1" applyAlignment="1">
      <alignment horizontal="righ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12" xfId="0" applyFont="1" applyBorder="1" applyAlignment="1">
      <alignment horizontal="center" vertical="center" wrapText="1" readingOrder="1"/>
    </xf>
    <xf numFmtId="0" fontId="2" fillId="0" borderId="13" xfId="0" applyFont="1" applyBorder="1" applyAlignment="1">
      <alignment horizontal="center" vertical="center" wrapText="1" readingOrder="1"/>
    </xf>
    <xf numFmtId="0" fontId="2" fillId="0" borderId="14" xfId="0" applyFont="1" applyBorder="1" applyAlignment="1">
      <alignment horizontal="center" vertical="center" wrapText="1" readingOrder="1"/>
    </xf>
    <xf numFmtId="2" fontId="4" fillId="0" borderId="0" xfId="0" applyNumberFormat="1" applyFont="1"/>
    <xf numFmtId="164" fontId="4" fillId="0" borderId="0" xfId="0" applyNumberFormat="1" applyFont="1"/>
    <xf numFmtId="0" fontId="2" fillId="0" borderId="9" xfId="0" applyFont="1" applyBorder="1" applyAlignment="1">
      <alignment horizontal="center" vertical="center" wrapText="1" readingOrder="1"/>
    </xf>
    <xf numFmtId="0" fontId="2" fillId="0" borderId="15" xfId="0" applyFont="1" applyBorder="1" applyAlignment="1">
      <alignment horizontal="center" vertical="center" wrapText="1" readingOrder="1"/>
    </xf>
    <xf numFmtId="0" fontId="2" fillId="0" borderId="16" xfId="0" applyFont="1" applyBorder="1" applyAlignment="1">
      <alignment horizontal="center" vertical="center" wrapText="1" readingOrder="1"/>
    </xf>
    <xf numFmtId="0" fontId="2" fillId="0" borderId="17" xfId="0" applyFont="1" applyBorder="1" applyAlignment="1">
      <alignment horizontal="center" vertical="center" wrapText="1" readingOrder="1"/>
    </xf>
    <xf numFmtId="0" fontId="2" fillId="0" borderId="18" xfId="0" applyFont="1" applyBorder="1" applyAlignment="1">
      <alignment horizontal="center" vertical="center" wrapText="1" readingOrder="1"/>
    </xf>
    <xf numFmtId="164" fontId="5" fillId="0" borderId="10" xfId="0" applyNumberFormat="1" applyFont="1" applyBorder="1" applyAlignment="1">
      <alignment horizontal="right" vertical="center" wrapText="1" readingOrder="1"/>
    </xf>
    <xf numFmtId="164" fontId="2" fillId="0" borderId="19" xfId="0" applyNumberFormat="1" applyFont="1" applyBorder="1" applyAlignment="1">
      <alignment horizontal="right" vertical="center" wrapText="1" readingOrder="1"/>
    </xf>
    <xf numFmtId="164" fontId="2" fillId="0" borderId="3" xfId="0" applyNumberFormat="1" applyFont="1" applyBorder="1" applyAlignment="1">
      <alignment horizontal="right" vertical="center" wrapText="1" readingOrder="1"/>
    </xf>
    <xf numFmtId="7" fontId="4" fillId="0" borderId="0" xfId="0" applyNumberFormat="1" applyFont="1"/>
    <xf numFmtId="7" fontId="2" fillId="0" borderId="4" xfId="0" applyNumberFormat="1" applyFont="1" applyBorder="1" applyAlignment="1">
      <alignment horizontal="right" vertical="center" wrapText="1" readingOrder="1"/>
    </xf>
    <xf numFmtId="7" fontId="2" fillId="0" borderId="5" xfId="0" applyNumberFormat="1" applyFont="1" applyBorder="1" applyAlignment="1">
      <alignment horizontal="right" vertical="center" wrapText="1" readingOrder="1"/>
    </xf>
    <xf numFmtId="7" fontId="2" fillId="0" borderId="3" xfId="0" applyNumberFormat="1" applyFont="1" applyBorder="1" applyAlignment="1">
      <alignment horizontal="right" vertical="center" wrapText="1" readingOrder="1"/>
    </xf>
    <xf numFmtId="7" fontId="2" fillId="0" borderId="6" xfId="0" applyNumberFormat="1" applyFont="1" applyBorder="1" applyAlignment="1">
      <alignment horizontal="right" vertical="center" wrapText="1" readingOrder="1"/>
    </xf>
    <xf numFmtId="9" fontId="2" fillId="2" borderId="7" xfId="1" applyFont="1" applyFill="1" applyBorder="1" applyAlignment="1">
      <alignment horizontal="center" vertical="center" readingOrder="1"/>
    </xf>
    <xf numFmtId="0" fontId="6" fillId="0" borderId="0" xfId="0" applyFont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</xdr:row>
      <xdr:rowOff>38100</xdr:rowOff>
    </xdr:from>
    <xdr:to>
      <xdr:col>12</xdr:col>
      <xdr:colOff>542925</xdr:colOff>
      <xdr:row>7</xdr:row>
      <xdr:rowOff>63500</xdr:rowOff>
    </xdr:to>
    <xdr:pic>
      <xdr:nvPicPr>
        <xdr:cNvPr id="2" name="Picture 0" descr="e0f4233f-7a71-47f5-824f-b8099c95c5d2">
          <a:extLst>
            <a:ext uri="{FF2B5EF4-FFF2-40B4-BE49-F238E27FC236}">
              <a16:creationId xmlns:a16="http://schemas.microsoft.com/office/drawing/2014/main" id="{6765A0E1-8DB7-4536-ABB8-84DCDB8C7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219075"/>
          <a:ext cx="2790825" cy="111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38100</xdr:colOff>
      <xdr:row>0</xdr:row>
      <xdr:rowOff>76200</xdr:rowOff>
    </xdr:from>
    <xdr:to>
      <xdr:col>25</xdr:col>
      <xdr:colOff>752475</xdr:colOff>
      <xdr:row>7</xdr:row>
      <xdr:rowOff>133350</xdr:rowOff>
    </xdr:to>
    <xdr:pic>
      <xdr:nvPicPr>
        <xdr:cNvPr id="3" name="image1.jpeg" descr="Logotipo, nombre de la empresa  Descripción generada automáticamente">
          <a:extLst>
            <a:ext uri="{FF2B5EF4-FFF2-40B4-BE49-F238E27FC236}">
              <a16:creationId xmlns:a16="http://schemas.microsoft.com/office/drawing/2014/main" id="{E28D6F0A-072B-41D5-92AE-AF1C3EF24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840325" y="76200"/>
          <a:ext cx="3457575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8"/>
  <sheetViews>
    <sheetView showGridLines="0" tabSelected="1" topLeftCell="D49" workbookViewId="0">
      <selection activeCell="R5" sqref="R5"/>
    </sheetView>
  </sheetViews>
  <sheetFormatPr baseColWidth="10" defaultRowHeight="14.25" x14ac:dyDescent="0.2"/>
  <cols>
    <col min="1" max="1" width="13.42578125" style="4" hidden="1" customWidth="1"/>
    <col min="2" max="2" width="27" style="4" hidden="1" customWidth="1"/>
    <col min="3" max="3" width="21.5703125" style="4" hidden="1" customWidth="1"/>
    <col min="4" max="7" width="5.42578125" style="4" customWidth="1"/>
    <col min="8" max="8" width="8.42578125" style="4" customWidth="1"/>
    <col min="9" max="11" width="5.42578125" style="4" customWidth="1"/>
    <col min="12" max="12" width="7" style="4" customWidth="1"/>
    <col min="13" max="13" width="9.5703125" style="4" customWidth="1"/>
    <col min="14" max="14" width="8" style="4" customWidth="1"/>
    <col min="15" max="15" width="9.5703125" style="4" customWidth="1"/>
    <col min="16" max="16" width="27.5703125" style="4" customWidth="1"/>
    <col min="17" max="17" width="26.140625" style="4" customWidth="1"/>
    <col min="18" max="19" width="18.85546875" style="4" customWidth="1"/>
    <col min="20" max="20" width="24.42578125" style="4" customWidth="1"/>
    <col min="21" max="21" width="22.28515625" style="4" bestFit="1" customWidth="1"/>
    <col min="22" max="22" width="24.5703125" style="4" customWidth="1"/>
    <col min="23" max="23" width="23.7109375" style="4" customWidth="1"/>
    <col min="24" max="24" width="22.28515625" style="4" bestFit="1" customWidth="1"/>
    <col min="25" max="27" width="18.85546875" style="4" customWidth="1"/>
    <col min="28" max="28" width="0" style="4" hidden="1" customWidth="1"/>
    <col min="29" max="29" width="6.42578125" style="4" customWidth="1"/>
    <col min="30" max="16384" width="11.42578125" style="4"/>
  </cols>
  <sheetData>
    <row r="1" spans="1:29" x14ac:dyDescent="0.2">
      <c r="A1" s="2" t="s">
        <v>0</v>
      </c>
      <c r="B1" s="2">
        <v>2025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9" x14ac:dyDescent="0.2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9" x14ac:dyDescent="0.2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2" t="s">
        <v>137</v>
      </c>
      <c r="T3" s="42"/>
      <c r="U3" s="42"/>
      <c r="V3" s="3"/>
      <c r="W3" s="3"/>
      <c r="X3" s="3"/>
      <c r="Y3" s="3"/>
      <c r="Z3" s="3"/>
      <c r="AA3" s="3"/>
    </row>
    <row r="4" spans="1:29" x14ac:dyDescent="0.2">
      <c r="A4" s="2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2" t="s">
        <v>138</v>
      </c>
      <c r="T4" s="42"/>
      <c r="U4" s="42"/>
      <c r="V4" s="3"/>
      <c r="W4" s="3"/>
      <c r="X4" s="3"/>
      <c r="Y4" s="3"/>
      <c r="Z4" s="3"/>
      <c r="AA4" s="3"/>
    </row>
    <row r="5" spans="1:29" x14ac:dyDescent="0.2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2" t="s">
        <v>139</v>
      </c>
      <c r="T5" s="42"/>
      <c r="U5" s="42"/>
      <c r="V5" s="3"/>
      <c r="W5" s="3"/>
      <c r="X5" s="3"/>
      <c r="Y5" s="3"/>
      <c r="Z5" s="3"/>
      <c r="AA5" s="3"/>
    </row>
    <row r="6" spans="1:29" x14ac:dyDescent="0.2">
      <c r="A6" s="2"/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9" x14ac:dyDescent="0.2">
      <c r="A7" s="2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9" x14ac:dyDescent="0.2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9" x14ac:dyDescent="0.2">
      <c r="A9" s="2" t="s">
        <v>4</v>
      </c>
      <c r="B9" s="2" t="s">
        <v>5</v>
      </c>
      <c r="C9" s="3" t="s">
        <v>1</v>
      </c>
      <c r="D9" s="3" t="s">
        <v>1</v>
      </c>
      <c r="E9" s="3" t="s">
        <v>1</v>
      </c>
      <c r="F9" s="3" t="s">
        <v>1</v>
      </c>
      <c r="G9" s="3" t="s">
        <v>1</v>
      </c>
      <c r="H9" s="3" t="s">
        <v>1</v>
      </c>
      <c r="I9" s="3" t="s">
        <v>1</v>
      </c>
      <c r="J9" s="3" t="s">
        <v>1</v>
      </c>
      <c r="K9" s="3" t="s">
        <v>1</v>
      </c>
      <c r="L9" s="3" t="s">
        <v>1</v>
      </c>
      <c r="M9" s="3" t="s">
        <v>1</v>
      </c>
      <c r="N9" s="3" t="s">
        <v>1</v>
      </c>
      <c r="O9" s="3" t="s">
        <v>1</v>
      </c>
      <c r="P9" s="3" t="s">
        <v>1</v>
      </c>
      <c r="Q9" s="3" t="s">
        <v>1</v>
      </c>
      <c r="R9" s="3" t="s">
        <v>1</v>
      </c>
      <c r="S9" s="3" t="s">
        <v>1</v>
      </c>
      <c r="T9" s="3" t="s">
        <v>1</v>
      </c>
      <c r="U9" s="3" t="s">
        <v>1</v>
      </c>
      <c r="V9" s="3" t="s">
        <v>1</v>
      </c>
      <c r="W9" s="3" t="s">
        <v>1</v>
      </c>
      <c r="X9" s="3" t="s">
        <v>1</v>
      </c>
      <c r="Y9" s="3" t="s">
        <v>1</v>
      </c>
      <c r="Z9" s="3" t="s">
        <v>1</v>
      </c>
      <c r="AA9" s="3" t="s">
        <v>1</v>
      </c>
    </row>
    <row r="10" spans="1:29" x14ac:dyDescent="0.2">
      <c r="A10" s="2" t="s">
        <v>6</v>
      </c>
      <c r="B10" s="2" t="s">
        <v>7</v>
      </c>
      <c r="C10" s="2" t="s">
        <v>8</v>
      </c>
      <c r="D10" s="1" t="s">
        <v>9</v>
      </c>
      <c r="E10" s="1" t="s">
        <v>10</v>
      </c>
      <c r="F10" s="1" t="s">
        <v>11</v>
      </c>
      <c r="G10" s="1" t="s">
        <v>12</v>
      </c>
      <c r="H10" s="1" t="s">
        <v>13</v>
      </c>
      <c r="I10" s="1" t="s">
        <v>14</v>
      </c>
      <c r="J10" s="1" t="s">
        <v>15</v>
      </c>
      <c r="K10" s="1" t="s">
        <v>16</v>
      </c>
      <c r="L10" s="1" t="s">
        <v>17</v>
      </c>
      <c r="M10" s="1" t="s">
        <v>18</v>
      </c>
      <c r="N10" s="1" t="s">
        <v>19</v>
      </c>
      <c r="O10" s="1" t="s">
        <v>20</v>
      </c>
      <c r="P10" s="1" t="s">
        <v>21</v>
      </c>
      <c r="Q10" s="1" t="s">
        <v>22</v>
      </c>
      <c r="R10" s="1" t="s">
        <v>23</v>
      </c>
      <c r="S10" s="1" t="s">
        <v>24</v>
      </c>
      <c r="T10" s="1" t="s">
        <v>25</v>
      </c>
      <c r="U10" s="1" t="s">
        <v>26</v>
      </c>
      <c r="V10" s="1" t="s">
        <v>27</v>
      </c>
      <c r="W10" s="1" t="s">
        <v>28</v>
      </c>
      <c r="X10" s="1" t="s">
        <v>29</v>
      </c>
      <c r="Y10" s="1" t="s">
        <v>30</v>
      </c>
      <c r="Z10" s="1" t="s">
        <v>31</v>
      </c>
      <c r="AA10" s="1" t="s">
        <v>32</v>
      </c>
      <c r="AC10" s="1" t="s">
        <v>136</v>
      </c>
    </row>
    <row r="11" spans="1:29" ht="31.5" x14ac:dyDescent="0.2">
      <c r="A11" s="5" t="s">
        <v>33</v>
      </c>
      <c r="B11" s="6" t="s">
        <v>34</v>
      </c>
      <c r="C11" s="7" t="s">
        <v>35</v>
      </c>
      <c r="D11" s="12" t="s">
        <v>36</v>
      </c>
      <c r="E11" s="12" t="s">
        <v>37</v>
      </c>
      <c r="F11" s="12" t="s">
        <v>37</v>
      </c>
      <c r="G11" s="12" t="s">
        <v>37</v>
      </c>
      <c r="H11" s="12"/>
      <c r="I11" s="12"/>
      <c r="J11" s="12"/>
      <c r="K11" s="12"/>
      <c r="L11" s="12"/>
      <c r="M11" s="12" t="s">
        <v>38</v>
      </c>
      <c r="N11" s="12" t="s">
        <v>39</v>
      </c>
      <c r="O11" s="12" t="s">
        <v>40</v>
      </c>
      <c r="P11" s="10" t="s">
        <v>41</v>
      </c>
      <c r="Q11" s="11">
        <v>39195900000</v>
      </c>
      <c r="R11" s="11">
        <v>0</v>
      </c>
      <c r="S11" s="11">
        <v>0</v>
      </c>
      <c r="T11" s="11">
        <v>39195900000</v>
      </c>
      <c r="U11" s="11">
        <v>0</v>
      </c>
      <c r="V11" s="11">
        <v>39195900000</v>
      </c>
      <c r="W11" s="11">
        <v>0</v>
      </c>
      <c r="X11" s="11">
        <v>2504308195</v>
      </c>
      <c r="Y11" s="11">
        <v>2504308195</v>
      </c>
      <c r="Z11" s="11">
        <v>2504308195</v>
      </c>
      <c r="AA11" s="11">
        <v>2504308195</v>
      </c>
      <c r="AC11" s="41">
        <f>AA11/Q11</f>
        <v>6.3892095729400272E-2</v>
      </c>
    </row>
    <row r="12" spans="1:29" ht="31.5" x14ac:dyDescent="0.2">
      <c r="A12" s="5" t="s">
        <v>33</v>
      </c>
      <c r="B12" s="6" t="s">
        <v>34</v>
      </c>
      <c r="C12" s="7" t="s">
        <v>42</v>
      </c>
      <c r="D12" s="12" t="s">
        <v>36</v>
      </c>
      <c r="E12" s="12" t="s">
        <v>37</v>
      </c>
      <c r="F12" s="12" t="s">
        <v>37</v>
      </c>
      <c r="G12" s="12" t="s">
        <v>43</v>
      </c>
      <c r="H12" s="12"/>
      <c r="I12" s="12"/>
      <c r="J12" s="12"/>
      <c r="K12" s="12"/>
      <c r="L12" s="12"/>
      <c r="M12" s="12" t="s">
        <v>38</v>
      </c>
      <c r="N12" s="12" t="s">
        <v>39</v>
      </c>
      <c r="O12" s="12" t="s">
        <v>40</v>
      </c>
      <c r="P12" s="10" t="s">
        <v>44</v>
      </c>
      <c r="Q12" s="11">
        <v>15531300000</v>
      </c>
      <c r="R12" s="11">
        <v>0</v>
      </c>
      <c r="S12" s="11">
        <v>0</v>
      </c>
      <c r="T12" s="11">
        <v>15531300000</v>
      </c>
      <c r="U12" s="11">
        <v>0</v>
      </c>
      <c r="V12" s="11">
        <v>15531300000</v>
      </c>
      <c r="W12" s="11">
        <v>0</v>
      </c>
      <c r="X12" s="11">
        <v>1096531934</v>
      </c>
      <c r="Y12" s="11">
        <v>1096531934</v>
      </c>
      <c r="Z12" s="11">
        <v>1096531934</v>
      </c>
      <c r="AA12" s="11">
        <v>1096531934</v>
      </c>
      <c r="AC12" s="41">
        <f t="shared" ref="AC12:AC55" si="0">AA12/Q12</f>
        <v>7.0601426409894863E-2</v>
      </c>
    </row>
    <row r="13" spans="1:29" ht="32.25" thickBot="1" x14ac:dyDescent="0.25">
      <c r="A13" s="5" t="s">
        <v>33</v>
      </c>
      <c r="B13" s="6" t="s">
        <v>34</v>
      </c>
      <c r="C13" s="7" t="s">
        <v>45</v>
      </c>
      <c r="D13" s="13" t="s">
        <v>36</v>
      </c>
      <c r="E13" s="13" t="s">
        <v>37</v>
      </c>
      <c r="F13" s="13" t="s">
        <v>37</v>
      </c>
      <c r="G13" s="13" t="s">
        <v>46</v>
      </c>
      <c r="H13" s="13"/>
      <c r="I13" s="13"/>
      <c r="J13" s="13"/>
      <c r="K13" s="13"/>
      <c r="L13" s="13"/>
      <c r="M13" s="13" t="s">
        <v>38</v>
      </c>
      <c r="N13" s="13" t="s">
        <v>39</v>
      </c>
      <c r="O13" s="13" t="s">
        <v>40</v>
      </c>
      <c r="P13" s="14" t="s">
        <v>47</v>
      </c>
      <c r="Q13" s="11">
        <v>6954400000</v>
      </c>
      <c r="R13" s="11">
        <v>0</v>
      </c>
      <c r="S13" s="11">
        <v>0</v>
      </c>
      <c r="T13" s="11">
        <v>6954400000</v>
      </c>
      <c r="U13" s="11">
        <v>0</v>
      </c>
      <c r="V13" s="11">
        <v>6954400000</v>
      </c>
      <c r="W13" s="11">
        <v>0</v>
      </c>
      <c r="X13" s="11">
        <v>248337310</v>
      </c>
      <c r="Y13" s="11">
        <v>248337310</v>
      </c>
      <c r="Z13" s="11">
        <v>248337310</v>
      </c>
      <c r="AA13" s="11">
        <v>248337310</v>
      </c>
      <c r="AC13" s="41">
        <f t="shared" si="0"/>
        <v>3.5709379673300359E-2</v>
      </c>
    </row>
    <row r="14" spans="1:29" ht="15" thickBot="1" x14ac:dyDescent="0.25">
      <c r="A14" s="5"/>
      <c r="B14" s="6"/>
      <c r="C14" s="7"/>
      <c r="D14" s="8" t="s">
        <v>36</v>
      </c>
      <c r="E14" s="8">
        <v>1</v>
      </c>
      <c r="F14" s="20" t="s">
        <v>130</v>
      </c>
      <c r="G14" s="21"/>
      <c r="H14" s="21"/>
      <c r="I14" s="21"/>
      <c r="J14" s="21"/>
      <c r="K14" s="21"/>
      <c r="L14" s="21"/>
      <c r="M14" s="21"/>
      <c r="N14" s="21"/>
      <c r="O14" s="21"/>
      <c r="P14" s="22"/>
      <c r="Q14" s="19">
        <f>Q11+Q12+Q13</f>
        <v>61681600000</v>
      </c>
      <c r="R14" s="19">
        <f t="shared" ref="R14:AA14" si="1">R11+R12+R13</f>
        <v>0</v>
      </c>
      <c r="S14" s="19">
        <f t="shared" si="1"/>
        <v>0</v>
      </c>
      <c r="T14" s="19">
        <f t="shared" si="1"/>
        <v>61681600000</v>
      </c>
      <c r="U14" s="19">
        <f t="shared" si="1"/>
        <v>0</v>
      </c>
      <c r="V14" s="19">
        <f t="shared" si="1"/>
        <v>61681600000</v>
      </c>
      <c r="W14" s="19">
        <f t="shared" si="1"/>
        <v>0</v>
      </c>
      <c r="X14" s="19">
        <f t="shared" si="1"/>
        <v>3849177439</v>
      </c>
      <c r="Y14" s="19">
        <f t="shared" si="1"/>
        <v>3849177439</v>
      </c>
      <c r="Z14" s="19">
        <f t="shared" si="1"/>
        <v>3849177439</v>
      </c>
      <c r="AA14" s="19">
        <f t="shared" si="1"/>
        <v>3849177439</v>
      </c>
      <c r="AC14" s="41">
        <f t="shared" si="0"/>
        <v>6.2403981722264017E-2</v>
      </c>
    </row>
    <row r="15" spans="1:29" ht="32.25" thickBot="1" x14ac:dyDescent="0.25">
      <c r="A15" s="5" t="s">
        <v>33</v>
      </c>
      <c r="B15" s="6" t="s">
        <v>34</v>
      </c>
      <c r="C15" s="7" t="s">
        <v>48</v>
      </c>
      <c r="D15" s="17" t="s">
        <v>36</v>
      </c>
      <c r="E15" s="17" t="s">
        <v>43</v>
      </c>
      <c r="F15" s="17"/>
      <c r="G15" s="17"/>
      <c r="H15" s="17"/>
      <c r="I15" s="17"/>
      <c r="J15" s="17"/>
      <c r="K15" s="17"/>
      <c r="L15" s="17"/>
      <c r="M15" s="17" t="s">
        <v>38</v>
      </c>
      <c r="N15" s="17" t="s">
        <v>39</v>
      </c>
      <c r="O15" s="17" t="s">
        <v>40</v>
      </c>
      <c r="P15" s="18" t="s">
        <v>49</v>
      </c>
      <c r="Q15" s="11">
        <v>14318900000</v>
      </c>
      <c r="R15" s="11">
        <v>0</v>
      </c>
      <c r="S15" s="11">
        <v>0</v>
      </c>
      <c r="T15" s="11">
        <v>14318900000</v>
      </c>
      <c r="U15" s="11">
        <v>0</v>
      </c>
      <c r="V15" s="11">
        <v>4620276005.6499996</v>
      </c>
      <c r="W15" s="11">
        <v>9698623994.3500004</v>
      </c>
      <c r="X15" s="11">
        <v>4055216443.6500001</v>
      </c>
      <c r="Y15" s="11">
        <v>35379308</v>
      </c>
      <c r="Z15" s="11">
        <v>35379308</v>
      </c>
      <c r="AA15" s="11">
        <v>33396752</v>
      </c>
      <c r="AC15" s="41">
        <f t="shared" si="0"/>
        <v>2.3323545803099399E-3</v>
      </c>
    </row>
    <row r="16" spans="1:29" ht="15.75" customHeight="1" thickBot="1" x14ac:dyDescent="0.25">
      <c r="A16" s="5"/>
      <c r="B16" s="6"/>
      <c r="C16" s="7"/>
      <c r="D16" s="8" t="s">
        <v>36</v>
      </c>
      <c r="E16" s="8" t="s">
        <v>43</v>
      </c>
      <c r="F16" s="20" t="s">
        <v>49</v>
      </c>
      <c r="G16" s="21"/>
      <c r="H16" s="21"/>
      <c r="I16" s="21"/>
      <c r="J16" s="21"/>
      <c r="K16" s="21"/>
      <c r="L16" s="21"/>
      <c r="M16" s="21"/>
      <c r="N16" s="21"/>
      <c r="O16" s="21"/>
      <c r="P16" s="22"/>
      <c r="Q16" s="19">
        <f>Q15</f>
        <v>14318900000</v>
      </c>
      <c r="R16" s="19">
        <f t="shared" ref="R16:AA16" si="2">R15</f>
        <v>0</v>
      </c>
      <c r="S16" s="19">
        <f t="shared" si="2"/>
        <v>0</v>
      </c>
      <c r="T16" s="19">
        <f t="shared" si="2"/>
        <v>14318900000</v>
      </c>
      <c r="U16" s="19">
        <f t="shared" si="2"/>
        <v>0</v>
      </c>
      <c r="V16" s="19">
        <f t="shared" si="2"/>
        <v>4620276005.6499996</v>
      </c>
      <c r="W16" s="19">
        <f t="shared" si="2"/>
        <v>9698623994.3500004</v>
      </c>
      <c r="X16" s="19">
        <f t="shared" si="2"/>
        <v>4055216443.6500001</v>
      </c>
      <c r="Y16" s="19">
        <f t="shared" si="2"/>
        <v>35379308</v>
      </c>
      <c r="Z16" s="19">
        <f t="shared" si="2"/>
        <v>35379308</v>
      </c>
      <c r="AA16" s="19">
        <f t="shared" si="2"/>
        <v>33396752</v>
      </c>
      <c r="AC16" s="41">
        <f t="shared" si="0"/>
        <v>2.3323545803099399E-3</v>
      </c>
    </row>
    <row r="17" spans="1:29" ht="84" x14ac:dyDescent="0.2">
      <c r="A17" s="5" t="s">
        <v>33</v>
      </c>
      <c r="B17" s="6" t="s">
        <v>34</v>
      </c>
      <c r="C17" s="7" t="s">
        <v>50</v>
      </c>
      <c r="D17" s="15" t="s">
        <v>36</v>
      </c>
      <c r="E17" s="15" t="s">
        <v>46</v>
      </c>
      <c r="F17" s="15" t="s">
        <v>37</v>
      </c>
      <c r="G17" s="15" t="s">
        <v>51</v>
      </c>
      <c r="H17" s="15" t="s">
        <v>52</v>
      </c>
      <c r="I17" s="15"/>
      <c r="J17" s="15"/>
      <c r="K17" s="15"/>
      <c r="L17" s="15"/>
      <c r="M17" s="15" t="s">
        <v>38</v>
      </c>
      <c r="N17" s="15" t="s">
        <v>39</v>
      </c>
      <c r="O17" s="15" t="s">
        <v>40</v>
      </c>
      <c r="P17" s="16" t="s">
        <v>53</v>
      </c>
      <c r="Q17" s="11">
        <v>18728300000</v>
      </c>
      <c r="R17" s="11">
        <v>0</v>
      </c>
      <c r="S17" s="11">
        <v>0</v>
      </c>
      <c r="T17" s="11">
        <v>18728300000</v>
      </c>
      <c r="U17" s="11">
        <v>0</v>
      </c>
      <c r="V17" s="11">
        <v>0</v>
      </c>
      <c r="W17" s="11">
        <v>18728300000</v>
      </c>
      <c r="X17" s="11">
        <v>0</v>
      </c>
      <c r="Y17" s="11">
        <v>0</v>
      </c>
      <c r="Z17" s="11">
        <v>0</v>
      </c>
      <c r="AA17" s="11">
        <v>0</v>
      </c>
      <c r="AC17" s="41">
        <f t="shared" si="0"/>
        <v>0</v>
      </c>
    </row>
    <row r="18" spans="1:29" ht="31.5" x14ac:dyDescent="0.2">
      <c r="A18" s="5" t="s">
        <v>33</v>
      </c>
      <c r="B18" s="6" t="s">
        <v>34</v>
      </c>
      <c r="C18" s="7" t="s">
        <v>54</v>
      </c>
      <c r="D18" s="12" t="s">
        <v>36</v>
      </c>
      <c r="E18" s="12" t="s">
        <v>46</v>
      </c>
      <c r="F18" s="12" t="s">
        <v>46</v>
      </c>
      <c r="G18" s="12" t="s">
        <v>37</v>
      </c>
      <c r="H18" s="12" t="s">
        <v>55</v>
      </c>
      <c r="I18" s="12"/>
      <c r="J18" s="12"/>
      <c r="K18" s="12"/>
      <c r="L18" s="12"/>
      <c r="M18" s="12" t="s">
        <v>38</v>
      </c>
      <c r="N18" s="12" t="s">
        <v>39</v>
      </c>
      <c r="O18" s="12" t="s">
        <v>40</v>
      </c>
      <c r="P18" s="10" t="s">
        <v>56</v>
      </c>
      <c r="Q18" s="11">
        <v>3783300000</v>
      </c>
      <c r="R18" s="11">
        <v>0</v>
      </c>
      <c r="S18" s="11">
        <v>0</v>
      </c>
      <c r="T18" s="11">
        <v>3783300000</v>
      </c>
      <c r="U18" s="11">
        <v>3783300000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C18" s="41">
        <f t="shared" si="0"/>
        <v>0</v>
      </c>
    </row>
    <row r="19" spans="1:29" ht="31.5" x14ac:dyDescent="0.2">
      <c r="A19" s="5" t="s">
        <v>33</v>
      </c>
      <c r="B19" s="6" t="s">
        <v>34</v>
      </c>
      <c r="C19" s="7" t="s">
        <v>57</v>
      </c>
      <c r="D19" s="12" t="s">
        <v>36</v>
      </c>
      <c r="E19" s="12" t="s">
        <v>46</v>
      </c>
      <c r="F19" s="12" t="s">
        <v>46</v>
      </c>
      <c r="G19" s="12" t="s">
        <v>58</v>
      </c>
      <c r="H19" s="12" t="s">
        <v>59</v>
      </c>
      <c r="I19" s="12"/>
      <c r="J19" s="12"/>
      <c r="K19" s="12"/>
      <c r="L19" s="12"/>
      <c r="M19" s="12" t="s">
        <v>38</v>
      </c>
      <c r="N19" s="12" t="s">
        <v>39</v>
      </c>
      <c r="O19" s="12" t="s">
        <v>40</v>
      </c>
      <c r="P19" s="10" t="s">
        <v>60</v>
      </c>
      <c r="Q19" s="11">
        <v>4212201594403</v>
      </c>
      <c r="R19" s="11">
        <v>0</v>
      </c>
      <c r="S19" s="11">
        <v>0</v>
      </c>
      <c r="T19" s="11">
        <v>4212201594403</v>
      </c>
      <c r="U19" s="11">
        <v>0</v>
      </c>
      <c r="V19" s="11">
        <v>252441953057</v>
      </c>
      <c r="W19" s="11">
        <v>3959759641346</v>
      </c>
      <c r="X19" s="11">
        <v>0</v>
      </c>
      <c r="Y19" s="11">
        <v>0</v>
      </c>
      <c r="Z19" s="11">
        <v>0</v>
      </c>
      <c r="AA19" s="11">
        <v>0</v>
      </c>
      <c r="AC19" s="41">
        <f t="shared" si="0"/>
        <v>0</v>
      </c>
    </row>
    <row r="20" spans="1:29" ht="31.5" x14ac:dyDescent="0.2">
      <c r="A20" s="5" t="s">
        <v>33</v>
      </c>
      <c r="B20" s="6" t="s">
        <v>34</v>
      </c>
      <c r="C20" s="7" t="s">
        <v>61</v>
      </c>
      <c r="D20" s="12" t="s">
        <v>36</v>
      </c>
      <c r="E20" s="12" t="s">
        <v>46</v>
      </c>
      <c r="F20" s="12" t="s">
        <v>51</v>
      </c>
      <c r="G20" s="12" t="s">
        <v>43</v>
      </c>
      <c r="H20" s="12" t="s">
        <v>62</v>
      </c>
      <c r="I20" s="12"/>
      <c r="J20" s="12"/>
      <c r="K20" s="12"/>
      <c r="L20" s="12"/>
      <c r="M20" s="12" t="s">
        <v>38</v>
      </c>
      <c r="N20" s="12" t="s">
        <v>39</v>
      </c>
      <c r="O20" s="12" t="s">
        <v>40</v>
      </c>
      <c r="P20" s="10" t="s">
        <v>63</v>
      </c>
      <c r="Q20" s="11">
        <v>51800000</v>
      </c>
      <c r="R20" s="11">
        <v>0</v>
      </c>
      <c r="S20" s="11">
        <v>0</v>
      </c>
      <c r="T20" s="11">
        <v>51800000</v>
      </c>
      <c r="U20" s="11">
        <v>0</v>
      </c>
      <c r="V20" s="11">
        <v>51800000</v>
      </c>
      <c r="W20" s="11">
        <v>0</v>
      </c>
      <c r="X20" s="11">
        <v>177320</v>
      </c>
      <c r="Y20" s="11">
        <v>0</v>
      </c>
      <c r="Z20" s="11">
        <v>0</v>
      </c>
      <c r="AA20" s="11">
        <v>0</v>
      </c>
      <c r="AC20" s="41">
        <f t="shared" si="0"/>
        <v>0</v>
      </c>
    </row>
    <row r="21" spans="1:29" ht="42" x14ac:dyDescent="0.2">
      <c r="A21" s="5" t="s">
        <v>33</v>
      </c>
      <c r="B21" s="6" t="s">
        <v>34</v>
      </c>
      <c r="C21" s="7" t="s">
        <v>64</v>
      </c>
      <c r="D21" s="12" t="s">
        <v>36</v>
      </c>
      <c r="E21" s="12" t="s">
        <v>46</v>
      </c>
      <c r="F21" s="12" t="s">
        <v>51</v>
      </c>
      <c r="G21" s="12" t="s">
        <v>43</v>
      </c>
      <c r="H21" s="12" t="s">
        <v>65</v>
      </c>
      <c r="I21" s="12"/>
      <c r="J21" s="12"/>
      <c r="K21" s="12"/>
      <c r="L21" s="12"/>
      <c r="M21" s="12" t="s">
        <v>38</v>
      </c>
      <c r="N21" s="12" t="s">
        <v>39</v>
      </c>
      <c r="O21" s="12" t="s">
        <v>40</v>
      </c>
      <c r="P21" s="10" t="s">
        <v>66</v>
      </c>
      <c r="Q21" s="11">
        <v>235300000</v>
      </c>
      <c r="R21" s="11">
        <v>0</v>
      </c>
      <c r="S21" s="11">
        <v>0</v>
      </c>
      <c r="T21" s="11">
        <v>235300000</v>
      </c>
      <c r="U21" s="11">
        <v>0</v>
      </c>
      <c r="V21" s="11">
        <v>235300000</v>
      </c>
      <c r="W21" s="11">
        <v>0</v>
      </c>
      <c r="X21" s="11">
        <v>18738384</v>
      </c>
      <c r="Y21" s="11">
        <v>13312303</v>
      </c>
      <c r="Z21" s="11">
        <v>13312303</v>
      </c>
      <c r="AA21" s="11">
        <v>13312303</v>
      </c>
      <c r="AC21" s="41">
        <f t="shared" si="0"/>
        <v>5.6575873353166169E-2</v>
      </c>
    </row>
    <row r="22" spans="1:29" ht="32.25" thickBot="1" x14ac:dyDescent="0.25">
      <c r="A22" s="5" t="s">
        <v>33</v>
      </c>
      <c r="B22" s="6" t="s">
        <v>34</v>
      </c>
      <c r="C22" s="7" t="s">
        <v>67</v>
      </c>
      <c r="D22" s="13" t="s">
        <v>36</v>
      </c>
      <c r="E22" s="13" t="s">
        <v>46</v>
      </c>
      <c r="F22" s="13" t="s">
        <v>39</v>
      </c>
      <c r="G22" s="13"/>
      <c r="H22" s="13"/>
      <c r="I22" s="13"/>
      <c r="J22" s="13"/>
      <c r="K22" s="13"/>
      <c r="L22" s="13"/>
      <c r="M22" s="13" t="s">
        <v>38</v>
      </c>
      <c r="N22" s="13" t="s">
        <v>39</v>
      </c>
      <c r="O22" s="13" t="s">
        <v>40</v>
      </c>
      <c r="P22" s="14" t="s">
        <v>68</v>
      </c>
      <c r="Q22" s="11">
        <v>1000000000</v>
      </c>
      <c r="R22" s="11">
        <v>0</v>
      </c>
      <c r="S22" s="11">
        <v>0</v>
      </c>
      <c r="T22" s="11">
        <v>1000000000</v>
      </c>
      <c r="U22" s="11">
        <v>0</v>
      </c>
      <c r="V22" s="11">
        <v>0</v>
      </c>
      <c r="W22" s="11">
        <v>1000000000</v>
      </c>
      <c r="X22" s="11">
        <v>0</v>
      </c>
      <c r="Y22" s="11">
        <v>0</v>
      </c>
      <c r="Z22" s="11">
        <v>0</v>
      </c>
      <c r="AA22" s="11">
        <v>0</v>
      </c>
      <c r="AC22" s="41">
        <f t="shared" si="0"/>
        <v>0</v>
      </c>
    </row>
    <row r="23" spans="1:29" ht="15" thickBot="1" x14ac:dyDescent="0.25">
      <c r="A23" s="5"/>
      <c r="B23" s="6"/>
      <c r="C23" s="7"/>
      <c r="D23" s="8" t="s">
        <v>36</v>
      </c>
      <c r="E23" s="8" t="s">
        <v>46</v>
      </c>
      <c r="F23" s="23" t="s">
        <v>131</v>
      </c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19">
        <f>SUM(Q17:Q22)</f>
        <v>4236000294403</v>
      </c>
      <c r="R23" s="19">
        <f t="shared" ref="R23:AA23" si="3">SUM(R17:R22)</f>
        <v>0</v>
      </c>
      <c r="S23" s="19">
        <f t="shared" si="3"/>
        <v>0</v>
      </c>
      <c r="T23" s="19">
        <f t="shared" si="3"/>
        <v>4236000294403</v>
      </c>
      <c r="U23" s="19">
        <f t="shared" si="3"/>
        <v>3783300000</v>
      </c>
      <c r="V23" s="19">
        <f t="shared" si="3"/>
        <v>252729053057</v>
      </c>
      <c r="W23" s="19">
        <f t="shared" si="3"/>
        <v>3979487941346</v>
      </c>
      <c r="X23" s="19">
        <f t="shared" si="3"/>
        <v>18915704</v>
      </c>
      <c r="Y23" s="19">
        <f t="shared" si="3"/>
        <v>13312303</v>
      </c>
      <c r="Z23" s="19">
        <f t="shared" si="3"/>
        <v>13312303</v>
      </c>
      <c r="AA23" s="19">
        <f t="shared" si="3"/>
        <v>13312303</v>
      </c>
      <c r="AC23" s="41">
        <f t="shared" si="0"/>
        <v>3.1426586578828763E-6</v>
      </c>
    </row>
    <row r="24" spans="1:29" ht="31.5" x14ac:dyDescent="0.2">
      <c r="A24" s="5" t="s">
        <v>33</v>
      </c>
      <c r="B24" s="6" t="s">
        <v>34</v>
      </c>
      <c r="C24" s="7" t="s">
        <v>69</v>
      </c>
      <c r="D24" s="15" t="s">
        <v>36</v>
      </c>
      <c r="E24" s="15" t="s">
        <v>70</v>
      </c>
      <c r="F24" s="15" t="s">
        <v>37</v>
      </c>
      <c r="G24" s="15"/>
      <c r="H24" s="15"/>
      <c r="I24" s="15"/>
      <c r="J24" s="15"/>
      <c r="K24" s="15"/>
      <c r="L24" s="15"/>
      <c r="M24" s="15" t="s">
        <v>38</v>
      </c>
      <c r="N24" s="15" t="s">
        <v>39</v>
      </c>
      <c r="O24" s="15" t="s">
        <v>40</v>
      </c>
      <c r="P24" s="16" t="s">
        <v>71</v>
      </c>
      <c r="Q24" s="11">
        <v>547000000</v>
      </c>
      <c r="R24" s="11">
        <v>0</v>
      </c>
      <c r="S24" s="11">
        <v>0</v>
      </c>
      <c r="T24" s="11">
        <v>547000000</v>
      </c>
      <c r="U24" s="11">
        <v>0</v>
      </c>
      <c r="V24" s="11">
        <v>0</v>
      </c>
      <c r="W24" s="11">
        <v>547000000</v>
      </c>
      <c r="X24" s="11">
        <v>0</v>
      </c>
      <c r="Y24" s="11">
        <v>0</v>
      </c>
      <c r="Z24" s="11">
        <v>0</v>
      </c>
      <c r="AA24" s="11">
        <v>0</v>
      </c>
      <c r="AC24" s="41">
        <f t="shared" si="0"/>
        <v>0</v>
      </c>
    </row>
    <row r="25" spans="1:29" ht="32.25" thickBot="1" x14ac:dyDescent="0.25">
      <c r="A25" s="5" t="s">
        <v>33</v>
      </c>
      <c r="B25" s="6" t="s">
        <v>34</v>
      </c>
      <c r="C25" s="7" t="s">
        <v>72</v>
      </c>
      <c r="D25" s="12" t="s">
        <v>36</v>
      </c>
      <c r="E25" s="12" t="s">
        <v>70</v>
      </c>
      <c r="F25" s="13" t="s">
        <v>51</v>
      </c>
      <c r="G25" s="13" t="s">
        <v>37</v>
      </c>
      <c r="H25" s="13"/>
      <c r="I25" s="13"/>
      <c r="J25" s="13"/>
      <c r="K25" s="13"/>
      <c r="L25" s="13"/>
      <c r="M25" s="13" t="s">
        <v>38</v>
      </c>
      <c r="N25" s="13" t="s">
        <v>73</v>
      </c>
      <c r="O25" s="13" t="s">
        <v>74</v>
      </c>
      <c r="P25" s="14" t="s">
        <v>75</v>
      </c>
      <c r="Q25" s="11">
        <v>11000000000</v>
      </c>
      <c r="R25" s="11">
        <v>0</v>
      </c>
      <c r="S25" s="11">
        <v>0</v>
      </c>
      <c r="T25" s="11">
        <v>11000000000</v>
      </c>
      <c r="U25" s="11">
        <v>0</v>
      </c>
      <c r="V25" s="11">
        <v>0</v>
      </c>
      <c r="W25" s="11">
        <v>11000000000</v>
      </c>
      <c r="X25" s="11">
        <v>0</v>
      </c>
      <c r="Y25" s="11">
        <v>0</v>
      </c>
      <c r="Z25" s="11">
        <v>0</v>
      </c>
      <c r="AA25" s="11">
        <v>0</v>
      </c>
      <c r="AC25" s="41">
        <f t="shared" si="0"/>
        <v>0</v>
      </c>
    </row>
    <row r="26" spans="1:29" ht="15" thickBot="1" x14ac:dyDescent="0.25">
      <c r="A26" s="5"/>
      <c r="B26" s="6"/>
      <c r="C26" s="7"/>
      <c r="D26" s="28" t="s">
        <v>36</v>
      </c>
      <c r="E26" s="29" t="s">
        <v>70</v>
      </c>
      <c r="F26" s="30" t="s">
        <v>132</v>
      </c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34">
        <f>Q24+Q25</f>
        <v>11547000000</v>
      </c>
      <c r="R26" s="34">
        <f t="shared" ref="R26:AA26" si="4">R24+R25</f>
        <v>0</v>
      </c>
      <c r="S26" s="34">
        <f t="shared" si="4"/>
        <v>0</v>
      </c>
      <c r="T26" s="34">
        <f t="shared" si="4"/>
        <v>11547000000</v>
      </c>
      <c r="U26" s="34">
        <f t="shared" si="4"/>
        <v>0</v>
      </c>
      <c r="V26" s="34">
        <f t="shared" si="4"/>
        <v>0</v>
      </c>
      <c r="W26" s="34">
        <f t="shared" si="4"/>
        <v>11547000000</v>
      </c>
      <c r="X26" s="34">
        <f t="shared" si="4"/>
        <v>0</v>
      </c>
      <c r="Y26" s="34">
        <f t="shared" si="4"/>
        <v>0</v>
      </c>
      <c r="Z26" s="34">
        <f t="shared" si="4"/>
        <v>0</v>
      </c>
      <c r="AA26" s="34">
        <f t="shared" si="4"/>
        <v>0</v>
      </c>
      <c r="AC26" s="41">
        <f t="shared" si="0"/>
        <v>0</v>
      </c>
    </row>
    <row r="27" spans="1:29" ht="15.75" customHeight="1" thickBot="1" x14ac:dyDescent="0.25">
      <c r="A27" s="5"/>
      <c r="B27" s="6"/>
      <c r="C27" s="7"/>
      <c r="D27" s="20" t="s">
        <v>133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35">
        <f>Q14+Q16+Q23+Q26</f>
        <v>4323547794403</v>
      </c>
      <c r="R27" s="35">
        <f t="shared" ref="R27:AA27" si="5">R14+R16+R23+R26</f>
        <v>0</v>
      </c>
      <c r="S27" s="35">
        <f t="shared" si="5"/>
        <v>0</v>
      </c>
      <c r="T27" s="35">
        <f t="shared" si="5"/>
        <v>4323547794403</v>
      </c>
      <c r="U27" s="35">
        <f t="shared" si="5"/>
        <v>3783300000</v>
      </c>
      <c r="V27" s="35">
        <f t="shared" si="5"/>
        <v>319030929062.65002</v>
      </c>
      <c r="W27" s="35">
        <f t="shared" si="5"/>
        <v>4000733565340.3501</v>
      </c>
      <c r="X27" s="35">
        <f t="shared" si="5"/>
        <v>7923309586.6499996</v>
      </c>
      <c r="Y27" s="35">
        <f t="shared" si="5"/>
        <v>3897869050</v>
      </c>
      <c r="Z27" s="35">
        <f t="shared" si="5"/>
        <v>3897869050</v>
      </c>
      <c r="AA27" s="35">
        <f t="shared" si="5"/>
        <v>3895886494</v>
      </c>
      <c r="AC27" s="41">
        <f t="shared" si="0"/>
        <v>9.010855619644996E-4</v>
      </c>
    </row>
    <row r="28" spans="1:29" ht="31.5" x14ac:dyDescent="0.2">
      <c r="A28" s="5" t="s">
        <v>33</v>
      </c>
      <c r="B28" s="6" t="s">
        <v>34</v>
      </c>
      <c r="C28" s="7" t="s">
        <v>76</v>
      </c>
      <c r="D28" s="15" t="s">
        <v>77</v>
      </c>
      <c r="E28" s="15" t="s">
        <v>78</v>
      </c>
      <c r="F28" s="15" t="s">
        <v>79</v>
      </c>
      <c r="G28" s="15" t="s">
        <v>80</v>
      </c>
      <c r="H28" s="15" t="s">
        <v>81</v>
      </c>
      <c r="I28" s="15"/>
      <c r="J28" s="15"/>
      <c r="K28" s="15"/>
      <c r="L28" s="15"/>
      <c r="M28" s="15" t="s">
        <v>38</v>
      </c>
      <c r="N28" s="15" t="s">
        <v>39</v>
      </c>
      <c r="O28" s="15" t="s">
        <v>40</v>
      </c>
      <c r="P28" s="16" t="s">
        <v>82</v>
      </c>
      <c r="Q28" s="33">
        <v>15268828807</v>
      </c>
      <c r="R28" s="33">
        <v>0</v>
      </c>
      <c r="S28" s="33">
        <v>0</v>
      </c>
      <c r="T28" s="33">
        <v>15268828807</v>
      </c>
      <c r="U28" s="33">
        <v>0</v>
      </c>
      <c r="V28" s="33">
        <v>10644106050</v>
      </c>
      <c r="W28" s="33">
        <v>4624722757</v>
      </c>
      <c r="X28" s="33">
        <v>5175908767</v>
      </c>
      <c r="Y28" s="33">
        <v>0</v>
      </c>
      <c r="Z28" s="33">
        <v>0</v>
      </c>
      <c r="AA28" s="33">
        <v>0</v>
      </c>
      <c r="AC28" s="41">
        <f t="shared" si="0"/>
        <v>0</v>
      </c>
    </row>
    <row r="29" spans="1:29" ht="31.5" x14ac:dyDescent="0.2">
      <c r="A29" s="5" t="s">
        <v>33</v>
      </c>
      <c r="B29" s="6" t="s">
        <v>34</v>
      </c>
      <c r="C29" s="7" t="s">
        <v>76</v>
      </c>
      <c r="D29" s="12" t="s">
        <v>77</v>
      </c>
      <c r="E29" s="12" t="s">
        <v>78</v>
      </c>
      <c r="F29" s="12" t="s">
        <v>79</v>
      </c>
      <c r="G29" s="12" t="s">
        <v>80</v>
      </c>
      <c r="H29" s="12" t="s">
        <v>81</v>
      </c>
      <c r="I29" s="12"/>
      <c r="J29" s="12"/>
      <c r="K29" s="12"/>
      <c r="L29" s="12"/>
      <c r="M29" s="12" t="s">
        <v>38</v>
      </c>
      <c r="N29" s="12" t="s">
        <v>83</v>
      </c>
      <c r="O29" s="12" t="s">
        <v>40</v>
      </c>
      <c r="P29" s="10" t="s">
        <v>82</v>
      </c>
      <c r="Q29" s="11">
        <v>2331171193</v>
      </c>
      <c r="R29" s="11">
        <v>0</v>
      </c>
      <c r="S29" s="11">
        <v>0</v>
      </c>
      <c r="T29" s="11">
        <v>2331171193</v>
      </c>
      <c r="U29" s="11">
        <v>0</v>
      </c>
      <c r="V29" s="11">
        <v>1977680824</v>
      </c>
      <c r="W29" s="11">
        <v>353490369</v>
      </c>
      <c r="X29" s="11">
        <v>1511680824</v>
      </c>
      <c r="Y29" s="11">
        <v>0</v>
      </c>
      <c r="Z29" s="11">
        <v>0</v>
      </c>
      <c r="AA29" s="11">
        <v>0</v>
      </c>
      <c r="AC29" s="41">
        <f t="shared" si="0"/>
        <v>0</v>
      </c>
    </row>
    <row r="30" spans="1:29" ht="63" x14ac:dyDescent="0.2">
      <c r="A30" s="5" t="s">
        <v>33</v>
      </c>
      <c r="B30" s="6" t="s">
        <v>34</v>
      </c>
      <c r="C30" s="7" t="s">
        <v>84</v>
      </c>
      <c r="D30" s="12" t="s">
        <v>77</v>
      </c>
      <c r="E30" s="12" t="s">
        <v>78</v>
      </c>
      <c r="F30" s="12" t="s">
        <v>79</v>
      </c>
      <c r="G30" s="12" t="s">
        <v>85</v>
      </c>
      <c r="H30" s="12" t="s">
        <v>86</v>
      </c>
      <c r="I30" s="12"/>
      <c r="J30" s="12"/>
      <c r="K30" s="12"/>
      <c r="L30" s="12"/>
      <c r="M30" s="12" t="s">
        <v>38</v>
      </c>
      <c r="N30" s="12" t="s">
        <v>39</v>
      </c>
      <c r="O30" s="12" t="s">
        <v>40</v>
      </c>
      <c r="P30" s="10" t="s">
        <v>87</v>
      </c>
      <c r="Q30" s="11">
        <v>5000000000</v>
      </c>
      <c r="R30" s="11">
        <v>0</v>
      </c>
      <c r="S30" s="11">
        <v>0</v>
      </c>
      <c r="T30" s="11">
        <v>5000000000</v>
      </c>
      <c r="U30" s="11">
        <v>0</v>
      </c>
      <c r="V30" s="11">
        <v>3562244778</v>
      </c>
      <c r="W30" s="11">
        <v>1437755222</v>
      </c>
      <c r="X30" s="11">
        <v>1315777588</v>
      </c>
      <c r="Y30" s="11">
        <v>0</v>
      </c>
      <c r="Z30" s="11">
        <v>0</v>
      </c>
      <c r="AA30" s="11">
        <v>0</v>
      </c>
      <c r="AC30" s="41">
        <f t="shared" si="0"/>
        <v>0</v>
      </c>
    </row>
    <row r="31" spans="1:29" ht="31.5" x14ac:dyDescent="0.2">
      <c r="A31" s="5" t="s">
        <v>33</v>
      </c>
      <c r="B31" s="6" t="s">
        <v>34</v>
      </c>
      <c r="C31" s="7" t="s">
        <v>88</v>
      </c>
      <c r="D31" s="12" t="s">
        <v>77</v>
      </c>
      <c r="E31" s="12" t="s">
        <v>78</v>
      </c>
      <c r="F31" s="12" t="s">
        <v>79</v>
      </c>
      <c r="G31" s="12" t="s">
        <v>89</v>
      </c>
      <c r="H31" s="12" t="s">
        <v>81</v>
      </c>
      <c r="I31" s="12"/>
      <c r="J31" s="12"/>
      <c r="K31" s="12"/>
      <c r="L31" s="12"/>
      <c r="M31" s="12" t="s">
        <v>38</v>
      </c>
      <c r="N31" s="12" t="s">
        <v>39</v>
      </c>
      <c r="O31" s="12" t="s">
        <v>40</v>
      </c>
      <c r="P31" s="10" t="s">
        <v>82</v>
      </c>
      <c r="Q31" s="11">
        <v>7100000000</v>
      </c>
      <c r="R31" s="11">
        <v>0</v>
      </c>
      <c r="S31" s="11">
        <v>0</v>
      </c>
      <c r="T31" s="11">
        <v>7100000000</v>
      </c>
      <c r="U31" s="11">
        <v>0</v>
      </c>
      <c r="V31" s="11">
        <v>4780846344</v>
      </c>
      <c r="W31" s="11">
        <v>2319153656</v>
      </c>
      <c r="X31" s="11">
        <v>751250000</v>
      </c>
      <c r="Y31" s="11">
        <v>0</v>
      </c>
      <c r="Z31" s="11">
        <v>0</v>
      </c>
      <c r="AA31" s="11">
        <v>0</v>
      </c>
      <c r="AC31" s="41">
        <f t="shared" si="0"/>
        <v>0</v>
      </c>
    </row>
    <row r="32" spans="1:29" ht="63" x14ac:dyDescent="0.2">
      <c r="A32" s="5" t="s">
        <v>33</v>
      </c>
      <c r="B32" s="6" t="s">
        <v>34</v>
      </c>
      <c r="C32" s="7" t="s">
        <v>90</v>
      </c>
      <c r="D32" s="12" t="s">
        <v>77</v>
      </c>
      <c r="E32" s="12" t="s">
        <v>78</v>
      </c>
      <c r="F32" s="12" t="s">
        <v>79</v>
      </c>
      <c r="G32" s="12" t="s">
        <v>91</v>
      </c>
      <c r="H32" s="12" t="s">
        <v>86</v>
      </c>
      <c r="I32" s="12"/>
      <c r="J32" s="12"/>
      <c r="K32" s="12"/>
      <c r="L32" s="12"/>
      <c r="M32" s="12" t="s">
        <v>38</v>
      </c>
      <c r="N32" s="12" t="s">
        <v>39</v>
      </c>
      <c r="O32" s="12" t="s">
        <v>40</v>
      </c>
      <c r="P32" s="10" t="s">
        <v>87</v>
      </c>
      <c r="Q32" s="11">
        <v>20000000000</v>
      </c>
      <c r="R32" s="11">
        <v>0</v>
      </c>
      <c r="S32" s="11">
        <v>0</v>
      </c>
      <c r="T32" s="11">
        <v>20000000000</v>
      </c>
      <c r="U32" s="11">
        <v>0</v>
      </c>
      <c r="V32" s="11">
        <v>5373854694</v>
      </c>
      <c r="W32" s="11">
        <v>14626145306</v>
      </c>
      <c r="X32" s="11">
        <v>2357024791</v>
      </c>
      <c r="Y32" s="11">
        <v>0</v>
      </c>
      <c r="Z32" s="11">
        <v>0</v>
      </c>
      <c r="AA32" s="11">
        <v>0</v>
      </c>
      <c r="AC32" s="41">
        <f t="shared" si="0"/>
        <v>0</v>
      </c>
    </row>
    <row r="33" spans="1:29" ht="84" x14ac:dyDescent="0.2">
      <c r="A33" s="5" t="s">
        <v>33</v>
      </c>
      <c r="B33" s="6" t="s">
        <v>34</v>
      </c>
      <c r="C33" s="7" t="s">
        <v>92</v>
      </c>
      <c r="D33" s="12" t="s">
        <v>77</v>
      </c>
      <c r="E33" s="12" t="s">
        <v>93</v>
      </c>
      <c r="F33" s="12" t="s">
        <v>79</v>
      </c>
      <c r="G33" s="12" t="s">
        <v>94</v>
      </c>
      <c r="H33" s="12" t="s">
        <v>95</v>
      </c>
      <c r="I33" s="12"/>
      <c r="J33" s="12"/>
      <c r="K33" s="12"/>
      <c r="L33" s="12"/>
      <c r="M33" s="12" t="s">
        <v>38</v>
      </c>
      <c r="N33" s="12" t="s">
        <v>39</v>
      </c>
      <c r="O33" s="12" t="s">
        <v>40</v>
      </c>
      <c r="P33" s="10" t="s">
        <v>96</v>
      </c>
      <c r="Q33" s="11">
        <v>44807713346</v>
      </c>
      <c r="R33" s="11">
        <v>0</v>
      </c>
      <c r="S33" s="11">
        <v>0</v>
      </c>
      <c r="T33" s="11">
        <v>44807713346</v>
      </c>
      <c r="U33" s="11">
        <v>0</v>
      </c>
      <c r="V33" s="11">
        <v>14004130132</v>
      </c>
      <c r="W33" s="11">
        <v>30803583214</v>
      </c>
      <c r="X33" s="11">
        <v>11267588600</v>
      </c>
      <c r="Y33" s="11">
        <v>0</v>
      </c>
      <c r="Z33" s="11">
        <v>0</v>
      </c>
      <c r="AA33" s="11">
        <v>0</v>
      </c>
      <c r="AC33" s="41">
        <f t="shared" si="0"/>
        <v>0</v>
      </c>
    </row>
    <row r="34" spans="1:29" ht="84" x14ac:dyDescent="0.2">
      <c r="A34" s="5" t="s">
        <v>33</v>
      </c>
      <c r="B34" s="6" t="s">
        <v>34</v>
      </c>
      <c r="C34" s="7" t="s">
        <v>92</v>
      </c>
      <c r="D34" s="12" t="s">
        <v>77</v>
      </c>
      <c r="E34" s="12" t="s">
        <v>93</v>
      </c>
      <c r="F34" s="12" t="s">
        <v>79</v>
      </c>
      <c r="G34" s="12" t="s">
        <v>94</v>
      </c>
      <c r="H34" s="12" t="s">
        <v>95</v>
      </c>
      <c r="I34" s="12"/>
      <c r="J34" s="12"/>
      <c r="K34" s="12"/>
      <c r="L34" s="12"/>
      <c r="M34" s="12" t="s">
        <v>38</v>
      </c>
      <c r="N34" s="12" t="s">
        <v>83</v>
      </c>
      <c r="O34" s="12" t="s">
        <v>40</v>
      </c>
      <c r="P34" s="10" t="s">
        <v>96</v>
      </c>
      <c r="Q34" s="11">
        <v>12489286654</v>
      </c>
      <c r="R34" s="11">
        <v>0</v>
      </c>
      <c r="S34" s="11">
        <v>0</v>
      </c>
      <c r="T34" s="11">
        <v>12489286654</v>
      </c>
      <c r="U34" s="11">
        <v>0</v>
      </c>
      <c r="V34" s="11">
        <v>0</v>
      </c>
      <c r="W34" s="11">
        <v>12489286654</v>
      </c>
      <c r="X34" s="11">
        <v>0</v>
      </c>
      <c r="Y34" s="11">
        <v>0</v>
      </c>
      <c r="Z34" s="11">
        <v>0</v>
      </c>
      <c r="AA34" s="11">
        <v>0</v>
      </c>
      <c r="AC34" s="41">
        <f t="shared" si="0"/>
        <v>0</v>
      </c>
    </row>
    <row r="35" spans="1:29" ht="31.5" x14ac:dyDescent="0.2">
      <c r="A35" s="5" t="s">
        <v>33</v>
      </c>
      <c r="B35" s="6" t="s">
        <v>34</v>
      </c>
      <c r="C35" s="7" t="s">
        <v>97</v>
      </c>
      <c r="D35" s="12" t="s">
        <v>77</v>
      </c>
      <c r="E35" s="12" t="s">
        <v>98</v>
      </c>
      <c r="F35" s="12" t="s">
        <v>79</v>
      </c>
      <c r="G35" s="12" t="s">
        <v>99</v>
      </c>
      <c r="H35" s="12" t="s">
        <v>100</v>
      </c>
      <c r="I35" s="12"/>
      <c r="J35" s="12"/>
      <c r="K35" s="12"/>
      <c r="L35" s="12"/>
      <c r="M35" s="12" t="s">
        <v>38</v>
      </c>
      <c r="N35" s="12" t="s">
        <v>39</v>
      </c>
      <c r="O35" s="12" t="s">
        <v>40</v>
      </c>
      <c r="P35" s="10" t="s">
        <v>101</v>
      </c>
      <c r="Q35" s="11">
        <v>30000000000</v>
      </c>
      <c r="R35" s="11">
        <v>0</v>
      </c>
      <c r="S35" s="11">
        <v>0</v>
      </c>
      <c r="T35" s="11">
        <v>30000000000</v>
      </c>
      <c r="U35" s="11">
        <v>0</v>
      </c>
      <c r="V35" s="11">
        <v>20429066778.919998</v>
      </c>
      <c r="W35" s="11">
        <v>9570933221.0799999</v>
      </c>
      <c r="X35" s="11">
        <v>9153713073</v>
      </c>
      <c r="Y35" s="11">
        <v>0</v>
      </c>
      <c r="Z35" s="11">
        <v>0</v>
      </c>
      <c r="AA35" s="11">
        <v>0</v>
      </c>
      <c r="AC35" s="41">
        <f t="shared" si="0"/>
        <v>0</v>
      </c>
    </row>
    <row r="36" spans="1:29" ht="84" x14ac:dyDescent="0.2">
      <c r="A36" s="5" t="s">
        <v>33</v>
      </c>
      <c r="B36" s="6" t="s">
        <v>34</v>
      </c>
      <c r="C36" s="7" t="s">
        <v>102</v>
      </c>
      <c r="D36" s="12" t="s">
        <v>77</v>
      </c>
      <c r="E36" s="12" t="s">
        <v>98</v>
      </c>
      <c r="F36" s="12" t="s">
        <v>79</v>
      </c>
      <c r="G36" s="12" t="s">
        <v>89</v>
      </c>
      <c r="H36" s="12" t="s">
        <v>103</v>
      </c>
      <c r="I36" s="12"/>
      <c r="J36" s="12"/>
      <c r="K36" s="12"/>
      <c r="L36" s="12"/>
      <c r="M36" s="12" t="s">
        <v>38</v>
      </c>
      <c r="N36" s="12" t="s">
        <v>39</v>
      </c>
      <c r="O36" s="12" t="s">
        <v>40</v>
      </c>
      <c r="P36" s="10" t="s">
        <v>104</v>
      </c>
      <c r="Q36" s="11">
        <v>40000000000</v>
      </c>
      <c r="R36" s="11">
        <v>0</v>
      </c>
      <c r="S36" s="11">
        <v>0</v>
      </c>
      <c r="T36" s="11">
        <v>40000000000</v>
      </c>
      <c r="U36" s="11">
        <v>0</v>
      </c>
      <c r="V36" s="11">
        <v>0</v>
      </c>
      <c r="W36" s="11">
        <v>40000000000</v>
      </c>
      <c r="X36" s="11">
        <v>0</v>
      </c>
      <c r="Y36" s="11">
        <v>0</v>
      </c>
      <c r="Z36" s="11">
        <v>0</v>
      </c>
      <c r="AA36" s="11">
        <v>0</v>
      </c>
      <c r="AC36" s="41">
        <f t="shared" si="0"/>
        <v>0</v>
      </c>
    </row>
    <row r="37" spans="1:29" ht="63" x14ac:dyDescent="0.2">
      <c r="A37" s="5" t="s">
        <v>33</v>
      </c>
      <c r="B37" s="6" t="s">
        <v>34</v>
      </c>
      <c r="C37" s="7" t="s">
        <v>105</v>
      </c>
      <c r="D37" s="12" t="s">
        <v>77</v>
      </c>
      <c r="E37" s="12" t="s">
        <v>98</v>
      </c>
      <c r="F37" s="12" t="s">
        <v>79</v>
      </c>
      <c r="G37" s="12" t="s">
        <v>91</v>
      </c>
      <c r="H37" s="12" t="s">
        <v>106</v>
      </c>
      <c r="I37" s="12"/>
      <c r="J37" s="12"/>
      <c r="K37" s="12"/>
      <c r="L37" s="12"/>
      <c r="M37" s="12" t="s">
        <v>38</v>
      </c>
      <c r="N37" s="12" t="s">
        <v>39</v>
      </c>
      <c r="O37" s="12" t="s">
        <v>40</v>
      </c>
      <c r="P37" s="10" t="s">
        <v>107</v>
      </c>
      <c r="Q37" s="11">
        <v>3081000000</v>
      </c>
      <c r="R37" s="11">
        <v>0</v>
      </c>
      <c r="S37" s="11">
        <v>0</v>
      </c>
      <c r="T37" s="11">
        <v>3081000000</v>
      </c>
      <c r="U37" s="11">
        <v>0</v>
      </c>
      <c r="V37" s="11">
        <v>1758203200</v>
      </c>
      <c r="W37" s="11">
        <v>1322796800</v>
      </c>
      <c r="X37" s="11">
        <v>1240636100</v>
      </c>
      <c r="Y37" s="11">
        <v>0</v>
      </c>
      <c r="Z37" s="11">
        <v>0</v>
      </c>
      <c r="AA37" s="11">
        <v>0</v>
      </c>
      <c r="AC37" s="41">
        <f t="shared" si="0"/>
        <v>0</v>
      </c>
    </row>
    <row r="38" spans="1:29" ht="63" x14ac:dyDescent="0.2">
      <c r="A38" s="5" t="s">
        <v>33</v>
      </c>
      <c r="B38" s="6" t="s">
        <v>34</v>
      </c>
      <c r="C38" s="7" t="s">
        <v>108</v>
      </c>
      <c r="D38" s="12" t="s">
        <v>77</v>
      </c>
      <c r="E38" s="12" t="s">
        <v>98</v>
      </c>
      <c r="F38" s="12" t="s">
        <v>79</v>
      </c>
      <c r="G38" s="12" t="s">
        <v>73</v>
      </c>
      <c r="H38" s="12" t="s">
        <v>106</v>
      </c>
      <c r="I38" s="12"/>
      <c r="J38" s="12"/>
      <c r="K38" s="12"/>
      <c r="L38" s="12"/>
      <c r="M38" s="12" t="s">
        <v>38</v>
      </c>
      <c r="N38" s="12" t="s">
        <v>39</v>
      </c>
      <c r="O38" s="12" t="s">
        <v>40</v>
      </c>
      <c r="P38" s="10" t="s">
        <v>107</v>
      </c>
      <c r="Q38" s="11">
        <v>139186338332</v>
      </c>
      <c r="R38" s="11">
        <v>0</v>
      </c>
      <c r="S38" s="11">
        <v>0</v>
      </c>
      <c r="T38" s="11">
        <v>139186338332</v>
      </c>
      <c r="U38" s="11">
        <v>0</v>
      </c>
      <c r="V38" s="11">
        <v>2726526432</v>
      </c>
      <c r="W38" s="11">
        <v>136459811900</v>
      </c>
      <c r="X38" s="11">
        <v>0</v>
      </c>
      <c r="Y38" s="11">
        <v>0</v>
      </c>
      <c r="Z38" s="11">
        <v>0</v>
      </c>
      <c r="AA38" s="11">
        <v>0</v>
      </c>
      <c r="AC38" s="41">
        <f t="shared" si="0"/>
        <v>0</v>
      </c>
    </row>
    <row r="39" spans="1:29" ht="63" x14ac:dyDescent="0.2">
      <c r="A39" s="5" t="s">
        <v>33</v>
      </c>
      <c r="B39" s="6" t="s">
        <v>34</v>
      </c>
      <c r="C39" s="7" t="s">
        <v>108</v>
      </c>
      <c r="D39" s="12" t="s">
        <v>77</v>
      </c>
      <c r="E39" s="12" t="s">
        <v>98</v>
      </c>
      <c r="F39" s="12" t="s">
        <v>79</v>
      </c>
      <c r="G39" s="12" t="s">
        <v>73</v>
      </c>
      <c r="H39" s="12" t="s">
        <v>106</v>
      </c>
      <c r="I39" s="12"/>
      <c r="J39" s="12"/>
      <c r="K39" s="12"/>
      <c r="L39" s="12"/>
      <c r="M39" s="12" t="s">
        <v>38</v>
      </c>
      <c r="N39" s="12" t="s">
        <v>73</v>
      </c>
      <c r="O39" s="12" t="s">
        <v>40</v>
      </c>
      <c r="P39" s="10" t="s">
        <v>107</v>
      </c>
      <c r="Q39" s="11">
        <v>496335008926</v>
      </c>
      <c r="R39" s="11">
        <v>0</v>
      </c>
      <c r="S39" s="11">
        <v>0</v>
      </c>
      <c r="T39" s="11">
        <v>496335008926</v>
      </c>
      <c r="U39" s="11">
        <v>0</v>
      </c>
      <c r="V39" s="11">
        <v>247970277125</v>
      </c>
      <c r="W39" s="11">
        <v>248364731801</v>
      </c>
      <c r="X39" s="11">
        <v>240635443078</v>
      </c>
      <c r="Y39" s="11">
        <v>0</v>
      </c>
      <c r="Z39" s="11">
        <v>0</v>
      </c>
      <c r="AA39" s="11">
        <v>0</v>
      </c>
      <c r="AC39" s="41">
        <f t="shared" si="0"/>
        <v>0</v>
      </c>
    </row>
    <row r="40" spans="1:29" ht="63" x14ac:dyDescent="0.2">
      <c r="A40" s="5" t="s">
        <v>33</v>
      </c>
      <c r="B40" s="6" t="s">
        <v>34</v>
      </c>
      <c r="C40" s="7" t="s">
        <v>109</v>
      </c>
      <c r="D40" s="12" t="s">
        <v>77</v>
      </c>
      <c r="E40" s="12" t="s">
        <v>98</v>
      </c>
      <c r="F40" s="12" t="s">
        <v>79</v>
      </c>
      <c r="G40" s="12" t="s">
        <v>110</v>
      </c>
      <c r="H40" s="12" t="s">
        <v>106</v>
      </c>
      <c r="I40" s="12"/>
      <c r="J40" s="12"/>
      <c r="K40" s="12"/>
      <c r="L40" s="12"/>
      <c r="M40" s="12" t="s">
        <v>38</v>
      </c>
      <c r="N40" s="12" t="s">
        <v>39</v>
      </c>
      <c r="O40" s="12" t="s">
        <v>40</v>
      </c>
      <c r="P40" s="10" t="s">
        <v>107</v>
      </c>
      <c r="Q40" s="11">
        <v>40978938411</v>
      </c>
      <c r="R40" s="11">
        <v>0</v>
      </c>
      <c r="S40" s="11">
        <v>0</v>
      </c>
      <c r="T40" s="11">
        <v>40978938411</v>
      </c>
      <c r="U40" s="11">
        <v>0</v>
      </c>
      <c r="V40" s="11">
        <v>16264698527.5</v>
      </c>
      <c r="W40" s="11">
        <v>24714239883.5</v>
      </c>
      <c r="X40" s="11">
        <v>125230971.5</v>
      </c>
      <c r="Y40" s="11">
        <v>0</v>
      </c>
      <c r="Z40" s="11">
        <v>0</v>
      </c>
      <c r="AA40" s="11">
        <v>0</v>
      </c>
      <c r="AC40" s="41">
        <f t="shared" si="0"/>
        <v>0</v>
      </c>
    </row>
    <row r="41" spans="1:29" ht="63" x14ac:dyDescent="0.2">
      <c r="A41" s="5" t="s">
        <v>33</v>
      </c>
      <c r="B41" s="6" t="s">
        <v>34</v>
      </c>
      <c r="C41" s="7" t="s">
        <v>109</v>
      </c>
      <c r="D41" s="12" t="s">
        <v>77</v>
      </c>
      <c r="E41" s="12" t="s">
        <v>98</v>
      </c>
      <c r="F41" s="12" t="s">
        <v>79</v>
      </c>
      <c r="G41" s="12" t="s">
        <v>110</v>
      </c>
      <c r="H41" s="12" t="s">
        <v>106</v>
      </c>
      <c r="I41" s="12"/>
      <c r="J41" s="12"/>
      <c r="K41" s="12"/>
      <c r="L41" s="12"/>
      <c r="M41" s="12" t="s">
        <v>38</v>
      </c>
      <c r="N41" s="12" t="s">
        <v>73</v>
      </c>
      <c r="O41" s="12" t="s">
        <v>40</v>
      </c>
      <c r="P41" s="10" t="s">
        <v>107</v>
      </c>
      <c r="Q41" s="11">
        <v>315260179</v>
      </c>
      <c r="R41" s="11">
        <v>0</v>
      </c>
      <c r="S41" s="11">
        <v>0</v>
      </c>
      <c r="T41" s="11">
        <v>315260179</v>
      </c>
      <c r="U41" s="11">
        <v>0</v>
      </c>
      <c r="V41" s="11">
        <v>314863462</v>
      </c>
      <c r="W41" s="11">
        <v>396717</v>
      </c>
      <c r="X41" s="11">
        <v>0</v>
      </c>
      <c r="Y41" s="11">
        <v>0</v>
      </c>
      <c r="Z41" s="11">
        <v>0</v>
      </c>
      <c r="AA41" s="11">
        <v>0</v>
      </c>
      <c r="AC41" s="41">
        <f t="shared" si="0"/>
        <v>0</v>
      </c>
    </row>
    <row r="42" spans="1:29" ht="63" x14ac:dyDescent="0.2">
      <c r="A42" s="5" t="s">
        <v>33</v>
      </c>
      <c r="B42" s="6" t="s">
        <v>34</v>
      </c>
      <c r="C42" s="7" t="s">
        <v>109</v>
      </c>
      <c r="D42" s="12" t="s">
        <v>77</v>
      </c>
      <c r="E42" s="12" t="s">
        <v>98</v>
      </c>
      <c r="F42" s="12" t="s">
        <v>79</v>
      </c>
      <c r="G42" s="12" t="s">
        <v>110</v>
      </c>
      <c r="H42" s="12" t="s">
        <v>106</v>
      </c>
      <c r="I42" s="12"/>
      <c r="J42" s="12"/>
      <c r="K42" s="12"/>
      <c r="L42" s="12"/>
      <c r="M42" s="12" t="s">
        <v>38</v>
      </c>
      <c r="N42" s="12" t="s">
        <v>83</v>
      </c>
      <c r="O42" s="12" t="s">
        <v>40</v>
      </c>
      <c r="P42" s="10" t="s">
        <v>107</v>
      </c>
      <c r="Q42" s="11">
        <v>1028801410</v>
      </c>
      <c r="R42" s="11">
        <v>0</v>
      </c>
      <c r="S42" s="11">
        <v>0</v>
      </c>
      <c r="T42" s="11">
        <v>1028801410</v>
      </c>
      <c r="U42" s="11">
        <v>0</v>
      </c>
      <c r="V42" s="11">
        <v>1028801410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C42" s="41">
        <f t="shared" si="0"/>
        <v>0</v>
      </c>
    </row>
    <row r="43" spans="1:29" ht="63" x14ac:dyDescent="0.2">
      <c r="A43" s="5" t="s">
        <v>33</v>
      </c>
      <c r="B43" s="6" t="s">
        <v>34</v>
      </c>
      <c r="C43" s="7" t="s">
        <v>111</v>
      </c>
      <c r="D43" s="12" t="s">
        <v>77</v>
      </c>
      <c r="E43" s="12" t="s">
        <v>98</v>
      </c>
      <c r="F43" s="12" t="s">
        <v>79</v>
      </c>
      <c r="G43" s="12" t="s">
        <v>83</v>
      </c>
      <c r="H43" s="12" t="s">
        <v>106</v>
      </c>
      <c r="I43" s="12"/>
      <c r="J43" s="12"/>
      <c r="K43" s="12"/>
      <c r="L43" s="12"/>
      <c r="M43" s="12" t="s">
        <v>38</v>
      </c>
      <c r="N43" s="12" t="s">
        <v>73</v>
      </c>
      <c r="O43" s="12" t="s">
        <v>40</v>
      </c>
      <c r="P43" s="10" t="s">
        <v>107</v>
      </c>
      <c r="Q43" s="11">
        <v>25307000000</v>
      </c>
      <c r="R43" s="11">
        <v>0</v>
      </c>
      <c r="S43" s="11">
        <v>0</v>
      </c>
      <c r="T43" s="11">
        <v>25307000000</v>
      </c>
      <c r="U43" s="11">
        <v>0</v>
      </c>
      <c r="V43" s="11">
        <v>0</v>
      </c>
      <c r="W43" s="11">
        <v>25307000000</v>
      </c>
      <c r="X43" s="11">
        <v>0</v>
      </c>
      <c r="Y43" s="11">
        <v>0</v>
      </c>
      <c r="Z43" s="11">
        <v>0</v>
      </c>
      <c r="AA43" s="11">
        <v>0</v>
      </c>
      <c r="AC43" s="41">
        <f t="shared" si="0"/>
        <v>0</v>
      </c>
    </row>
    <row r="44" spans="1:29" ht="63" x14ac:dyDescent="0.2">
      <c r="A44" s="5" t="s">
        <v>33</v>
      </c>
      <c r="B44" s="6" t="s">
        <v>34</v>
      </c>
      <c r="C44" s="7" t="s">
        <v>112</v>
      </c>
      <c r="D44" s="12" t="s">
        <v>77</v>
      </c>
      <c r="E44" s="12" t="s">
        <v>98</v>
      </c>
      <c r="F44" s="12" t="s">
        <v>79</v>
      </c>
      <c r="G44" s="12" t="s">
        <v>113</v>
      </c>
      <c r="H44" s="12" t="s">
        <v>106</v>
      </c>
      <c r="I44" s="12"/>
      <c r="J44" s="12"/>
      <c r="K44" s="12"/>
      <c r="L44" s="12"/>
      <c r="M44" s="12" t="s">
        <v>38</v>
      </c>
      <c r="N44" s="12" t="s">
        <v>39</v>
      </c>
      <c r="O44" s="12" t="s">
        <v>40</v>
      </c>
      <c r="P44" s="10" t="s">
        <v>107</v>
      </c>
      <c r="Q44" s="11">
        <v>381480647642</v>
      </c>
      <c r="R44" s="11">
        <v>0</v>
      </c>
      <c r="S44" s="11">
        <v>0</v>
      </c>
      <c r="T44" s="11">
        <v>381480647642</v>
      </c>
      <c r="U44" s="11">
        <v>313137187642</v>
      </c>
      <c r="V44" s="11">
        <v>68343460000</v>
      </c>
      <c r="W44" s="11">
        <v>0</v>
      </c>
      <c r="X44" s="11">
        <v>68343460000</v>
      </c>
      <c r="Y44" s="11">
        <v>0</v>
      </c>
      <c r="Z44" s="11">
        <v>0</v>
      </c>
      <c r="AA44" s="11">
        <v>0</v>
      </c>
      <c r="AC44" s="41">
        <f t="shared" si="0"/>
        <v>0</v>
      </c>
    </row>
    <row r="45" spans="1:29" ht="63" x14ac:dyDescent="0.2">
      <c r="A45" s="5" t="s">
        <v>33</v>
      </c>
      <c r="B45" s="6" t="s">
        <v>34</v>
      </c>
      <c r="C45" s="7" t="s">
        <v>114</v>
      </c>
      <c r="D45" s="12" t="s">
        <v>77</v>
      </c>
      <c r="E45" s="12" t="s">
        <v>98</v>
      </c>
      <c r="F45" s="12" t="s">
        <v>79</v>
      </c>
      <c r="G45" s="12" t="s">
        <v>115</v>
      </c>
      <c r="H45" s="12" t="s">
        <v>106</v>
      </c>
      <c r="I45" s="12"/>
      <c r="J45" s="12"/>
      <c r="K45" s="12"/>
      <c r="L45" s="12"/>
      <c r="M45" s="12" t="s">
        <v>38</v>
      </c>
      <c r="N45" s="12" t="s">
        <v>83</v>
      </c>
      <c r="O45" s="12" t="s">
        <v>40</v>
      </c>
      <c r="P45" s="10" t="s">
        <v>107</v>
      </c>
      <c r="Q45" s="11">
        <v>10288000000</v>
      </c>
      <c r="R45" s="11">
        <v>0</v>
      </c>
      <c r="S45" s="11">
        <v>0</v>
      </c>
      <c r="T45" s="11">
        <v>10288000000</v>
      </c>
      <c r="U45" s="11">
        <v>0</v>
      </c>
      <c r="V45" s="11">
        <v>1569941159</v>
      </c>
      <c r="W45" s="11">
        <v>8718058841</v>
      </c>
      <c r="X45" s="11">
        <v>1469941159</v>
      </c>
      <c r="Y45" s="11">
        <v>0</v>
      </c>
      <c r="Z45" s="11">
        <v>0</v>
      </c>
      <c r="AA45" s="11">
        <v>0</v>
      </c>
      <c r="AC45" s="41">
        <f t="shared" si="0"/>
        <v>0</v>
      </c>
    </row>
    <row r="46" spans="1:29" ht="63" x14ac:dyDescent="0.2">
      <c r="A46" s="5" t="s">
        <v>33</v>
      </c>
      <c r="B46" s="6" t="s">
        <v>34</v>
      </c>
      <c r="C46" s="7" t="s">
        <v>114</v>
      </c>
      <c r="D46" s="12" t="s">
        <v>77</v>
      </c>
      <c r="E46" s="12" t="s">
        <v>98</v>
      </c>
      <c r="F46" s="12" t="s">
        <v>79</v>
      </c>
      <c r="G46" s="12" t="s">
        <v>115</v>
      </c>
      <c r="H46" s="12" t="s">
        <v>106</v>
      </c>
      <c r="I46" s="12"/>
      <c r="J46" s="12"/>
      <c r="K46" s="12"/>
      <c r="L46" s="12"/>
      <c r="M46" s="12" t="s">
        <v>38</v>
      </c>
      <c r="N46" s="12" t="s">
        <v>116</v>
      </c>
      <c r="O46" s="12" t="s">
        <v>40</v>
      </c>
      <c r="P46" s="10" t="s">
        <v>107</v>
      </c>
      <c r="Q46" s="11">
        <v>5600000000</v>
      </c>
      <c r="R46" s="11">
        <v>0</v>
      </c>
      <c r="S46" s="11">
        <v>0</v>
      </c>
      <c r="T46" s="11">
        <v>5600000000</v>
      </c>
      <c r="U46" s="11">
        <v>0</v>
      </c>
      <c r="V46" s="11">
        <v>0</v>
      </c>
      <c r="W46" s="11">
        <v>5600000000</v>
      </c>
      <c r="X46" s="11">
        <v>0</v>
      </c>
      <c r="Y46" s="11">
        <v>0</v>
      </c>
      <c r="Z46" s="11">
        <v>0</v>
      </c>
      <c r="AA46" s="11">
        <v>0</v>
      </c>
      <c r="AC46" s="41">
        <f t="shared" si="0"/>
        <v>0</v>
      </c>
    </row>
    <row r="47" spans="1:29" ht="63" x14ac:dyDescent="0.2">
      <c r="A47" s="5" t="s">
        <v>33</v>
      </c>
      <c r="B47" s="6" t="s">
        <v>34</v>
      </c>
      <c r="C47" s="7" t="s">
        <v>117</v>
      </c>
      <c r="D47" s="12" t="s">
        <v>77</v>
      </c>
      <c r="E47" s="12" t="s">
        <v>98</v>
      </c>
      <c r="F47" s="12" t="s">
        <v>79</v>
      </c>
      <c r="G47" s="12" t="s">
        <v>118</v>
      </c>
      <c r="H47" s="12" t="s">
        <v>106</v>
      </c>
      <c r="I47" s="12"/>
      <c r="J47" s="12"/>
      <c r="K47" s="12"/>
      <c r="L47" s="12"/>
      <c r="M47" s="12" t="s">
        <v>38</v>
      </c>
      <c r="N47" s="12" t="s">
        <v>39</v>
      </c>
      <c r="O47" s="12" t="s">
        <v>40</v>
      </c>
      <c r="P47" s="10" t="s">
        <v>107</v>
      </c>
      <c r="Q47" s="11">
        <v>160000000000</v>
      </c>
      <c r="R47" s="11">
        <v>0</v>
      </c>
      <c r="S47" s="11">
        <v>0</v>
      </c>
      <c r="T47" s="11">
        <v>160000000000</v>
      </c>
      <c r="U47" s="11">
        <v>0</v>
      </c>
      <c r="V47" s="11">
        <v>21691652734</v>
      </c>
      <c r="W47" s="11">
        <v>138308347266</v>
      </c>
      <c r="X47" s="11">
        <v>1692964700</v>
      </c>
      <c r="Y47" s="11">
        <v>0</v>
      </c>
      <c r="Z47" s="11">
        <v>0</v>
      </c>
      <c r="AA47" s="11">
        <v>0</v>
      </c>
      <c r="AC47" s="41">
        <f t="shared" si="0"/>
        <v>0</v>
      </c>
    </row>
    <row r="48" spans="1:29" ht="63" x14ac:dyDescent="0.2">
      <c r="A48" s="5" t="s">
        <v>33</v>
      </c>
      <c r="B48" s="6" t="s">
        <v>34</v>
      </c>
      <c r="C48" s="7" t="s">
        <v>119</v>
      </c>
      <c r="D48" s="12" t="s">
        <v>77</v>
      </c>
      <c r="E48" s="12" t="s">
        <v>98</v>
      </c>
      <c r="F48" s="12" t="s">
        <v>79</v>
      </c>
      <c r="G48" s="12" t="s">
        <v>120</v>
      </c>
      <c r="H48" s="12" t="s">
        <v>106</v>
      </c>
      <c r="I48" s="12"/>
      <c r="J48" s="12"/>
      <c r="K48" s="12"/>
      <c r="L48" s="12"/>
      <c r="M48" s="12" t="s">
        <v>38</v>
      </c>
      <c r="N48" s="12" t="s">
        <v>83</v>
      </c>
      <c r="O48" s="12" t="s">
        <v>40</v>
      </c>
      <c r="P48" s="10" t="s">
        <v>107</v>
      </c>
      <c r="Q48" s="11">
        <v>9434000000</v>
      </c>
      <c r="R48" s="11">
        <v>0</v>
      </c>
      <c r="S48" s="11">
        <v>0</v>
      </c>
      <c r="T48" s="11">
        <v>9434000000</v>
      </c>
      <c r="U48" s="11">
        <v>0</v>
      </c>
      <c r="V48" s="11">
        <v>516848155</v>
      </c>
      <c r="W48" s="11">
        <v>8917151845</v>
      </c>
      <c r="X48" s="11">
        <v>0</v>
      </c>
      <c r="Y48" s="11">
        <v>0</v>
      </c>
      <c r="Z48" s="11">
        <v>0</v>
      </c>
      <c r="AA48" s="11">
        <v>0</v>
      </c>
      <c r="AC48" s="41">
        <f t="shared" si="0"/>
        <v>0</v>
      </c>
    </row>
    <row r="49" spans="1:29" ht="63" x14ac:dyDescent="0.2">
      <c r="A49" s="5" t="s">
        <v>33</v>
      </c>
      <c r="B49" s="6" t="s">
        <v>34</v>
      </c>
      <c r="C49" s="7" t="s">
        <v>121</v>
      </c>
      <c r="D49" s="12" t="s">
        <v>77</v>
      </c>
      <c r="E49" s="12" t="s">
        <v>98</v>
      </c>
      <c r="F49" s="12" t="s">
        <v>79</v>
      </c>
      <c r="G49" s="12" t="s">
        <v>122</v>
      </c>
      <c r="H49" s="12" t="s">
        <v>106</v>
      </c>
      <c r="I49" s="12" t="s">
        <v>1</v>
      </c>
      <c r="J49" s="12" t="s">
        <v>1</v>
      </c>
      <c r="K49" s="12" t="s">
        <v>1</v>
      </c>
      <c r="L49" s="12" t="s">
        <v>1</v>
      </c>
      <c r="M49" s="12" t="s">
        <v>38</v>
      </c>
      <c r="N49" s="12" t="s">
        <v>39</v>
      </c>
      <c r="O49" s="12" t="s">
        <v>40</v>
      </c>
      <c r="P49" s="10" t="s">
        <v>123</v>
      </c>
      <c r="Q49" s="11">
        <v>91700000000</v>
      </c>
      <c r="R49" s="11">
        <v>0</v>
      </c>
      <c r="S49" s="11">
        <v>0</v>
      </c>
      <c r="T49" s="11">
        <v>91700000000</v>
      </c>
      <c r="U49" s="11">
        <v>0</v>
      </c>
      <c r="V49" s="11">
        <v>0</v>
      </c>
      <c r="W49" s="11">
        <v>91700000000</v>
      </c>
      <c r="X49" s="11">
        <v>0</v>
      </c>
      <c r="Y49" s="11">
        <v>0</v>
      </c>
      <c r="Z49" s="11">
        <v>0</v>
      </c>
      <c r="AA49" s="11">
        <v>0</v>
      </c>
      <c r="AC49" s="41">
        <f t="shared" si="0"/>
        <v>0</v>
      </c>
    </row>
    <row r="50" spans="1:29" ht="42" x14ac:dyDescent="0.2">
      <c r="A50" s="5" t="s">
        <v>33</v>
      </c>
      <c r="B50" s="6" t="s">
        <v>34</v>
      </c>
      <c r="C50" s="7" t="s">
        <v>124</v>
      </c>
      <c r="D50" s="12" t="s">
        <v>77</v>
      </c>
      <c r="E50" s="12" t="s">
        <v>125</v>
      </c>
      <c r="F50" s="12" t="s">
        <v>79</v>
      </c>
      <c r="G50" s="12" t="s">
        <v>99</v>
      </c>
      <c r="H50" s="12" t="s">
        <v>126</v>
      </c>
      <c r="I50" s="12"/>
      <c r="J50" s="12"/>
      <c r="K50" s="12"/>
      <c r="L50" s="12"/>
      <c r="M50" s="12" t="s">
        <v>38</v>
      </c>
      <c r="N50" s="12" t="s">
        <v>39</v>
      </c>
      <c r="O50" s="12" t="s">
        <v>40</v>
      </c>
      <c r="P50" s="10" t="s">
        <v>127</v>
      </c>
      <c r="Q50" s="11">
        <v>13636533462</v>
      </c>
      <c r="R50" s="11">
        <v>0</v>
      </c>
      <c r="S50" s="11">
        <v>0</v>
      </c>
      <c r="T50" s="11">
        <v>13636533462</v>
      </c>
      <c r="U50" s="11">
        <v>0</v>
      </c>
      <c r="V50" s="11">
        <v>4648312441</v>
      </c>
      <c r="W50" s="11">
        <v>8988221021</v>
      </c>
      <c r="X50" s="11">
        <v>267550000</v>
      </c>
      <c r="Y50" s="11">
        <v>0</v>
      </c>
      <c r="Z50" s="11">
        <v>0</v>
      </c>
      <c r="AA50" s="11">
        <v>0</v>
      </c>
      <c r="AC50" s="41">
        <f t="shared" si="0"/>
        <v>0</v>
      </c>
    </row>
    <row r="51" spans="1:29" ht="42" x14ac:dyDescent="0.2">
      <c r="A51" s="5" t="s">
        <v>33</v>
      </c>
      <c r="B51" s="6" t="s">
        <v>34</v>
      </c>
      <c r="C51" s="7" t="s">
        <v>124</v>
      </c>
      <c r="D51" s="12" t="s">
        <v>77</v>
      </c>
      <c r="E51" s="12" t="s">
        <v>125</v>
      </c>
      <c r="F51" s="12" t="s">
        <v>79</v>
      </c>
      <c r="G51" s="12" t="s">
        <v>99</v>
      </c>
      <c r="H51" s="12" t="s">
        <v>126</v>
      </c>
      <c r="I51" s="12"/>
      <c r="J51" s="12"/>
      <c r="K51" s="12"/>
      <c r="L51" s="12"/>
      <c r="M51" s="12" t="s">
        <v>38</v>
      </c>
      <c r="N51" s="12" t="s">
        <v>73</v>
      </c>
      <c r="O51" s="12" t="s">
        <v>40</v>
      </c>
      <c r="P51" s="10" t="s">
        <v>127</v>
      </c>
      <c r="Q51" s="11">
        <v>12363466538</v>
      </c>
      <c r="R51" s="11">
        <v>0</v>
      </c>
      <c r="S51" s="11">
        <v>0</v>
      </c>
      <c r="T51" s="11">
        <v>12363466538</v>
      </c>
      <c r="U51" s="11">
        <v>0</v>
      </c>
      <c r="V51" s="11">
        <v>11324081367</v>
      </c>
      <c r="W51" s="11">
        <v>1039385171</v>
      </c>
      <c r="X51" s="11">
        <v>11324081367</v>
      </c>
      <c r="Y51" s="11">
        <v>0</v>
      </c>
      <c r="Z51" s="11">
        <v>0</v>
      </c>
      <c r="AA51" s="11">
        <v>0</v>
      </c>
      <c r="AC51" s="41">
        <f t="shared" si="0"/>
        <v>0</v>
      </c>
    </row>
    <row r="52" spans="1:29" ht="42" x14ac:dyDescent="0.2">
      <c r="A52" s="5" t="s">
        <v>33</v>
      </c>
      <c r="B52" s="6" t="s">
        <v>34</v>
      </c>
      <c r="C52" s="7" t="s">
        <v>128</v>
      </c>
      <c r="D52" s="12" t="s">
        <v>77</v>
      </c>
      <c r="E52" s="12" t="s">
        <v>125</v>
      </c>
      <c r="F52" s="12" t="s">
        <v>79</v>
      </c>
      <c r="G52" s="12" t="s">
        <v>89</v>
      </c>
      <c r="H52" s="12" t="s">
        <v>126</v>
      </c>
      <c r="I52" s="12"/>
      <c r="J52" s="12"/>
      <c r="K52" s="12"/>
      <c r="L52" s="12"/>
      <c r="M52" s="12" t="s">
        <v>38</v>
      </c>
      <c r="N52" s="12" t="s">
        <v>39</v>
      </c>
      <c r="O52" s="12" t="s">
        <v>40</v>
      </c>
      <c r="P52" s="10" t="s">
        <v>127</v>
      </c>
      <c r="Q52" s="11">
        <v>28000000000</v>
      </c>
      <c r="R52" s="11">
        <v>0</v>
      </c>
      <c r="S52" s="11">
        <v>0</v>
      </c>
      <c r="T52" s="11">
        <v>28000000000</v>
      </c>
      <c r="U52" s="11">
        <v>0</v>
      </c>
      <c r="V52" s="11">
        <v>19978402493</v>
      </c>
      <c r="W52" s="11">
        <v>8021597507</v>
      </c>
      <c r="X52" s="11">
        <v>10535300986</v>
      </c>
      <c r="Y52" s="11">
        <v>0</v>
      </c>
      <c r="Z52" s="11">
        <v>0</v>
      </c>
      <c r="AA52" s="11">
        <v>0</v>
      </c>
      <c r="AC52" s="41">
        <f t="shared" si="0"/>
        <v>0</v>
      </c>
    </row>
    <row r="53" spans="1:29" ht="42.75" thickBot="1" x14ac:dyDescent="0.25">
      <c r="A53" s="5" t="s">
        <v>33</v>
      </c>
      <c r="B53" s="6" t="s">
        <v>34</v>
      </c>
      <c r="C53" s="7" t="s">
        <v>129</v>
      </c>
      <c r="D53" s="13" t="s">
        <v>77</v>
      </c>
      <c r="E53" s="13" t="s">
        <v>125</v>
      </c>
      <c r="F53" s="13" t="s">
        <v>79</v>
      </c>
      <c r="G53" s="13" t="s">
        <v>91</v>
      </c>
      <c r="H53" s="13" t="s">
        <v>126</v>
      </c>
      <c r="I53" s="13"/>
      <c r="J53" s="13"/>
      <c r="K53" s="13"/>
      <c r="L53" s="13"/>
      <c r="M53" s="13" t="s">
        <v>38</v>
      </c>
      <c r="N53" s="13" t="s">
        <v>39</v>
      </c>
      <c r="O53" s="13" t="s">
        <v>40</v>
      </c>
      <c r="P53" s="14" t="s">
        <v>127</v>
      </c>
      <c r="Q53" s="11">
        <v>4610000000</v>
      </c>
      <c r="R53" s="11">
        <v>0</v>
      </c>
      <c r="S53" s="11">
        <v>0</v>
      </c>
      <c r="T53" s="11">
        <v>4610000000</v>
      </c>
      <c r="U53" s="11">
        <v>0</v>
      </c>
      <c r="V53" s="11">
        <v>4413800000</v>
      </c>
      <c r="W53" s="11">
        <v>196200000</v>
      </c>
      <c r="X53" s="11">
        <v>2681913372</v>
      </c>
      <c r="Y53" s="11">
        <v>0</v>
      </c>
      <c r="Z53" s="11">
        <v>0</v>
      </c>
      <c r="AA53" s="11">
        <v>0</v>
      </c>
      <c r="AC53" s="41">
        <f t="shared" si="0"/>
        <v>0</v>
      </c>
    </row>
    <row r="54" spans="1:29" ht="15" thickBot="1" x14ac:dyDescent="0.25">
      <c r="A54" s="5" t="s">
        <v>1</v>
      </c>
      <c r="B54" s="6" t="s">
        <v>1</v>
      </c>
      <c r="C54" s="7" t="s">
        <v>1</v>
      </c>
      <c r="D54" s="20" t="s">
        <v>134</v>
      </c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2"/>
      <c r="Q54" s="34">
        <f>SUM(Q28:Q53)</f>
        <v>1600341994900</v>
      </c>
      <c r="R54" s="34">
        <f t="shared" ref="R54:AA54" si="6">SUM(R28:R53)</f>
        <v>0</v>
      </c>
      <c r="S54" s="34">
        <f t="shared" si="6"/>
        <v>0</v>
      </c>
      <c r="T54" s="34">
        <f t="shared" si="6"/>
        <v>1600341994900</v>
      </c>
      <c r="U54" s="34">
        <f t="shared" si="6"/>
        <v>313137187642</v>
      </c>
      <c r="V54" s="34">
        <f t="shared" si="6"/>
        <v>463321798106.41998</v>
      </c>
      <c r="W54" s="34">
        <f t="shared" si="6"/>
        <v>823883009151.58008</v>
      </c>
      <c r="X54" s="34">
        <f t="shared" si="6"/>
        <v>369849465376.5</v>
      </c>
      <c r="Y54" s="34">
        <f t="shared" si="6"/>
        <v>0</v>
      </c>
      <c r="Z54" s="34">
        <f t="shared" si="6"/>
        <v>0</v>
      </c>
      <c r="AA54" s="34">
        <f t="shared" si="6"/>
        <v>0</v>
      </c>
      <c r="AC54" s="41">
        <f t="shared" si="0"/>
        <v>0</v>
      </c>
    </row>
    <row r="55" spans="1:29" ht="15.75" customHeight="1" thickBot="1" x14ac:dyDescent="0.25">
      <c r="A55" s="5" t="s">
        <v>1</v>
      </c>
      <c r="B55" s="9" t="s">
        <v>1</v>
      </c>
      <c r="C55" s="7" t="s">
        <v>1</v>
      </c>
      <c r="D55" s="20" t="s">
        <v>135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2"/>
      <c r="Q55" s="38">
        <f>Q54+Q27</f>
        <v>5923889789303</v>
      </c>
      <c r="R55" s="39">
        <f t="shared" ref="R55:AA55" si="7">R54+R27</f>
        <v>0</v>
      </c>
      <c r="S55" s="40">
        <f t="shared" si="7"/>
        <v>0</v>
      </c>
      <c r="T55" s="39">
        <f t="shared" si="7"/>
        <v>5923889789303</v>
      </c>
      <c r="U55" s="40">
        <f t="shared" si="7"/>
        <v>316920487642</v>
      </c>
      <c r="V55" s="39">
        <f t="shared" si="7"/>
        <v>782352727169.07007</v>
      </c>
      <c r="W55" s="40">
        <f t="shared" si="7"/>
        <v>4824616574491.9297</v>
      </c>
      <c r="X55" s="39">
        <f t="shared" si="7"/>
        <v>377772774963.15002</v>
      </c>
      <c r="Y55" s="40">
        <f t="shared" si="7"/>
        <v>3897869050</v>
      </c>
      <c r="Z55" s="39">
        <f t="shared" si="7"/>
        <v>3897869050</v>
      </c>
      <c r="AA55" s="37">
        <f t="shared" si="7"/>
        <v>3895886494</v>
      </c>
      <c r="AC55" s="41">
        <f t="shared" si="0"/>
        <v>6.5765681546522947E-4</v>
      </c>
    </row>
    <row r="56" spans="1:29" ht="0" hidden="1" customHeight="1" x14ac:dyDescent="0.2">
      <c r="Q56" s="27">
        <f>SUM(Q24:Q54)</f>
        <v>7547325784203</v>
      </c>
    </row>
    <row r="57" spans="1:29" ht="33.950000000000003" customHeight="1" x14ac:dyDescent="0.2"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9" x14ac:dyDescent="0.2"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</sheetData>
  <sheetProtection algorithmName="SHA-512" hashValue="ebwTf3qrKTgdmJ6j4bmicWceZhrwtY7xBVR3VUx0z/bXoC6B/VLSY0I+Dd8yz2nxKi1rtw7bDlfyaXzFEUFXyQ==" saltValue="4YlS7i1JQ0vfAYpql5sPWA==" spinCount="100000" sheet="1" objects="1" scenarios="1"/>
  <mergeCells count="10">
    <mergeCell ref="D54:P54"/>
    <mergeCell ref="D55:P55"/>
    <mergeCell ref="F16:P16"/>
    <mergeCell ref="D27:P27"/>
    <mergeCell ref="S3:U3"/>
    <mergeCell ref="S4:U4"/>
    <mergeCell ref="S5:U5"/>
    <mergeCell ref="F26:P26"/>
    <mergeCell ref="F23:P23"/>
    <mergeCell ref="F14:P1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Jorge Andres Moreno Arteta</cp:lastModifiedBy>
  <dcterms:modified xsi:type="dcterms:W3CDTF">2025-02-17T20:31:03Z</dcterms:modified>
</cp:coreProperties>
</file>