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jamoreno_minvivienda_gov_co/Documents/Escritorio/PENDIENTE/Cuentas/cuenta ok/Pendiente de Juridicas/EJECUCIÓN DE MVCT Y FONVIVIENDA 2024/EJECUCION DE NOVIEMBRE 2024/"/>
    </mc:Choice>
  </mc:AlternateContent>
  <xr:revisionPtr revIDLastSave="1" documentId="8_{6CC576CF-C18C-49C1-B12C-84FB021635B6}" xr6:coauthVersionLast="47" xr6:coauthVersionMax="47" xr10:uidLastSave="{F1540040-A03A-4633-A428-0868016FB4BB}"/>
  <bookViews>
    <workbookView xWindow="-120" yWindow="-120" windowWidth="20730" windowHeight="11040" xr2:uid="{00000000-000D-0000-FFFF-FFFF00000000}"/>
  </bookViews>
  <sheets>
    <sheet name="REP_EPG034_EjecucionPresupuesta" sheetId="1" r:id="rId1"/>
    <sheet name="Hoja1" sheetId="2" state="hidden" r:id="rId2"/>
  </sheets>
  <definedNames>
    <definedName name="_xlnm._FilterDatabase" localSheetId="0" hidden="1">REP_EPG034_EjecucionPresupuesta!$A$11:$AC$58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1" i="1" l="1"/>
  <c r="AC13" i="1"/>
  <c r="AC14" i="1"/>
  <c r="AC16" i="1"/>
  <c r="AC18" i="1"/>
  <c r="AC19" i="1"/>
  <c r="AC20" i="1"/>
  <c r="AC21" i="1"/>
  <c r="AC22" i="1"/>
  <c r="AC23" i="1"/>
  <c r="AC25" i="1"/>
  <c r="AC26" i="1"/>
  <c r="AC29" i="1"/>
  <c r="AC30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50" i="1"/>
  <c r="AC51" i="1"/>
  <c r="AC53" i="1"/>
  <c r="AC54" i="1"/>
  <c r="AC55" i="1"/>
  <c r="AC12" i="1"/>
  <c r="R56" i="1"/>
  <c r="S56" i="1"/>
  <c r="T56" i="1"/>
  <c r="U56" i="1"/>
  <c r="W56" i="1"/>
  <c r="X56" i="1"/>
  <c r="Y56" i="1"/>
  <c r="Z56" i="1"/>
  <c r="AA56" i="1"/>
  <c r="AB56" i="1"/>
  <c r="Q56" i="1"/>
  <c r="R27" i="1"/>
  <c r="S27" i="1"/>
  <c r="T27" i="1"/>
  <c r="U27" i="1"/>
  <c r="W27" i="1"/>
  <c r="X27" i="1"/>
  <c r="Y27" i="1"/>
  <c r="Z27" i="1"/>
  <c r="AA27" i="1"/>
  <c r="AB27" i="1"/>
  <c r="Q27" i="1"/>
  <c r="R24" i="1"/>
  <c r="S24" i="1"/>
  <c r="T24" i="1"/>
  <c r="U24" i="1"/>
  <c r="W24" i="1"/>
  <c r="X24" i="1"/>
  <c r="Y24" i="1"/>
  <c r="Z24" i="1"/>
  <c r="AA24" i="1"/>
  <c r="AB24" i="1"/>
  <c r="Q24" i="1"/>
  <c r="R17" i="1"/>
  <c r="S17" i="1"/>
  <c r="T17" i="1"/>
  <c r="U17" i="1"/>
  <c r="W17" i="1"/>
  <c r="X17" i="1"/>
  <c r="Y17" i="1"/>
  <c r="Z17" i="1"/>
  <c r="AA17" i="1"/>
  <c r="AB17" i="1"/>
  <c r="Q17" i="1"/>
  <c r="R15" i="1"/>
  <c r="S15" i="1"/>
  <c r="T15" i="1"/>
  <c r="U15" i="1"/>
  <c r="W15" i="1"/>
  <c r="X15" i="1"/>
  <c r="Y15" i="1"/>
  <c r="Z15" i="1"/>
  <c r="AA15" i="1"/>
  <c r="AB15" i="1"/>
  <c r="Q15" i="1"/>
  <c r="V13" i="1"/>
  <c r="V14" i="1"/>
  <c r="V16" i="1"/>
  <c r="V17" i="1" s="1"/>
  <c r="V18" i="1"/>
  <c r="V19" i="1"/>
  <c r="V20" i="1"/>
  <c r="V21" i="1"/>
  <c r="V22" i="1"/>
  <c r="V23" i="1"/>
  <c r="V25" i="1"/>
  <c r="V26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12" i="1"/>
  <c r="V15" i="1" s="1"/>
  <c r="AC27" i="1" l="1"/>
  <c r="Z28" i="1"/>
  <c r="Z57" i="1" s="1"/>
  <c r="Q28" i="1"/>
  <c r="Q57" i="1" s="1"/>
  <c r="T28" i="1"/>
  <c r="T57" i="1" s="1"/>
  <c r="AA28" i="1"/>
  <c r="AA57" i="1" s="1"/>
  <c r="R28" i="1"/>
  <c r="R57" i="1" s="1"/>
  <c r="AC56" i="1"/>
  <c r="W28" i="1"/>
  <c r="W57" i="1" s="1"/>
  <c r="V56" i="1"/>
  <c r="V24" i="1"/>
  <c r="Y28" i="1"/>
  <c r="Y57" i="1" s="1"/>
  <c r="AC17" i="1"/>
  <c r="X28" i="1"/>
  <c r="X57" i="1" s="1"/>
  <c r="V27" i="1"/>
  <c r="U28" i="1"/>
  <c r="U57" i="1" s="1"/>
  <c r="AC24" i="1"/>
  <c r="AC15" i="1"/>
  <c r="S28" i="1"/>
  <c r="S57" i="1" s="1"/>
  <c r="AB28" i="1"/>
  <c r="V28" i="1" l="1"/>
  <c r="V57" i="1" s="1"/>
  <c r="AC28" i="1"/>
  <c r="AB57" i="1"/>
  <c r="AC57" i="1" s="1"/>
</calcChain>
</file>

<file path=xl/sharedStrings.xml><?xml version="1.0" encoding="utf-8"?>
<sst xmlns="http://schemas.openxmlformats.org/spreadsheetml/2006/main" count="593" uniqueCount="144">
  <si>
    <t>Año Fiscal:</t>
  </si>
  <si>
    <t/>
  </si>
  <si>
    <t>Vigencia:</t>
  </si>
  <si>
    <t>Actual</t>
  </si>
  <si>
    <t>Periodo:</t>
  </si>
  <si>
    <t>Enero-Noviembre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</si>
  <si>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</si>
  <si>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</si>
  <si>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</si>
  <si>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</si>
  <si>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</si>
  <si>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</si>
  <si>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</si>
  <si>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</si>
  <si>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</si>
  <si>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</si>
  <si>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</si>
  <si>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</si>
  <si>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</si>
  <si>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</si>
  <si>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</si>
  <si>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</si>
  <si>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</si>
  <si>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</si>
  <si>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</si>
  <si>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</si>
  <si>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</si>
  <si>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</si>
  <si>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</si>
  <si>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</si>
  <si>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</si>
  <si>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</si>
  <si>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</si>
  <si>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40-01-01</t>
  </si>
  <si>
    <t>MINISTERIO DE VIVIENDA, CIUDAD Y TERRITORIO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</si>
  <si>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</si>
  <si>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</si>
  <si>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</si>
  <si>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</si>
  <si>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</si>
  <si>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</si>
  <si>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</si>
  <si>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</si>
  <si>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</si>
  <si>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</si>
  <si>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</si>
  <si>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</si>
  <si>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</si>
  <si>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</si>
  <si>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</si>
  <si>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A-03-01-04-004</t>
  </si>
  <si>
    <t>04</t>
  </si>
  <si>
    <t>004</t>
  </si>
  <si>
    <t>CUBRIMIENTO DE COSTOS NO RECUPERABLES VIA TARIFA O SUBSIDIO DE LA OPERACIÓN INTEGRAL DEL SERVICIO DE ASEO – DEPARTAMENTO ARCHIPIÉLAGO DE SAN ANDRÉS, PROVIDENCIA Y SANTA CATALINA</t>
  </si>
  <si>
    <t>A-03-03-01-999</t>
  </si>
  <si>
    <t>999</t>
  </si>
  <si>
    <t>OTRAS TRANSFERENCIAS - DISTRIBUCIÓN PREVIO CONCEPTO DGPPN</t>
  </si>
  <si>
    <t>A-03-03-05-008</t>
  </si>
  <si>
    <t>05</t>
  </si>
  <si>
    <t>008</t>
  </si>
  <si>
    <t>AGUA POTABLE Y SANEAMIENTO BÁSICO</t>
  </si>
  <si>
    <t>A-03-04-02-002</t>
  </si>
  <si>
    <t>002</t>
  </si>
  <si>
    <t>CUOTAS PARTES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</si>
  <si>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</si>
  <si>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</si>
  <si>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</si>
  <si>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</si>
  <si>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</si>
  <si>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</si>
  <si>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</si>
  <si>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</si>
  <si>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</si>
  <si>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</si>
  <si>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</si>
  <si>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</si>
  <si>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C-4001-1400-4-10306A</t>
  </si>
  <si>
    <t>C</t>
  </si>
  <si>
    <t>4001</t>
  </si>
  <si>
    <t>1400</t>
  </si>
  <si>
    <t>4</t>
  </si>
  <si>
    <t>10306A</t>
  </si>
  <si>
    <t>1. ORDENAMIENTO DEL TERRITORIO ALREDEDOR DEL AGUA Y JUSTICIA AMBIENTAL / A. ACCESO Y FORMALIZACIÓN DE LA PROPIEDAD</t>
  </si>
  <si>
    <t>C-4001-1400-5-51303B</t>
  </si>
  <si>
    <t>5</t>
  </si>
  <si>
    <t>51303B</t>
  </si>
  <si>
    <t>5. CONVERGENCIA REGIONAL / B. POLÍTICA INTEGRAL DE HÁBITAT</t>
  </si>
  <si>
    <t>14</t>
  </si>
  <si>
    <t>15</t>
  </si>
  <si>
    <t>Propios</t>
  </si>
  <si>
    <t>25</t>
  </si>
  <si>
    <t>C-4001-1400-6-10306A</t>
  </si>
  <si>
    <t>6</t>
  </si>
  <si>
    <t>C-4001-1400-8-51303B</t>
  </si>
  <si>
    <t>8</t>
  </si>
  <si>
    <t>C-4002-1400-2-10303A</t>
  </si>
  <si>
    <t>4002</t>
  </si>
  <si>
    <t>2</t>
  </si>
  <si>
    <t>10303A</t>
  </si>
  <si>
    <t>1. ORDENAMIENTO DEL TERRITORIO ALREDEDOR DEL AGUA Y JUSTICIA AMBIENTAL / A. ARMONIZACIÓN Y RACIONALIZACIÓN DE LOS INSTRUMENTOS DE ORDENAMIENTO Y PLANIFICACIÓN TERRITORIAL</t>
  </si>
  <si>
    <t>C-4003-1400-7-202020</t>
  </si>
  <si>
    <t>4003</t>
  </si>
  <si>
    <t>7</t>
  </si>
  <si>
    <t>202020</t>
  </si>
  <si>
    <t>2. SEGURIDAD HUMANA Y JUSTICIA SOCIAL / 2. MÍNIMO VITAL DE AGUA</t>
  </si>
  <si>
    <t>C-4003-1400-8-40304A</t>
  </si>
  <si>
    <t>40304A</t>
  </si>
  <si>
    <t>4. TRANSFORMACIÓN PRODUCTIVA, INTERNACIONALIZACIÓN Y ACCIÓN CLÍMATICA / A. REDUCCIÓN DEL IMPACTO AMBIENTAL DEL SECTOR RESIDENCIAL Y PROMOCIÓN DEL HÁBITAT VERDE. 162</t>
  </si>
  <si>
    <t>C-4003-1400-9-51302H</t>
  </si>
  <si>
    <t>9</t>
  </si>
  <si>
    <t>51302H</t>
  </si>
  <si>
    <t>5. CONVERGENCIA REGIONAL / H. ACCESO A SERVICIOS PÚBLICOS A PARTIR DE LAS CAPACIDADES Y NECESIDADES DE LOS TERRITORIOS</t>
  </si>
  <si>
    <t>C-4003-1400-11-51302H</t>
  </si>
  <si>
    <t>C-4003-1400-12-51302H</t>
  </si>
  <si>
    <t>12</t>
  </si>
  <si>
    <t>C-4003-1400-14-51302H</t>
  </si>
  <si>
    <t>13</t>
  </si>
  <si>
    <t>C-4003-1400-16-51302H</t>
  </si>
  <si>
    <t>16</t>
  </si>
  <si>
    <t>C-4003-1400-17-51302H</t>
  </si>
  <si>
    <t>17</t>
  </si>
  <si>
    <t>C-4003-1400-18-51302H</t>
  </si>
  <si>
    <t>18</t>
  </si>
  <si>
    <t>C-4003-1400-19-51302H</t>
  </si>
  <si>
    <t>19</t>
  </si>
  <si>
    <t>C-4003-1400-20-51302H</t>
  </si>
  <si>
    <t>20</t>
  </si>
  <si>
    <t>5. CONVERGENCIA REGIONAL / H. ACCESO A SERVICIOS PÚBLICOS  A PARTIR DE LAS CAPACIDADES Y NECESIDADES DE LOS TERRITORIOS</t>
  </si>
  <si>
    <t>C-4099-1400-7-53105B</t>
  </si>
  <si>
    <t>4099</t>
  </si>
  <si>
    <t>53105B</t>
  </si>
  <si>
    <t>5. CONVERGENCIA REGIONAL / B. ENTIDADES PÚBLICAS TERRITORIALES Y NACIONALES FORTALECIDAS</t>
  </si>
  <si>
    <t>C-4099-1400-8-53105B</t>
  </si>
  <si>
    <t>C-4099-1400-9-53105B</t>
  </si>
  <si>
    <t>GASTOS DE PERSONAL</t>
  </si>
  <si>
    <t>TRANSFERENCIAS CORRIENTES</t>
  </si>
  <si>
    <t>GASTOS POR TRIBUTOS, MULTAS,SANCIONES E INTERESES DE MORA</t>
  </si>
  <si>
    <t xml:space="preserve">TOTAL FUNCIONAMIENTO </t>
  </si>
  <si>
    <t xml:space="preserve">TOTAL DE INVERSION </t>
  </si>
  <si>
    <t xml:space="preserve">TOTAL MINISTERIO DE VIVIENDA, CIUDAD Y TERRITORIO </t>
  </si>
  <si>
    <t>%</t>
  </si>
  <si>
    <t>MINISTERIO DE VIVIENDA, CIUDAD Y TERRITORIO</t>
  </si>
  <si>
    <t>República de Colombia</t>
  </si>
  <si>
    <t xml:space="preserve">Ejecución presupuestal a 30  de noviembre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</si>
</sst>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1" fillId="0" borderId="0" xfId="0" applyFont="1"/>
    <xf numFmtId="0" fontId="2" fillId="0" borderId="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left" vertical="center" readingOrder="1"/>
    </xf>
    <xf numFmtId="0" fontId="2" fillId="0" borderId="1" xfId="0" applyFont="1" applyBorder="1" applyAlignment="1">
      <alignment horizontal="left" vertical="center" readingOrder="1"/>
    </xf>
    <xf numFmtId="0" fontId="4" fillId="0" borderId="0" xfId="0" applyFont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3" fillId="0" borderId="3" xfId="0" applyFont="1" applyBorder="1" applyAlignment="1">
      <alignment vertical="center" readingOrder="1"/>
    </xf>
    <xf numFmtId="0" fontId="6" fillId="0" borderId="2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left" vertical="center" readingOrder="1"/>
    </xf>
    <xf numFmtId="164" fontId="5" fillId="0" borderId="2" xfId="0" applyNumberFormat="1" applyFont="1" applyBorder="1" applyAlignment="1">
      <alignment horizontal="right" vertical="center" readingOrder="1"/>
    </xf>
    <xf numFmtId="0" fontId="6" fillId="2" borderId="2" xfId="0" applyFont="1" applyFill="1" applyBorder="1" applyAlignment="1">
      <alignment horizontal="center" vertical="center" readingOrder="1"/>
    </xf>
    <xf numFmtId="0" fontId="5" fillId="0" borderId="6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left" vertical="center" readingOrder="1"/>
    </xf>
    <xf numFmtId="0" fontId="5" fillId="0" borderId="7" xfId="0" applyFont="1" applyBorder="1" applyAlignment="1">
      <alignment horizontal="center" vertical="center" readingOrder="1"/>
    </xf>
    <xf numFmtId="0" fontId="5" fillId="0" borderId="7" xfId="0" applyFont="1" applyBorder="1" applyAlignment="1">
      <alignment horizontal="left" vertical="center" readingOrder="1"/>
    </xf>
    <xf numFmtId="0" fontId="6" fillId="0" borderId="4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left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9" xfId="0" applyFont="1" applyBorder="1" applyAlignment="1">
      <alignment horizontal="center" vertical="center" readingOrder="1"/>
    </xf>
    <xf numFmtId="0" fontId="6" fillId="0" borderId="10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12" xfId="0" applyFont="1" applyBorder="1" applyAlignment="1">
      <alignment horizontal="center" vertical="center" readingOrder="1"/>
    </xf>
    <xf numFmtId="0" fontId="6" fillId="0" borderId="13" xfId="0" applyFont="1" applyBorder="1" applyAlignment="1">
      <alignment horizontal="center" vertical="center" readingOrder="1"/>
    </xf>
    <xf numFmtId="0" fontId="6" fillId="0" borderId="14" xfId="0" applyFont="1" applyBorder="1" applyAlignment="1">
      <alignment horizontal="center" vertical="center" readingOrder="1"/>
    </xf>
    <xf numFmtId="0" fontId="6" fillId="0" borderId="15" xfId="0" applyFont="1" applyBorder="1" applyAlignment="1">
      <alignment horizontal="center" vertical="center" readingOrder="1"/>
    </xf>
    <xf numFmtId="164" fontId="6" fillId="0" borderId="5" xfId="0" applyNumberFormat="1" applyFont="1" applyBorder="1" applyAlignment="1">
      <alignment horizontal="right" vertical="center" readingOrder="1"/>
    </xf>
    <xf numFmtId="7" fontId="6" fillId="0" borderId="5" xfId="0" applyNumberFormat="1" applyFont="1" applyBorder="1" applyAlignment="1">
      <alignment horizontal="right" vertical="center" readingOrder="1"/>
    </xf>
    <xf numFmtId="10" fontId="6" fillId="2" borderId="2" xfId="0" applyNumberFormat="1" applyFont="1" applyFill="1" applyBorder="1" applyAlignment="1">
      <alignment horizontal="center" vertical="center" readingOrder="1"/>
    </xf>
    <xf numFmtId="0" fontId="7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2</xdr:row>
      <xdr:rowOff>0</xdr:rowOff>
    </xdr:from>
    <xdr:to>
      <xdr:col>14</xdr:col>
      <xdr:colOff>323850</xdr:colOff>
      <xdr:row>7</xdr:row>
      <xdr:rowOff>158750</xdr:rowOff>
    </xdr:to>
    <xdr:pic>
      <xdr:nvPicPr>
        <xdr:cNvPr id="2" name="Picture 0" descr="e0f4233f-7a71-47f5-824f-b8099c95c5d2">
          <a:extLst>
            <a:ext uri="{FF2B5EF4-FFF2-40B4-BE49-F238E27FC236}">
              <a16:creationId xmlns:a16="http://schemas.microsoft.com/office/drawing/2014/main" id="{7998784C-4077-49F5-9EEF-A88489DD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381000"/>
          <a:ext cx="2790825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838199</xdr:colOff>
      <xdr:row>0</xdr:row>
      <xdr:rowOff>142875</xdr:rowOff>
    </xdr:from>
    <xdr:to>
      <xdr:col>24</xdr:col>
      <xdr:colOff>1428749</xdr:colOff>
      <xdr:row>7</xdr:row>
      <xdr:rowOff>133350</xdr:rowOff>
    </xdr:to>
    <xdr:pic>
      <xdr:nvPicPr>
        <xdr:cNvPr id="3" name="image1.jpeg" descr="Logotipo, nombre de la empresa  Descripción generada automáticamente">
          <a:extLst>
            <a:ext uri="{FF2B5EF4-FFF2-40B4-BE49-F238E27FC236}">
              <a16:creationId xmlns:a16="http://schemas.microsoft.com/office/drawing/2014/main" id="{1C620599-5BF1-4D4B-B852-3C5A12173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54474" y="142875"/>
          <a:ext cx="34575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8"/>
  <sheetViews>
    <sheetView showGridLines="0" tabSelected="1" topLeftCell="N1" workbookViewId="0">
      <selection activeCell="P6" sqref="P6"/>
    </sheetView>
  </sheetViews>
  <sheetFormatPr baseColWidth="10" defaultRowHeight="15" x14ac:dyDescent="0.25"/>
  <cols>
    <col min="1" max="1" width="13.42578125" hidden="1" customWidth="1"/>
    <col min="2" max="2" width="26.85546875" hidden="1" customWidth="1"/>
    <col min="3" max="3" width="21.5703125" hidden="1" customWidth="1"/>
    <col min="4" max="11" width="5.42578125" customWidth="1"/>
    <col min="12" max="12" width="7" customWidth="1"/>
    <col min="13" max="13" width="9.7109375" customWidth="1"/>
    <col min="14" max="14" width="8.140625" customWidth="1"/>
    <col min="15" max="15" width="9.7109375" customWidth="1"/>
    <col min="16" max="16" width="27.7109375" customWidth="1"/>
    <col min="17" max="17" width="23.5703125" customWidth="1"/>
    <col min="18" max="18" width="22.140625" customWidth="1"/>
    <col min="19" max="19" width="20" bestFit="1" customWidth="1"/>
    <col min="20" max="20" width="23" bestFit="1" customWidth="1"/>
    <col min="21" max="21" width="21.28515625" bestFit="1" customWidth="1"/>
    <col min="22" max="23" width="23" bestFit="1" customWidth="1"/>
    <col min="24" max="24" width="20" bestFit="1" customWidth="1"/>
    <col min="25" max="28" width="23" bestFit="1" customWidth="1"/>
    <col min="29" max="29" width="11.5703125" customWidth="1"/>
    <col min="30" max="30" width="6.42578125" customWidth="1"/>
  </cols>
  <sheetData>
    <row r="1" spans="1:29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/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  <c r="AB1" s="2" t="s">
        <v>1</v>
      </c>
    </row>
    <row r="2" spans="1:29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6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/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  <c r="AB2" s="2" t="s">
        <v>1</v>
      </c>
    </row>
    <row r="3" spans="1:29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9" x14ac:dyDescent="0.2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6"/>
      <c r="M4" s="2"/>
      <c r="N4" s="2"/>
      <c r="O4" s="2"/>
      <c r="P4" s="2"/>
      <c r="Q4" s="2"/>
      <c r="R4" s="32" t="s">
        <v>141</v>
      </c>
      <c r="S4" s="32"/>
      <c r="T4" s="32"/>
      <c r="U4" s="2"/>
      <c r="V4" s="2"/>
      <c r="W4" s="2"/>
      <c r="X4" s="2"/>
      <c r="Y4" s="2"/>
      <c r="Z4" s="2"/>
      <c r="AA4" s="2"/>
      <c r="AB4" s="2"/>
    </row>
    <row r="5" spans="1:29" x14ac:dyDescent="0.2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32" t="s">
        <v>142</v>
      </c>
      <c r="S5" s="32"/>
      <c r="T5" s="32"/>
      <c r="U5" s="2"/>
      <c r="V5" s="2"/>
      <c r="W5" s="2"/>
      <c r="X5" s="2"/>
      <c r="Y5" s="2"/>
      <c r="Z5" s="2"/>
      <c r="AA5" s="2"/>
      <c r="AB5" s="2"/>
    </row>
    <row r="6" spans="1:29" x14ac:dyDescent="0.2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32" t="s">
        <v>143</v>
      </c>
      <c r="S6" s="32"/>
      <c r="T6" s="32"/>
      <c r="U6" s="2"/>
      <c r="V6" s="2"/>
      <c r="W6" s="2"/>
      <c r="X6" s="2"/>
      <c r="Y6" s="2"/>
      <c r="Z6" s="2"/>
      <c r="AA6" s="2"/>
      <c r="AB6" s="2"/>
    </row>
    <row r="7" spans="1:29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6"/>
      <c r="M7" s="2"/>
      <c r="N7" s="2"/>
      <c r="O7" s="2"/>
      <c r="P7" s="2"/>
      <c r="Q7" s="2"/>
      <c r="R7" s="33"/>
      <c r="S7" s="33"/>
      <c r="T7" s="33"/>
      <c r="U7" s="2"/>
      <c r="V7" s="2"/>
      <c r="W7" s="2"/>
      <c r="X7" s="2"/>
      <c r="Y7" s="2"/>
      <c r="Z7" s="2"/>
      <c r="AA7" s="2"/>
      <c r="AB7" s="2"/>
    </row>
    <row r="8" spans="1:29" x14ac:dyDescent="0.25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9" x14ac:dyDescent="0.25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9" x14ac:dyDescent="0.25">
      <c r="A10" s="1" t="s">
        <v>4</v>
      </c>
      <c r="B10" s="1" t="s">
        <v>5</v>
      </c>
      <c r="C10" s="2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  <c r="J10" s="2" t="s">
        <v>1</v>
      </c>
      <c r="K10" s="2" t="s">
        <v>1</v>
      </c>
      <c r="L10" s="2" t="s">
        <v>1</v>
      </c>
      <c r="M10" s="2" t="s">
        <v>1</v>
      </c>
      <c r="N10" s="2" t="s">
        <v>1</v>
      </c>
      <c r="O10" s="2" t="s">
        <v>1</v>
      </c>
      <c r="P10" s="2" t="s">
        <v>1</v>
      </c>
      <c r="Q10" s="2" t="s">
        <v>1</v>
      </c>
      <c r="R10" s="2" t="s">
        <v>1</v>
      </c>
      <c r="S10" s="2" t="s">
        <v>1</v>
      </c>
      <c r="T10" s="2" t="s">
        <v>1</v>
      </c>
      <c r="U10" s="2" t="s">
        <v>1</v>
      </c>
      <c r="V10" s="2"/>
      <c r="W10" s="2" t="s">
        <v>1</v>
      </c>
      <c r="X10" s="2" t="s">
        <v>1</v>
      </c>
      <c r="Y10" s="2" t="s">
        <v>1</v>
      </c>
      <c r="Z10" s="2" t="s">
        <v>1</v>
      </c>
      <c r="AA10" s="2" t="s">
        <v>1</v>
      </c>
      <c r="AB10" s="2" t="s">
        <v>1</v>
      </c>
    </row>
    <row r="11" spans="1:29" ht="30" customHeight="1" x14ac:dyDescent="0.25">
      <c r="A11" s="1" t="s">
        <v>6</v>
      </c>
      <c r="B11" s="1" t="s">
        <v>7</v>
      </c>
      <c r="C11" s="7" t="s">
        <v>8</v>
      </c>
      <c r="D11" s="13" t="s">
        <v>9</v>
      </c>
      <c r="E11" s="13" t="s">
        <v>10</v>
      </c>
      <c r="F11" s="13" t="s">
        <v>11</v>
      </c>
      <c r="G11" s="13" t="s">
        <v>12</v>
      </c>
      <c r="H11" s="13" t="s">
        <v>13</v>
      </c>
      <c r="I11" s="13" t="s">
        <v>14</v>
      </c>
      <c r="J11" s="13" t="s">
        <v>15</v>
      </c>
      <c r="K11" s="13" t="s">
        <v>16</v>
      </c>
      <c r="L11" s="13" t="s">
        <v>17</v>
      </c>
      <c r="M11" s="13" t="s">
        <v>18</v>
      </c>
      <c r="N11" s="13" t="s">
        <v>19</v>
      </c>
      <c r="O11" s="13" t="s">
        <v>20</v>
      </c>
      <c r="P11" s="13" t="s">
        <v>21</v>
      </c>
      <c r="Q11" s="13" t="s">
        <v>22</v>
      </c>
      <c r="R11" s="13" t="s">
        <v>23</v>
      </c>
      <c r="S11" s="13" t="s">
        <v>24</v>
      </c>
      <c r="T11" s="13" t="s">
        <v>25</v>
      </c>
      <c r="U11" s="13" t="s">
        <v>26</v>
      </c>
      <c r="V11" s="13"/>
      <c r="W11" s="13" t="s">
        <v>27</v>
      </c>
      <c r="X11" s="13" t="s">
        <v>28</v>
      </c>
      <c r="Y11" s="13" t="s">
        <v>29</v>
      </c>
      <c r="Z11" s="13" t="s">
        <v>30</v>
      </c>
      <c r="AA11" s="13" t="s">
        <v>31</v>
      </c>
      <c r="AB11" s="13" t="s">
        <v>32</v>
      </c>
      <c r="AC11" s="13" t="s">
        <v>140</v>
      </c>
    </row>
    <row r="12" spans="1:29" ht="30" customHeight="1" x14ac:dyDescent="0.25">
      <c r="A12" s="3" t="s">
        <v>33</v>
      </c>
      <c r="B12" s="4" t="s">
        <v>34</v>
      </c>
      <c r="C12" s="8" t="s">
        <v>35</v>
      </c>
      <c r="D12" s="10" t="s">
        <v>36</v>
      </c>
      <c r="E12" s="10" t="s">
        <v>37</v>
      </c>
      <c r="F12" s="10" t="s">
        <v>37</v>
      </c>
      <c r="G12" s="10" t="s">
        <v>37</v>
      </c>
      <c r="H12" s="10"/>
      <c r="I12" s="10"/>
      <c r="J12" s="10"/>
      <c r="K12" s="10"/>
      <c r="L12" s="10"/>
      <c r="M12" s="10" t="s">
        <v>38</v>
      </c>
      <c r="N12" s="10" t="s">
        <v>39</v>
      </c>
      <c r="O12" s="10" t="s">
        <v>40</v>
      </c>
      <c r="P12" s="11" t="s">
        <v>41</v>
      </c>
      <c r="Q12" s="12">
        <v>39789224000</v>
      </c>
      <c r="R12" s="12">
        <v>0</v>
      </c>
      <c r="S12" s="12">
        <v>0</v>
      </c>
      <c r="T12" s="12">
        <v>39789224000</v>
      </c>
      <c r="U12" s="12">
        <v>0</v>
      </c>
      <c r="V12" s="12">
        <f>+T12-U12</f>
        <v>39789224000</v>
      </c>
      <c r="W12" s="12">
        <v>39789224000</v>
      </c>
      <c r="X12" s="12">
        <v>0</v>
      </c>
      <c r="Y12" s="12">
        <v>30046978645</v>
      </c>
      <c r="Z12" s="12">
        <v>30000970064</v>
      </c>
      <c r="AA12" s="12">
        <v>30000970064</v>
      </c>
      <c r="AB12" s="12">
        <v>30000970064</v>
      </c>
      <c r="AC12" s="31">
        <f>AB12/Q12</f>
        <v>0.75399736531680039</v>
      </c>
    </row>
    <row r="13" spans="1:29" ht="30" customHeight="1" x14ac:dyDescent="0.25">
      <c r="A13" s="3" t="s">
        <v>33</v>
      </c>
      <c r="B13" s="4" t="s">
        <v>34</v>
      </c>
      <c r="C13" s="8" t="s">
        <v>42</v>
      </c>
      <c r="D13" s="10" t="s">
        <v>36</v>
      </c>
      <c r="E13" s="10" t="s">
        <v>37</v>
      </c>
      <c r="F13" s="10" t="s">
        <v>37</v>
      </c>
      <c r="G13" s="10" t="s">
        <v>43</v>
      </c>
      <c r="H13" s="10"/>
      <c r="I13" s="10"/>
      <c r="J13" s="10"/>
      <c r="K13" s="10"/>
      <c r="L13" s="10"/>
      <c r="M13" s="10" t="s">
        <v>38</v>
      </c>
      <c r="N13" s="10" t="s">
        <v>39</v>
      </c>
      <c r="O13" s="10" t="s">
        <v>40</v>
      </c>
      <c r="P13" s="11" t="s">
        <v>44</v>
      </c>
      <c r="Q13" s="12">
        <v>14134083000</v>
      </c>
      <c r="R13" s="12">
        <v>0</v>
      </c>
      <c r="S13" s="12">
        <v>0</v>
      </c>
      <c r="T13" s="12">
        <v>14134083000</v>
      </c>
      <c r="U13" s="12">
        <v>0</v>
      </c>
      <c r="V13" s="12">
        <f t="shared" ref="V13:V55" si="0">+T13-U13</f>
        <v>14134083000</v>
      </c>
      <c r="W13" s="12">
        <v>14134083000</v>
      </c>
      <c r="X13" s="12">
        <v>0</v>
      </c>
      <c r="Y13" s="12">
        <v>11871767413</v>
      </c>
      <c r="Z13" s="12">
        <v>11871707782</v>
      </c>
      <c r="AA13" s="12">
        <v>11871707782</v>
      </c>
      <c r="AB13" s="12">
        <v>11871707782</v>
      </c>
      <c r="AC13" s="31">
        <f t="shared" ref="AC13:AC57" si="1">AB13/Q13</f>
        <v>0.83993477199758904</v>
      </c>
    </row>
    <row r="14" spans="1:29" ht="30" customHeight="1" thickBot="1" x14ac:dyDescent="0.3">
      <c r="A14" s="3" t="s">
        <v>33</v>
      </c>
      <c r="B14" s="4" t="s">
        <v>34</v>
      </c>
      <c r="C14" s="8" t="s">
        <v>45</v>
      </c>
      <c r="D14" s="10" t="s">
        <v>36</v>
      </c>
      <c r="E14" s="10" t="s">
        <v>37</v>
      </c>
      <c r="F14" s="14" t="s">
        <v>37</v>
      </c>
      <c r="G14" s="14" t="s">
        <v>46</v>
      </c>
      <c r="H14" s="14"/>
      <c r="I14" s="14"/>
      <c r="J14" s="14"/>
      <c r="K14" s="14"/>
      <c r="L14" s="14"/>
      <c r="M14" s="14" t="s">
        <v>38</v>
      </c>
      <c r="N14" s="14" t="s">
        <v>39</v>
      </c>
      <c r="O14" s="14" t="s">
        <v>40</v>
      </c>
      <c r="P14" s="15" t="s">
        <v>47</v>
      </c>
      <c r="Q14" s="12">
        <v>5463595000</v>
      </c>
      <c r="R14" s="12">
        <v>0</v>
      </c>
      <c r="S14" s="12">
        <v>0</v>
      </c>
      <c r="T14" s="12">
        <v>5463595000</v>
      </c>
      <c r="U14" s="12">
        <v>0</v>
      </c>
      <c r="V14" s="12">
        <f t="shared" si="0"/>
        <v>5463595000</v>
      </c>
      <c r="W14" s="12">
        <v>5274127205</v>
      </c>
      <c r="X14" s="12">
        <v>189467795</v>
      </c>
      <c r="Y14" s="12">
        <v>4386280466</v>
      </c>
      <c r="Z14" s="12">
        <v>4380459442</v>
      </c>
      <c r="AA14" s="12">
        <v>4380459442</v>
      </c>
      <c r="AB14" s="12">
        <v>4380459442</v>
      </c>
      <c r="AC14" s="31">
        <f t="shared" si="1"/>
        <v>0.80175405424450386</v>
      </c>
    </row>
    <row r="15" spans="1:29" ht="30" customHeight="1" thickBot="1" x14ac:dyDescent="0.3">
      <c r="A15" s="3"/>
      <c r="B15" s="4"/>
      <c r="C15" s="8"/>
      <c r="D15" s="9" t="s">
        <v>36</v>
      </c>
      <c r="E15" s="18" t="s">
        <v>37</v>
      </c>
      <c r="F15" s="21" t="s">
        <v>134</v>
      </c>
      <c r="G15" s="22"/>
      <c r="H15" s="22"/>
      <c r="I15" s="22"/>
      <c r="J15" s="22"/>
      <c r="K15" s="22"/>
      <c r="L15" s="22"/>
      <c r="M15" s="22"/>
      <c r="N15" s="22"/>
      <c r="O15" s="22"/>
      <c r="P15" s="23"/>
      <c r="Q15" s="29">
        <f>Q12+Q13+Q14</f>
        <v>59386902000</v>
      </c>
      <c r="R15" s="29">
        <f t="shared" ref="R15:AB15" si="2">R12+R13+R14</f>
        <v>0</v>
      </c>
      <c r="S15" s="29">
        <f t="shared" si="2"/>
        <v>0</v>
      </c>
      <c r="T15" s="29">
        <f t="shared" si="2"/>
        <v>59386902000</v>
      </c>
      <c r="U15" s="29">
        <f t="shared" si="2"/>
        <v>0</v>
      </c>
      <c r="V15" s="29">
        <f t="shared" si="2"/>
        <v>59386902000</v>
      </c>
      <c r="W15" s="29">
        <f t="shared" si="2"/>
        <v>59197434205</v>
      </c>
      <c r="X15" s="29">
        <f t="shared" si="2"/>
        <v>189467795</v>
      </c>
      <c r="Y15" s="29">
        <f t="shared" si="2"/>
        <v>46305026524</v>
      </c>
      <c r="Z15" s="29">
        <f t="shared" si="2"/>
        <v>46253137288</v>
      </c>
      <c r="AA15" s="29">
        <f t="shared" si="2"/>
        <v>46253137288</v>
      </c>
      <c r="AB15" s="29">
        <f t="shared" si="2"/>
        <v>46253137288</v>
      </c>
      <c r="AC15" s="31">
        <f t="shared" si="1"/>
        <v>0.77884408396989624</v>
      </c>
    </row>
    <row r="16" spans="1:29" ht="30" customHeight="1" thickBot="1" x14ac:dyDescent="0.3">
      <c r="A16" s="3" t="s">
        <v>33</v>
      </c>
      <c r="B16" s="4" t="s">
        <v>34</v>
      </c>
      <c r="C16" s="8" t="s">
        <v>48</v>
      </c>
      <c r="D16" s="10" t="s">
        <v>36</v>
      </c>
      <c r="E16" s="10" t="s">
        <v>43</v>
      </c>
      <c r="F16" s="19"/>
      <c r="G16" s="19"/>
      <c r="H16" s="19"/>
      <c r="I16" s="19"/>
      <c r="J16" s="19"/>
      <c r="K16" s="19"/>
      <c r="L16" s="19"/>
      <c r="M16" s="19" t="s">
        <v>38</v>
      </c>
      <c r="N16" s="19" t="s">
        <v>39</v>
      </c>
      <c r="O16" s="19" t="s">
        <v>40</v>
      </c>
      <c r="P16" s="20" t="s">
        <v>49</v>
      </c>
      <c r="Q16" s="12">
        <v>14318932000</v>
      </c>
      <c r="R16" s="12">
        <v>0</v>
      </c>
      <c r="S16" s="12">
        <v>0</v>
      </c>
      <c r="T16" s="12">
        <v>14318932000</v>
      </c>
      <c r="U16" s="12">
        <v>300000000</v>
      </c>
      <c r="V16" s="12">
        <f t="shared" si="0"/>
        <v>14018932000</v>
      </c>
      <c r="W16" s="12">
        <v>13925800956.07</v>
      </c>
      <c r="X16" s="12">
        <v>93131043.930000007</v>
      </c>
      <c r="Y16" s="12">
        <v>13340674564.700001</v>
      </c>
      <c r="Z16" s="12">
        <v>10501440745.93</v>
      </c>
      <c r="AA16" s="12">
        <v>10448528750.93</v>
      </c>
      <c r="AB16" s="12">
        <v>10448528750.93</v>
      </c>
      <c r="AC16" s="31">
        <f t="shared" si="1"/>
        <v>0.72970028427608991</v>
      </c>
    </row>
    <row r="17" spans="1:29" ht="30" customHeight="1" thickBot="1" x14ac:dyDescent="0.3">
      <c r="A17" s="3"/>
      <c r="B17" s="4"/>
      <c r="C17" s="8"/>
      <c r="D17" s="9" t="s">
        <v>36</v>
      </c>
      <c r="E17" s="18" t="s">
        <v>43</v>
      </c>
      <c r="F17" s="21" t="s">
        <v>49</v>
      </c>
      <c r="G17" s="22"/>
      <c r="H17" s="22"/>
      <c r="I17" s="22"/>
      <c r="J17" s="22"/>
      <c r="K17" s="22"/>
      <c r="L17" s="22"/>
      <c r="M17" s="22"/>
      <c r="N17" s="22"/>
      <c r="O17" s="22"/>
      <c r="P17" s="23"/>
      <c r="Q17" s="29">
        <f>Q16</f>
        <v>14318932000</v>
      </c>
      <c r="R17" s="29">
        <f t="shared" ref="R17:AB17" si="3">R16</f>
        <v>0</v>
      </c>
      <c r="S17" s="29">
        <f t="shared" si="3"/>
        <v>0</v>
      </c>
      <c r="T17" s="29">
        <f t="shared" si="3"/>
        <v>14318932000</v>
      </c>
      <c r="U17" s="29">
        <f t="shared" si="3"/>
        <v>300000000</v>
      </c>
      <c r="V17" s="29">
        <f t="shared" si="3"/>
        <v>14018932000</v>
      </c>
      <c r="W17" s="29">
        <f t="shared" si="3"/>
        <v>13925800956.07</v>
      </c>
      <c r="X17" s="29">
        <f t="shared" si="3"/>
        <v>93131043.930000007</v>
      </c>
      <c r="Y17" s="29">
        <f t="shared" si="3"/>
        <v>13340674564.700001</v>
      </c>
      <c r="Z17" s="29">
        <f t="shared" si="3"/>
        <v>10501440745.93</v>
      </c>
      <c r="AA17" s="29">
        <f t="shared" si="3"/>
        <v>10448528750.93</v>
      </c>
      <c r="AB17" s="29">
        <f t="shared" si="3"/>
        <v>10448528750.93</v>
      </c>
      <c r="AC17" s="31">
        <f t="shared" si="1"/>
        <v>0.72970028427608991</v>
      </c>
    </row>
    <row r="18" spans="1:29" ht="30" customHeight="1" x14ac:dyDescent="0.25">
      <c r="A18" s="3" t="s">
        <v>33</v>
      </c>
      <c r="B18" s="4" t="s">
        <v>34</v>
      </c>
      <c r="C18" s="8" t="s">
        <v>50</v>
      </c>
      <c r="D18" s="10" t="s">
        <v>36</v>
      </c>
      <c r="E18" s="10" t="s">
        <v>46</v>
      </c>
      <c r="F18" s="16" t="s">
        <v>37</v>
      </c>
      <c r="G18" s="16" t="s">
        <v>51</v>
      </c>
      <c r="H18" s="16" t="s">
        <v>52</v>
      </c>
      <c r="I18" s="16"/>
      <c r="J18" s="16"/>
      <c r="K18" s="16"/>
      <c r="L18" s="16"/>
      <c r="M18" s="16" t="s">
        <v>38</v>
      </c>
      <c r="N18" s="16" t="s">
        <v>39</v>
      </c>
      <c r="O18" s="16" t="s">
        <v>40</v>
      </c>
      <c r="P18" s="17" t="s">
        <v>53</v>
      </c>
      <c r="Q18" s="12">
        <v>32190000000</v>
      </c>
      <c r="R18" s="12">
        <v>0</v>
      </c>
      <c r="S18" s="12">
        <v>0</v>
      </c>
      <c r="T18" s="12">
        <v>32190000000</v>
      </c>
      <c r="U18" s="12">
        <v>0</v>
      </c>
      <c r="V18" s="12">
        <f t="shared" si="0"/>
        <v>32190000000</v>
      </c>
      <c r="W18" s="12">
        <v>32190000000</v>
      </c>
      <c r="X18" s="12">
        <v>0</v>
      </c>
      <c r="Y18" s="12">
        <v>32190000000</v>
      </c>
      <c r="Z18" s="12">
        <v>28906300914</v>
      </c>
      <c r="AA18" s="12">
        <v>28906300914</v>
      </c>
      <c r="AB18" s="12">
        <v>28906300914</v>
      </c>
      <c r="AC18" s="31">
        <f t="shared" si="1"/>
        <v>0.89799008741845299</v>
      </c>
    </row>
    <row r="19" spans="1:29" ht="30" customHeight="1" x14ac:dyDescent="0.25">
      <c r="A19" s="3" t="s">
        <v>33</v>
      </c>
      <c r="B19" s="4" t="s">
        <v>34</v>
      </c>
      <c r="C19" s="8" t="s">
        <v>54</v>
      </c>
      <c r="D19" s="10" t="s">
        <v>36</v>
      </c>
      <c r="E19" s="10" t="s">
        <v>46</v>
      </c>
      <c r="F19" s="10" t="s">
        <v>46</v>
      </c>
      <c r="G19" s="10" t="s">
        <v>37</v>
      </c>
      <c r="H19" s="10" t="s">
        <v>55</v>
      </c>
      <c r="I19" s="10"/>
      <c r="J19" s="10"/>
      <c r="K19" s="10"/>
      <c r="L19" s="10"/>
      <c r="M19" s="10" t="s">
        <v>38</v>
      </c>
      <c r="N19" s="10" t="s">
        <v>39</v>
      </c>
      <c r="O19" s="9" t="s">
        <v>40</v>
      </c>
      <c r="P19" s="11" t="s">
        <v>56</v>
      </c>
      <c r="Q19" s="12">
        <v>3175000000</v>
      </c>
      <c r="R19" s="12">
        <v>0</v>
      </c>
      <c r="S19" s="12">
        <v>0</v>
      </c>
      <c r="T19" s="12">
        <v>3175000000</v>
      </c>
      <c r="U19" s="12">
        <v>3175000000</v>
      </c>
      <c r="V19" s="12">
        <f t="shared" si="0"/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31">
        <f t="shared" si="1"/>
        <v>0</v>
      </c>
    </row>
    <row r="20" spans="1:29" ht="30" customHeight="1" x14ac:dyDescent="0.25">
      <c r="A20" s="3" t="s">
        <v>33</v>
      </c>
      <c r="B20" s="4" t="s">
        <v>34</v>
      </c>
      <c r="C20" s="8" t="s">
        <v>57</v>
      </c>
      <c r="D20" s="10" t="s">
        <v>36</v>
      </c>
      <c r="E20" s="10" t="s">
        <v>46</v>
      </c>
      <c r="F20" s="10" t="s">
        <v>46</v>
      </c>
      <c r="G20" s="10" t="s">
        <v>58</v>
      </c>
      <c r="H20" s="10" t="s">
        <v>59</v>
      </c>
      <c r="I20" s="10"/>
      <c r="J20" s="10"/>
      <c r="K20" s="10"/>
      <c r="L20" s="10"/>
      <c r="M20" s="10" t="s">
        <v>38</v>
      </c>
      <c r="N20" s="10" t="s">
        <v>39</v>
      </c>
      <c r="O20" s="10" t="s">
        <v>40</v>
      </c>
      <c r="P20" s="11" t="s">
        <v>60</v>
      </c>
      <c r="Q20" s="12">
        <v>3624435882562</v>
      </c>
      <c r="R20" s="12">
        <v>0</v>
      </c>
      <c r="S20" s="12">
        <v>0</v>
      </c>
      <c r="T20" s="12">
        <v>3624435882562</v>
      </c>
      <c r="U20" s="12">
        <v>0</v>
      </c>
      <c r="V20" s="12">
        <f t="shared" si="0"/>
        <v>3624435882562</v>
      </c>
      <c r="W20" s="12">
        <v>3624435882562</v>
      </c>
      <c r="X20" s="12">
        <v>0</v>
      </c>
      <c r="Y20" s="12">
        <v>3332327403026</v>
      </c>
      <c r="Z20" s="12">
        <v>3332152700010</v>
      </c>
      <c r="AA20" s="12">
        <v>3330324336243</v>
      </c>
      <c r="AB20" s="12">
        <v>3330324336243</v>
      </c>
      <c r="AC20" s="31">
        <f t="shared" si="1"/>
        <v>0.91885315236667897</v>
      </c>
    </row>
    <row r="21" spans="1:29" ht="30" customHeight="1" x14ac:dyDescent="0.25">
      <c r="A21" s="3" t="s">
        <v>33</v>
      </c>
      <c r="B21" s="4" t="s">
        <v>34</v>
      </c>
      <c r="C21" s="8" t="s">
        <v>61</v>
      </c>
      <c r="D21" s="10" t="s">
        <v>36</v>
      </c>
      <c r="E21" s="10" t="s">
        <v>46</v>
      </c>
      <c r="F21" s="10" t="s">
        <v>51</v>
      </c>
      <c r="G21" s="10" t="s">
        <v>43</v>
      </c>
      <c r="H21" s="10" t="s">
        <v>62</v>
      </c>
      <c r="I21" s="10"/>
      <c r="J21" s="10"/>
      <c r="K21" s="10"/>
      <c r="L21" s="10"/>
      <c r="M21" s="10" t="s">
        <v>38</v>
      </c>
      <c r="N21" s="10" t="s">
        <v>39</v>
      </c>
      <c r="O21" s="10" t="s">
        <v>40</v>
      </c>
      <c r="P21" s="11" t="s">
        <v>63</v>
      </c>
      <c r="Q21" s="12">
        <v>21349000</v>
      </c>
      <c r="R21" s="12">
        <v>0</v>
      </c>
      <c r="S21" s="12">
        <v>0</v>
      </c>
      <c r="T21" s="12">
        <v>21349000</v>
      </c>
      <c r="U21" s="12">
        <v>0</v>
      </c>
      <c r="V21" s="12">
        <f t="shared" si="0"/>
        <v>21349000</v>
      </c>
      <c r="W21" s="12">
        <v>21349000</v>
      </c>
      <c r="X21" s="12">
        <v>0</v>
      </c>
      <c r="Y21" s="12">
        <v>9844228</v>
      </c>
      <c r="Z21" s="12">
        <v>9844228</v>
      </c>
      <c r="AA21" s="12">
        <v>9666908</v>
      </c>
      <c r="AB21" s="12">
        <v>9666908</v>
      </c>
      <c r="AC21" s="31">
        <f t="shared" si="1"/>
        <v>0.45280378472059579</v>
      </c>
    </row>
    <row r="22" spans="1:29" ht="30" customHeight="1" x14ac:dyDescent="0.25">
      <c r="A22" s="3" t="s">
        <v>33</v>
      </c>
      <c r="B22" s="4" t="s">
        <v>34</v>
      </c>
      <c r="C22" s="8" t="s">
        <v>64</v>
      </c>
      <c r="D22" s="10" t="s">
        <v>36</v>
      </c>
      <c r="E22" s="10" t="s">
        <v>46</v>
      </c>
      <c r="F22" s="10" t="s">
        <v>51</v>
      </c>
      <c r="G22" s="10" t="s">
        <v>43</v>
      </c>
      <c r="H22" s="10" t="s">
        <v>65</v>
      </c>
      <c r="I22" s="10"/>
      <c r="J22" s="10"/>
      <c r="K22" s="10"/>
      <c r="L22" s="10"/>
      <c r="M22" s="10" t="s">
        <v>38</v>
      </c>
      <c r="N22" s="10" t="s">
        <v>39</v>
      </c>
      <c r="O22" s="10" t="s">
        <v>40</v>
      </c>
      <c r="P22" s="11" t="s">
        <v>66</v>
      </c>
      <c r="Q22" s="12">
        <v>223481000</v>
      </c>
      <c r="R22" s="12">
        <v>0</v>
      </c>
      <c r="S22" s="12">
        <v>0</v>
      </c>
      <c r="T22" s="12">
        <v>223481000</v>
      </c>
      <c r="U22" s="12">
        <v>0</v>
      </c>
      <c r="V22" s="12">
        <f t="shared" si="0"/>
        <v>223481000</v>
      </c>
      <c r="W22" s="12">
        <v>223481000</v>
      </c>
      <c r="X22" s="12">
        <v>0</v>
      </c>
      <c r="Y22" s="12">
        <v>82331492</v>
      </c>
      <c r="Z22" s="12">
        <v>52012695</v>
      </c>
      <c r="AA22" s="12">
        <v>52012695</v>
      </c>
      <c r="AB22" s="12">
        <v>52012695</v>
      </c>
      <c r="AC22" s="31">
        <f t="shared" si="1"/>
        <v>0.23273877868812115</v>
      </c>
    </row>
    <row r="23" spans="1:29" ht="30" customHeight="1" thickBot="1" x14ac:dyDescent="0.3">
      <c r="A23" s="3" t="s">
        <v>33</v>
      </c>
      <c r="B23" s="4" t="s">
        <v>34</v>
      </c>
      <c r="C23" s="8" t="s">
        <v>67</v>
      </c>
      <c r="D23" s="10" t="s">
        <v>36</v>
      </c>
      <c r="E23" s="10" t="s">
        <v>46</v>
      </c>
      <c r="F23" s="14" t="s">
        <v>39</v>
      </c>
      <c r="G23" s="14"/>
      <c r="H23" s="14"/>
      <c r="I23" s="14"/>
      <c r="J23" s="14"/>
      <c r="K23" s="14"/>
      <c r="L23" s="14"/>
      <c r="M23" s="14" t="s">
        <v>38</v>
      </c>
      <c r="N23" s="14" t="s">
        <v>39</v>
      </c>
      <c r="O23" s="14" t="s">
        <v>40</v>
      </c>
      <c r="P23" s="15" t="s">
        <v>68</v>
      </c>
      <c r="Q23" s="12">
        <v>950000000</v>
      </c>
      <c r="R23" s="12">
        <v>0</v>
      </c>
      <c r="S23" s="12">
        <v>0</v>
      </c>
      <c r="T23" s="12">
        <v>950000000</v>
      </c>
      <c r="U23" s="12">
        <v>0</v>
      </c>
      <c r="V23" s="12">
        <f t="shared" si="0"/>
        <v>950000000</v>
      </c>
      <c r="W23" s="12">
        <v>17608842.109999999</v>
      </c>
      <c r="X23" s="12">
        <v>932391157.88999999</v>
      </c>
      <c r="Y23" s="12">
        <v>17608842.109999999</v>
      </c>
      <c r="Z23" s="12">
        <v>17608842.109999999</v>
      </c>
      <c r="AA23" s="12">
        <v>17608842.109999999</v>
      </c>
      <c r="AB23" s="12">
        <v>17608842.109999999</v>
      </c>
      <c r="AC23" s="31">
        <f t="shared" si="1"/>
        <v>1.8535623273684208E-2</v>
      </c>
    </row>
    <row r="24" spans="1:29" ht="30" customHeight="1" thickBot="1" x14ac:dyDescent="0.3">
      <c r="A24" s="3"/>
      <c r="B24" s="4"/>
      <c r="C24" s="8"/>
      <c r="D24" s="9" t="s">
        <v>36</v>
      </c>
      <c r="E24" s="18" t="s">
        <v>46</v>
      </c>
      <c r="F24" s="21" t="s">
        <v>135</v>
      </c>
      <c r="G24" s="22"/>
      <c r="H24" s="22"/>
      <c r="I24" s="22"/>
      <c r="J24" s="22"/>
      <c r="K24" s="22"/>
      <c r="L24" s="22"/>
      <c r="M24" s="22"/>
      <c r="N24" s="22"/>
      <c r="O24" s="22"/>
      <c r="P24" s="23"/>
      <c r="Q24" s="29">
        <f>Q18+Q19+Q20+Q21+Q22+Q23</f>
        <v>3660995712562</v>
      </c>
      <c r="R24" s="29">
        <f t="shared" ref="R24:AB24" si="4">R18+R19+R20+R21+R22+R23</f>
        <v>0</v>
      </c>
      <c r="S24" s="29">
        <f t="shared" si="4"/>
        <v>0</v>
      </c>
      <c r="T24" s="29">
        <f t="shared" si="4"/>
        <v>3660995712562</v>
      </c>
      <c r="U24" s="29">
        <f t="shared" si="4"/>
        <v>3175000000</v>
      </c>
      <c r="V24" s="29">
        <f>V18+V19+V20+V21+V22+V23</f>
        <v>3657820712562</v>
      </c>
      <c r="W24" s="29">
        <f t="shared" si="4"/>
        <v>3656888321404.1099</v>
      </c>
      <c r="X24" s="29">
        <f t="shared" si="4"/>
        <v>932391157.88999999</v>
      </c>
      <c r="Y24" s="29">
        <f t="shared" si="4"/>
        <v>3364627187588.1099</v>
      </c>
      <c r="Z24" s="29">
        <f t="shared" si="4"/>
        <v>3361138466689.1099</v>
      </c>
      <c r="AA24" s="29">
        <f t="shared" si="4"/>
        <v>3359309925602.1099</v>
      </c>
      <c r="AB24" s="29">
        <f t="shared" si="4"/>
        <v>3359309925602.1099</v>
      </c>
      <c r="AC24" s="31">
        <f t="shared" si="1"/>
        <v>0.91759460795741621</v>
      </c>
    </row>
    <row r="25" spans="1:29" ht="30" customHeight="1" x14ac:dyDescent="0.25">
      <c r="A25" s="3" t="s">
        <v>33</v>
      </c>
      <c r="B25" s="4" t="s">
        <v>34</v>
      </c>
      <c r="C25" s="8" t="s">
        <v>69</v>
      </c>
      <c r="D25" s="10" t="s">
        <v>36</v>
      </c>
      <c r="E25" s="10" t="s">
        <v>70</v>
      </c>
      <c r="F25" s="16" t="s">
        <v>37</v>
      </c>
      <c r="G25" s="16"/>
      <c r="H25" s="16"/>
      <c r="I25" s="16"/>
      <c r="J25" s="16"/>
      <c r="K25" s="16"/>
      <c r="L25" s="16"/>
      <c r="M25" s="16" t="s">
        <v>38</v>
      </c>
      <c r="N25" s="16" t="s">
        <v>39</v>
      </c>
      <c r="O25" s="16" t="s">
        <v>40</v>
      </c>
      <c r="P25" s="17" t="s">
        <v>71</v>
      </c>
      <c r="Q25" s="12">
        <v>530000000</v>
      </c>
      <c r="R25" s="12">
        <v>0</v>
      </c>
      <c r="S25" s="12">
        <v>0</v>
      </c>
      <c r="T25" s="12">
        <v>530000000</v>
      </c>
      <c r="U25" s="12">
        <v>302000000</v>
      </c>
      <c r="V25" s="12">
        <f t="shared" si="0"/>
        <v>228000000</v>
      </c>
      <c r="W25" s="12">
        <v>227548669</v>
      </c>
      <c r="X25" s="12">
        <v>451331</v>
      </c>
      <c r="Y25" s="12">
        <v>227548669</v>
      </c>
      <c r="Z25" s="12">
        <v>227548669</v>
      </c>
      <c r="AA25" s="12">
        <v>227548669</v>
      </c>
      <c r="AB25" s="12">
        <v>227548669</v>
      </c>
      <c r="AC25" s="31">
        <f t="shared" si="1"/>
        <v>0.42933711132075469</v>
      </c>
    </row>
    <row r="26" spans="1:29" ht="30" customHeight="1" thickBot="1" x14ac:dyDescent="0.3">
      <c r="A26" s="3" t="s">
        <v>33</v>
      </c>
      <c r="B26" s="4" t="s">
        <v>34</v>
      </c>
      <c r="C26" s="8" t="s">
        <v>72</v>
      </c>
      <c r="D26" s="10" t="s">
        <v>36</v>
      </c>
      <c r="E26" s="10" t="s">
        <v>70</v>
      </c>
      <c r="F26" s="14" t="s">
        <v>51</v>
      </c>
      <c r="G26" s="14" t="s">
        <v>37</v>
      </c>
      <c r="H26" s="14"/>
      <c r="I26" s="14"/>
      <c r="J26" s="14"/>
      <c r="K26" s="14"/>
      <c r="L26" s="14"/>
      <c r="M26" s="14" t="s">
        <v>38</v>
      </c>
      <c r="N26" s="14" t="s">
        <v>73</v>
      </c>
      <c r="O26" s="14" t="s">
        <v>74</v>
      </c>
      <c r="P26" s="15" t="s">
        <v>75</v>
      </c>
      <c r="Q26" s="12">
        <v>13000000000</v>
      </c>
      <c r="R26" s="12">
        <v>0</v>
      </c>
      <c r="S26" s="12">
        <v>0</v>
      </c>
      <c r="T26" s="12">
        <v>13000000000</v>
      </c>
      <c r="U26" s="12">
        <v>0</v>
      </c>
      <c r="V26" s="12">
        <f t="shared" si="0"/>
        <v>13000000000</v>
      </c>
      <c r="W26" s="12">
        <v>10059022972</v>
      </c>
      <c r="X26" s="12">
        <v>2940977028</v>
      </c>
      <c r="Y26" s="12">
        <v>10059022972</v>
      </c>
      <c r="Z26" s="12">
        <v>10059022972</v>
      </c>
      <c r="AA26" s="12">
        <v>10059022972</v>
      </c>
      <c r="AB26" s="12">
        <v>10059022972</v>
      </c>
      <c r="AC26" s="31">
        <f t="shared" si="1"/>
        <v>0.77377099784615389</v>
      </c>
    </row>
    <row r="27" spans="1:29" ht="30" customHeight="1" thickBot="1" x14ac:dyDescent="0.3">
      <c r="A27" s="3"/>
      <c r="B27" s="4"/>
      <c r="C27" s="8"/>
      <c r="D27" s="24" t="s">
        <v>36</v>
      </c>
      <c r="E27" s="25" t="s">
        <v>70</v>
      </c>
      <c r="F27" s="26" t="s">
        <v>136</v>
      </c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9">
        <f>Q25+Q26</f>
        <v>13530000000</v>
      </c>
      <c r="R27" s="29">
        <f t="shared" ref="R27:AB27" si="5">R25+R26</f>
        <v>0</v>
      </c>
      <c r="S27" s="29">
        <f t="shared" si="5"/>
        <v>0</v>
      </c>
      <c r="T27" s="29">
        <f t="shared" si="5"/>
        <v>13530000000</v>
      </c>
      <c r="U27" s="29">
        <f t="shared" si="5"/>
        <v>302000000</v>
      </c>
      <c r="V27" s="29">
        <f t="shared" si="5"/>
        <v>13228000000</v>
      </c>
      <c r="W27" s="29">
        <f t="shared" si="5"/>
        <v>10286571641</v>
      </c>
      <c r="X27" s="29">
        <f t="shared" si="5"/>
        <v>2941428359</v>
      </c>
      <c r="Y27" s="29">
        <f t="shared" si="5"/>
        <v>10286571641</v>
      </c>
      <c r="Z27" s="29">
        <f t="shared" si="5"/>
        <v>10286571641</v>
      </c>
      <c r="AA27" s="29">
        <f t="shared" si="5"/>
        <v>10286571641</v>
      </c>
      <c r="AB27" s="29">
        <f t="shared" si="5"/>
        <v>10286571641</v>
      </c>
      <c r="AC27" s="31">
        <f t="shared" si="1"/>
        <v>0.76027876134515893</v>
      </c>
    </row>
    <row r="28" spans="1:29" ht="30" customHeight="1" thickBot="1" x14ac:dyDescent="0.3">
      <c r="A28" s="3"/>
      <c r="B28" s="4"/>
      <c r="C28" s="8"/>
      <c r="D28" s="21" t="s">
        <v>137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29">
        <f>Q15+Q17+Q24+Q27</f>
        <v>3748231546562</v>
      </c>
      <c r="R28" s="29">
        <f t="shared" ref="R28:AB28" si="6">R15+R17+R24+R27</f>
        <v>0</v>
      </c>
      <c r="S28" s="29">
        <f t="shared" si="6"/>
        <v>0</v>
      </c>
      <c r="T28" s="29">
        <f t="shared" si="6"/>
        <v>3748231546562</v>
      </c>
      <c r="U28" s="29">
        <f t="shared" si="6"/>
        <v>3777000000</v>
      </c>
      <c r="V28" s="29">
        <f>V15+V17+V24+V27</f>
        <v>3744454546562</v>
      </c>
      <c r="W28" s="29">
        <f t="shared" si="6"/>
        <v>3740298128206.1797</v>
      </c>
      <c r="X28" s="29">
        <f t="shared" si="6"/>
        <v>4156418355.8199997</v>
      </c>
      <c r="Y28" s="29">
        <f t="shared" si="6"/>
        <v>3434559460317.8101</v>
      </c>
      <c r="Z28" s="29">
        <f t="shared" si="6"/>
        <v>3428179616364.04</v>
      </c>
      <c r="AA28" s="29">
        <f t="shared" si="6"/>
        <v>3426298163282.04</v>
      </c>
      <c r="AB28" s="29">
        <f t="shared" si="6"/>
        <v>3426298163282.04</v>
      </c>
      <c r="AC28" s="31">
        <f>AB28/Q28</f>
        <v>0.91411059341431355</v>
      </c>
    </row>
    <row r="29" spans="1:29" ht="30" customHeight="1" x14ac:dyDescent="0.25">
      <c r="A29" s="3" t="s">
        <v>33</v>
      </c>
      <c r="B29" s="4" t="s">
        <v>34</v>
      </c>
      <c r="C29" s="8" t="s">
        <v>76</v>
      </c>
      <c r="D29" s="16" t="s">
        <v>77</v>
      </c>
      <c r="E29" s="16" t="s">
        <v>78</v>
      </c>
      <c r="F29" s="16" t="s">
        <v>79</v>
      </c>
      <c r="G29" s="16" t="s">
        <v>80</v>
      </c>
      <c r="H29" s="16" t="s">
        <v>81</v>
      </c>
      <c r="I29" s="16"/>
      <c r="J29" s="16"/>
      <c r="K29" s="16"/>
      <c r="L29" s="16"/>
      <c r="M29" s="16" t="s">
        <v>38</v>
      </c>
      <c r="N29" s="16" t="s">
        <v>39</v>
      </c>
      <c r="O29" s="16" t="s">
        <v>40</v>
      </c>
      <c r="P29" s="17" t="s">
        <v>82</v>
      </c>
      <c r="Q29" s="12">
        <v>35087000000</v>
      </c>
      <c r="R29" s="12">
        <v>0</v>
      </c>
      <c r="S29" s="12">
        <v>0</v>
      </c>
      <c r="T29" s="12">
        <v>35087000000</v>
      </c>
      <c r="U29" s="12">
        <v>27288288087</v>
      </c>
      <c r="V29" s="12">
        <f t="shared" si="0"/>
        <v>7798711913</v>
      </c>
      <c r="W29" s="12">
        <v>7798711913</v>
      </c>
      <c r="X29" s="12">
        <v>0</v>
      </c>
      <c r="Y29" s="12">
        <v>7550095990</v>
      </c>
      <c r="Z29" s="12">
        <v>2852475613</v>
      </c>
      <c r="AA29" s="12">
        <v>2811116240</v>
      </c>
      <c r="AB29" s="12">
        <v>2811116240</v>
      </c>
      <c r="AC29" s="31">
        <f t="shared" si="1"/>
        <v>8.0118455268333E-2</v>
      </c>
    </row>
    <row r="30" spans="1:29" ht="30" customHeight="1" x14ac:dyDescent="0.25">
      <c r="A30" s="3" t="s">
        <v>33</v>
      </c>
      <c r="B30" s="4" t="s">
        <v>34</v>
      </c>
      <c r="C30" s="8" t="s">
        <v>83</v>
      </c>
      <c r="D30" s="10" t="s">
        <v>77</v>
      </c>
      <c r="E30" s="10" t="s">
        <v>78</v>
      </c>
      <c r="F30" s="10" t="s">
        <v>79</v>
      </c>
      <c r="G30" s="10" t="s">
        <v>84</v>
      </c>
      <c r="H30" s="10" t="s">
        <v>85</v>
      </c>
      <c r="I30" s="10"/>
      <c r="J30" s="10"/>
      <c r="K30" s="10"/>
      <c r="L30" s="10"/>
      <c r="M30" s="10" t="s">
        <v>38</v>
      </c>
      <c r="N30" s="10" t="s">
        <v>39</v>
      </c>
      <c r="O30" s="10" t="s">
        <v>40</v>
      </c>
      <c r="P30" s="11" t="s">
        <v>86</v>
      </c>
      <c r="Q30" s="12">
        <v>13261000000</v>
      </c>
      <c r="R30" s="12">
        <v>0</v>
      </c>
      <c r="S30" s="12">
        <v>0</v>
      </c>
      <c r="T30" s="12">
        <v>13261000000</v>
      </c>
      <c r="U30" s="12">
        <v>1795063518.7</v>
      </c>
      <c r="V30" s="12">
        <f t="shared" si="0"/>
        <v>11465936481.299999</v>
      </c>
      <c r="W30" s="12">
        <v>11396737832.299999</v>
      </c>
      <c r="X30" s="12">
        <v>69198649</v>
      </c>
      <c r="Y30" s="12">
        <v>11362325621.299999</v>
      </c>
      <c r="Z30" s="12">
        <v>9176502813.9699993</v>
      </c>
      <c r="AA30" s="12">
        <v>9176502813.9699993</v>
      </c>
      <c r="AB30" s="12">
        <v>9176502813.9699993</v>
      </c>
      <c r="AC30" s="31">
        <f t="shared" si="1"/>
        <v>0.69199176638036342</v>
      </c>
    </row>
    <row r="31" spans="1:29" ht="30" customHeight="1" x14ac:dyDescent="0.25">
      <c r="A31" s="3" t="s">
        <v>33</v>
      </c>
      <c r="B31" s="4" t="s">
        <v>34</v>
      </c>
      <c r="C31" s="8" t="s">
        <v>83</v>
      </c>
      <c r="D31" s="10" t="s">
        <v>77</v>
      </c>
      <c r="E31" s="10" t="s">
        <v>78</v>
      </c>
      <c r="F31" s="10" t="s">
        <v>79</v>
      </c>
      <c r="G31" s="10" t="s">
        <v>84</v>
      </c>
      <c r="H31" s="10" t="s">
        <v>85</v>
      </c>
      <c r="I31" s="10"/>
      <c r="J31" s="10"/>
      <c r="K31" s="10"/>
      <c r="L31" s="10"/>
      <c r="M31" s="10" t="s">
        <v>38</v>
      </c>
      <c r="N31" s="10" t="s">
        <v>87</v>
      </c>
      <c r="O31" s="10" t="s">
        <v>40</v>
      </c>
      <c r="P31" s="11" t="s">
        <v>86</v>
      </c>
      <c r="Q31" s="12">
        <v>2733000000</v>
      </c>
      <c r="R31" s="12">
        <v>0</v>
      </c>
      <c r="S31" s="12">
        <v>0</v>
      </c>
      <c r="T31" s="12">
        <v>2733000000</v>
      </c>
      <c r="U31" s="12">
        <v>852784448</v>
      </c>
      <c r="V31" s="12">
        <f t="shared" si="0"/>
        <v>1880215552</v>
      </c>
      <c r="W31" s="12">
        <v>1880215552</v>
      </c>
      <c r="X31" s="12">
        <v>0</v>
      </c>
      <c r="Y31" s="12">
        <v>1848150411</v>
      </c>
      <c r="Z31" s="12">
        <v>1047089862.67</v>
      </c>
      <c r="AA31" s="12">
        <v>1047089862.67</v>
      </c>
      <c r="AB31" s="12">
        <v>1047089862.67</v>
      </c>
      <c r="AC31" s="31">
        <f>AB31/Q31</f>
        <v>0.38312838004756677</v>
      </c>
    </row>
    <row r="32" spans="1:29" ht="30" customHeight="1" x14ac:dyDescent="0.25">
      <c r="A32" s="3" t="s">
        <v>33</v>
      </c>
      <c r="B32" s="4" t="s">
        <v>34</v>
      </c>
      <c r="C32" s="8" t="s">
        <v>83</v>
      </c>
      <c r="D32" s="10" t="s">
        <v>77</v>
      </c>
      <c r="E32" s="10" t="s">
        <v>78</v>
      </c>
      <c r="F32" s="10" t="s">
        <v>79</v>
      </c>
      <c r="G32" s="10" t="s">
        <v>84</v>
      </c>
      <c r="H32" s="10" t="s">
        <v>85</v>
      </c>
      <c r="I32" s="10"/>
      <c r="J32" s="10"/>
      <c r="K32" s="10"/>
      <c r="L32" s="10"/>
      <c r="M32" s="10" t="s">
        <v>38</v>
      </c>
      <c r="N32" s="10" t="s">
        <v>88</v>
      </c>
      <c r="O32" s="10" t="s">
        <v>40</v>
      </c>
      <c r="P32" s="11" t="s">
        <v>86</v>
      </c>
      <c r="Q32" s="12">
        <v>0</v>
      </c>
      <c r="R32" s="12">
        <v>283000000</v>
      </c>
      <c r="S32" s="12">
        <v>0</v>
      </c>
      <c r="T32" s="12">
        <v>283000000</v>
      </c>
      <c r="U32" s="12">
        <v>0</v>
      </c>
      <c r="V32" s="12">
        <f t="shared" si="0"/>
        <v>283000000</v>
      </c>
      <c r="W32" s="12">
        <v>0</v>
      </c>
      <c r="X32" s="12">
        <v>283000000</v>
      </c>
      <c r="Y32" s="12">
        <v>0</v>
      </c>
      <c r="Z32" s="12">
        <v>0</v>
      </c>
      <c r="AA32" s="12">
        <v>0</v>
      </c>
      <c r="AB32" s="12">
        <v>0</v>
      </c>
      <c r="AC32" s="31">
        <v>0</v>
      </c>
    </row>
    <row r="33" spans="1:29" ht="30" customHeight="1" x14ac:dyDescent="0.25">
      <c r="A33" s="3" t="s">
        <v>33</v>
      </c>
      <c r="B33" s="4" t="s">
        <v>34</v>
      </c>
      <c r="C33" s="8" t="s">
        <v>83</v>
      </c>
      <c r="D33" s="10" t="s">
        <v>77</v>
      </c>
      <c r="E33" s="10" t="s">
        <v>78</v>
      </c>
      <c r="F33" s="10" t="s">
        <v>79</v>
      </c>
      <c r="G33" s="10" t="s">
        <v>84</v>
      </c>
      <c r="H33" s="10" t="s">
        <v>85</v>
      </c>
      <c r="I33" s="10"/>
      <c r="J33" s="10"/>
      <c r="K33" s="10"/>
      <c r="L33" s="10"/>
      <c r="M33" s="10" t="s">
        <v>89</v>
      </c>
      <c r="N33" s="10" t="s">
        <v>90</v>
      </c>
      <c r="O33" s="10" t="s">
        <v>40</v>
      </c>
      <c r="P33" s="11" t="s">
        <v>86</v>
      </c>
      <c r="Q33" s="12">
        <v>0</v>
      </c>
      <c r="R33" s="12">
        <v>283000000</v>
      </c>
      <c r="S33" s="12">
        <v>283000000</v>
      </c>
      <c r="T33" s="12">
        <v>0</v>
      </c>
      <c r="U33" s="12">
        <v>0</v>
      </c>
      <c r="V33" s="12">
        <f t="shared" si="0"/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31">
        <v>0</v>
      </c>
    </row>
    <row r="34" spans="1:29" ht="30" customHeight="1" x14ac:dyDescent="0.25">
      <c r="A34" s="3" t="s">
        <v>33</v>
      </c>
      <c r="B34" s="4" t="s">
        <v>34</v>
      </c>
      <c r="C34" s="8" t="s">
        <v>91</v>
      </c>
      <c r="D34" s="10" t="s">
        <v>77</v>
      </c>
      <c r="E34" s="10" t="s">
        <v>78</v>
      </c>
      <c r="F34" s="10" t="s">
        <v>79</v>
      </c>
      <c r="G34" s="10" t="s">
        <v>92</v>
      </c>
      <c r="H34" s="10" t="s">
        <v>81</v>
      </c>
      <c r="I34" s="10"/>
      <c r="J34" s="10"/>
      <c r="K34" s="10"/>
      <c r="L34" s="10"/>
      <c r="M34" s="10" t="s">
        <v>38</v>
      </c>
      <c r="N34" s="10" t="s">
        <v>39</v>
      </c>
      <c r="O34" s="10" t="s">
        <v>40</v>
      </c>
      <c r="P34" s="11" t="s">
        <v>82</v>
      </c>
      <c r="Q34" s="12">
        <v>9373000000</v>
      </c>
      <c r="R34" s="12">
        <v>0</v>
      </c>
      <c r="S34" s="12">
        <v>0</v>
      </c>
      <c r="T34" s="12">
        <v>9373000000</v>
      </c>
      <c r="U34" s="12">
        <v>4675457034</v>
      </c>
      <c r="V34" s="12">
        <f t="shared" si="0"/>
        <v>4697542966</v>
      </c>
      <c r="W34" s="12">
        <v>4527054966</v>
      </c>
      <c r="X34" s="12">
        <v>170488000</v>
      </c>
      <c r="Y34" s="12">
        <v>4526155767</v>
      </c>
      <c r="Z34" s="12">
        <v>3057134988</v>
      </c>
      <c r="AA34" s="12">
        <v>3057134988</v>
      </c>
      <c r="AB34" s="12">
        <v>3057134988</v>
      </c>
      <c r="AC34" s="31">
        <f t="shared" si="1"/>
        <v>0.3261639803691454</v>
      </c>
    </row>
    <row r="35" spans="1:29" ht="30" customHeight="1" x14ac:dyDescent="0.25">
      <c r="A35" s="3" t="s">
        <v>33</v>
      </c>
      <c r="B35" s="4" t="s">
        <v>34</v>
      </c>
      <c r="C35" s="8" t="s">
        <v>93</v>
      </c>
      <c r="D35" s="10" t="s">
        <v>77</v>
      </c>
      <c r="E35" s="10" t="s">
        <v>78</v>
      </c>
      <c r="F35" s="10" t="s">
        <v>79</v>
      </c>
      <c r="G35" s="10" t="s">
        <v>94</v>
      </c>
      <c r="H35" s="10" t="s">
        <v>85</v>
      </c>
      <c r="I35" s="10"/>
      <c r="J35" s="10"/>
      <c r="K35" s="10"/>
      <c r="L35" s="10"/>
      <c r="M35" s="10" t="s">
        <v>38</v>
      </c>
      <c r="N35" s="10" t="s">
        <v>39</v>
      </c>
      <c r="O35" s="10" t="s">
        <v>40</v>
      </c>
      <c r="P35" s="11" t="s">
        <v>86</v>
      </c>
      <c r="Q35" s="12">
        <v>6426000000</v>
      </c>
      <c r="R35" s="12">
        <v>0</v>
      </c>
      <c r="S35" s="12">
        <v>0</v>
      </c>
      <c r="T35" s="12">
        <v>6426000000</v>
      </c>
      <c r="U35" s="12">
        <v>305019518</v>
      </c>
      <c r="V35" s="12">
        <f t="shared" si="0"/>
        <v>6120980482</v>
      </c>
      <c r="W35" s="12">
        <v>6120980482</v>
      </c>
      <c r="X35" s="12">
        <v>0</v>
      </c>
      <c r="Y35" s="12">
        <v>5993246909</v>
      </c>
      <c r="Z35" s="12">
        <v>4840493299</v>
      </c>
      <c r="AA35" s="12">
        <v>4822468726</v>
      </c>
      <c r="AB35" s="12">
        <v>4822468726</v>
      </c>
      <c r="AC35" s="31">
        <f t="shared" si="1"/>
        <v>0.75046198661686891</v>
      </c>
    </row>
    <row r="36" spans="1:29" ht="30" customHeight="1" x14ac:dyDescent="0.25">
      <c r="A36" s="3" t="s">
        <v>33</v>
      </c>
      <c r="B36" s="4" t="s">
        <v>34</v>
      </c>
      <c r="C36" s="8" t="s">
        <v>95</v>
      </c>
      <c r="D36" s="10" t="s">
        <v>77</v>
      </c>
      <c r="E36" s="10" t="s">
        <v>96</v>
      </c>
      <c r="F36" s="10" t="s">
        <v>79</v>
      </c>
      <c r="G36" s="10" t="s">
        <v>97</v>
      </c>
      <c r="H36" s="10" t="s">
        <v>98</v>
      </c>
      <c r="I36" s="10"/>
      <c r="J36" s="10"/>
      <c r="K36" s="10"/>
      <c r="L36" s="10"/>
      <c r="M36" s="10" t="s">
        <v>38</v>
      </c>
      <c r="N36" s="10" t="s">
        <v>39</v>
      </c>
      <c r="O36" s="10" t="s">
        <v>40</v>
      </c>
      <c r="P36" s="11" t="s">
        <v>99</v>
      </c>
      <c r="Q36" s="12">
        <v>54419930000</v>
      </c>
      <c r="R36" s="12">
        <v>0</v>
      </c>
      <c r="S36" s="12">
        <v>0</v>
      </c>
      <c r="T36" s="12">
        <v>54419930000</v>
      </c>
      <c r="U36" s="12">
        <v>17260021205</v>
      </c>
      <c r="V36" s="12">
        <f t="shared" si="0"/>
        <v>37159908795</v>
      </c>
      <c r="W36" s="12">
        <v>36977845461</v>
      </c>
      <c r="X36" s="12">
        <v>182063334</v>
      </c>
      <c r="Y36" s="12">
        <v>36525672770</v>
      </c>
      <c r="Z36" s="12">
        <v>8548077003</v>
      </c>
      <c r="AA36" s="12">
        <v>8548077003</v>
      </c>
      <c r="AB36" s="12">
        <v>8548077003</v>
      </c>
      <c r="AC36" s="31">
        <f t="shared" si="1"/>
        <v>0.15707622194662874</v>
      </c>
    </row>
    <row r="37" spans="1:29" ht="30" customHeight="1" x14ac:dyDescent="0.25">
      <c r="A37" s="3" t="s">
        <v>33</v>
      </c>
      <c r="B37" s="4" t="s">
        <v>34</v>
      </c>
      <c r="C37" s="8" t="s">
        <v>95</v>
      </c>
      <c r="D37" s="10" t="s">
        <v>77</v>
      </c>
      <c r="E37" s="10" t="s">
        <v>96</v>
      </c>
      <c r="F37" s="10" t="s">
        <v>79</v>
      </c>
      <c r="G37" s="10" t="s">
        <v>97</v>
      </c>
      <c r="H37" s="10" t="s">
        <v>98</v>
      </c>
      <c r="I37" s="10"/>
      <c r="J37" s="10"/>
      <c r="K37" s="10"/>
      <c r="L37" s="10"/>
      <c r="M37" s="10" t="s">
        <v>38</v>
      </c>
      <c r="N37" s="10" t="s">
        <v>87</v>
      </c>
      <c r="O37" s="10" t="s">
        <v>40</v>
      </c>
      <c r="P37" s="11" t="s">
        <v>99</v>
      </c>
      <c r="Q37" s="12">
        <v>34315070000</v>
      </c>
      <c r="R37" s="12">
        <v>0</v>
      </c>
      <c r="S37" s="12">
        <v>0</v>
      </c>
      <c r="T37" s="12">
        <v>34315070000</v>
      </c>
      <c r="U37" s="12">
        <v>4100820224</v>
      </c>
      <c r="V37" s="12">
        <f t="shared" si="0"/>
        <v>30214249776</v>
      </c>
      <c r="W37" s="12">
        <v>30214249776</v>
      </c>
      <c r="X37" s="12">
        <v>0</v>
      </c>
      <c r="Y37" s="12">
        <v>30214249776</v>
      </c>
      <c r="Z37" s="12">
        <v>0</v>
      </c>
      <c r="AA37" s="12">
        <v>0</v>
      </c>
      <c r="AB37" s="12">
        <v>0</v>
      </c>
      <c r="AC37" s="31">
        <f t="shared" si="1"/>
        <v>0</v>
      </c>
    </row>
    <row r="38" spans="1:29" ht="30" customHeight="1" x14ac:dyDescent="0.25">
      <c r="A38" s="3" t="s">
        <v>33</v>
      </c>
      <c r="B38" s="4" t="s">
        <v>34</v>
      </c>
      <c r="C38" s="8" t="s">
        <v>100</v>
      </c>
      <c r="D38" s="10" t="s">
        <v>77</v>
      </c>
      <c r="E38" s="10" t="s">
        <v>101</v>
      </c>
      <c r="F38" s="10" t="s">
        <v>79</v>
      </c>
      <c r="G38" s="10" t="s">
        <v>102</v>
      </c>
      <c r="H38" s="10" t="s">
        <v>103</v>
      </c>
      <c r="I38" s="10"/>
      <c r="J38" s="10"/>
      <c r="K38" s="10"/>
      <c r="L38" s="10"/>
      <c r="M38" s="10" t="s">
        <v>38</v>
      </c>
      <c r="N38" s="10" t="s">
        <v>39</v>
      </c>
      <c r="O38" s="10" t="s">
        <v>40</v>
      </c>
      <c r="P38" s="11" t="s">
        <v>104</v>
      </c>
      <c r="Q38" s="12">
        <v>30000000000</v>
      </c>
      <c r="R38" s="12">
        <v>0</v>
      </c>
      <c r="S38" s="12">
        <v>0</v>
      </c>
      <c r="T38" s="12">
        <v>30000000000</v>
      </c>
      <c r="U38" s="12">
        <v>9664459469.8400002</v>
      </c>
      <c r="V38" s="12">
        <f t="shared" si="0"/>
        <v>20335540530.16</v>
      </c>
      <c r="W38" s="12">
        <v>19743048041.16</v>
      </c>
      <c r="X38" s="12">
        <v>592492489</v>
      </c>
      <c r="Y38" s="12">
        <v>18554661315.16</v>
      </c>
      <c r="Z38" s="12">
        <v>13450095651</v>
      </c>
      <c r="AA38" s="12">
        <v>13437170739</v>
      </c>
      <c r="AB38" s="12">
        <v>13437170739</v>
      </c>
      <c r="AC38" s="31">
        <f t="shared" si="1"/>
        <v>0.44790569130000002</v>
      </c>
    </row>
    <row r="39" spans="1:29" ht="30" customHeight="1" x14ac:dyDescent="0.25">
      <c r="A39" s="3" t="s">
        <v>33</v>
      </c>
      <c r="B39" s="4" t="s">
        <v>34</v>
      </c>
      <c r="C39" s="8" t="s">
        <v>105</v>
      </c>
      <c r="D39" s="10" t="s">
        <v>77</v>
      </c>
      <c r="E39" s="10" t="s">
        <v>101</v>
      </c>
      <c r="F39" s="10" t="s">
        <v>79</v>
      </c>
      <c r="G39" s="10" t="s">
        <v>94</v>
      </c>
      <c r="H39" s="10" t="s">
        <v>106</v>
      </c>
      <c r="I39" s="10"/>
      <c r="J39" s="10"/>
      <c r="K39" s="10"/>
      <c r="L39" s="10"/>
      <c r="M39" s="10" t="s">
        <v>38</v>
      </c>
      <c r="N39" s="10" t="s">
        <v>39</v>
      </c>
      <c r="O39" s="10" t="s">
        <v>40</v>
      </c>
      <c r="P39" s="11" t="s">
        <v>107</v>
      </c>
      <c r="Q39" s="12">
        <v>20000000000</v>
      </c>
      <c r="R39" s="12">
        <v>0</v>
      </c>
      <c r="S39" s="12">
        <v>0</v>
      </c>
      <c r="T39" s="12">
        <v>20000000000</v>
      </c>
      <c r="U39" s="12">
        <v>8000000</v>
      </c>
      <c r="V39" s="12">
        <f t="shared" si="0"/>
        <v>19992000000</v>
      </c>
      <c r="W39" s="12">
        <v>19992000000</v>
      </c>
      <c r="X39" s="12">
        <v>0</v>
      </c>
      <c r="Y39" s="12">
        <v>19691077050</v>
      </c>
      <c r="Z39" s="12">
        <v>0</v>
      </c>
      <c r="AA39" s="12">
        <v>0</v>
      </c>
      <c r="AB39" s="12">
        <v>0</v>
      </c>
      <c r="AC39" s="31">
        <f t="shared" si="1"/>
        <v>0</v>
      </c>
    </row>
    <row r="40" spans="1:29" ht="30" customHeight="1" x14ac:dyDescent="0.25">
      <c r="A40" s="3" t="s">
        <v>33</v>
      </c>
      <c r="B40" s="4" t="s">
        <v>34</v>
      </c>
      <c r="C40" s="8" t="s">
        <v>108</v>
      </c>
      <c r="D40" s="10" t="s">
        <v>77</v>
      </c>
      <c r="E40" s="10" t="s">
        <v>101</v>
      </c>
      <c r="F40" s="10" t="s">
        <v>79</v>
      </c>
      <c r="G40" s="10" t="s">
        <v>109</v>
      </c>
      <c r="H40" s="10" t="s">
        <v>110</v>
      </c>
      <c r="I40" s="10"/>
      <c r="J40" s="10"/>
      <c r="K40" s="10"/>
      <c r="L40" s="10"/>
      <c r="M40" s="10" t="s">
        <v>38</v>
      </c>
      <c r="N40" s="10" t="s">
        <v>39</v>
      </c>
      <c r="O40" s="10" t="s">
        <v>40</v>
      </c>
      <c r="P40" s="11" t="s">
        <v>111</v>
      </c>
      <c r="Q40" s="12">
        <v>2917000000</v>
      </c>
      <c r="R40" s="12">
        <v>0</v>
      </c>
      <c r="S40" s="12">
        <v>0</v>
      </c>
      <c r="T40" s="12">
        <v>2917000000</v>
      </c>
      <c r="U40" s="12">
        <v>488757671</v>
      </c>
      <c r="V40" s="12">
        <f t="shared" si="0"/>
        <v>2428242329</v>
      </c>
      <c r="W40" s="12">
        <v>2428242329</v>
      </c>
      <c r="X40" s="12">
        <v>0</v>
      </c>
      <c r="Y40" s="12">
        <v>2356005001</v>
      </c>
      <c r="Z40" s="12">
        <v>1903476090</v>
      </c>
      <c r="AA40" s="12">
        <v>1903476090</v>
      </c>
      <c r="AB40" s="12">
        <v>1903476090</v>
      </c>
      <c r="AC40" s="31">
        <f t="shared" si="1"/>
        <v>0.65254579705176552</v>
      </c>
    </row>
    <row r="41" spans="1:29" ht="30" customHeight="1" x14ac:dyDescent="0.25">
      <c r="A41" s="3" t="s">
        <v>33</v>
      </c>
      <c r="B41" s="4" t="s">
        <v>34</v>
      </c>
      <c r="C41" s="8" t="s">
        <v>112</v>
      </c>
      <c r="D41" s="10" t="s">
        <v>77</v>
      </c>
      <c r="E41" s="10" t="s">
        <v>101</v>
      </c>
      <c r="F41" s="10" t="s">
        <v>79</v>
      </c>
      <c r="G41" s="10" t="s">
        <v>73</v>
      </c>
      <c r="H41" s="10" t="s">
        <v>110</v>
      </c>
      <c r="I41" s="10"/>
      <c r="J41" s="10"/>
      <c r="K41" s="10"/>
      <c r="L41" s="10"/>
      <c r="M41" s="10" t="s">
        <v>38</v>
      </c>
      <c r="N41" s="10" t="s">
        <v>73</v>
      </c>
      <c r="O41" s="10" t="s">
        <v>40</v>
      </c>
      <c r="P41" s="11" t="s">
        <v>111</v>
      </c>
      <c r="Q41" s="12">
        <v>735387805036</v>
      </c>
      <c r="R41" s="12">
        <v>0</v>
      </c>
      <c r="S41" s="12">
        <v>60000000000</v>
      </c>
      <c r="T41" s="12">
        <v>675387805036</v>
      </c>
      <c r="U41" s="12">
        <v>299008042644</v>
      </c>
      <c r="V41" s="12">
        <f t="shared" si="0"/>
        <v>376379762392</v>
      </c>
      <c r="W41" s="12">
        <v>368384267605</v>
      </c>
      <c r="X41" s="12">
        <v>7995494787</v>
      </c>
      <c r="Y41" s="12">
        <v>329486825799</v>
      </c>
      <c r="Z41" s="12">
        <v>19825908929.16</v>
      </c>
      <c r="AA41" s="12">
        <v>19825908929.16</v>
      </c>
      <c r="AB41" s="12">
        <v>19825908929.16</v>
      </c>
      <c r="AC41" s="31">
        <f t="shared" si="1"/>
        <v>2.6959801064676953E-2</v>
      </c>
    </row>
    <row r="42" spans="1:29" ht="30" customHeight="1" x14ac:dyDescent="0.25">
      <c r="A42" s="3" t="s">
        <v>33</v>
      </c>
      <c r="B42" s="4" t="s">
        <v>34</v>
      </c>
      <c r="C42" s="8" t="s">
        <v>113</v>
      </c>
      <c r="D42" s="10" t="s">
        <v>77</v>
      </c>
      <c r="E42" s="10" t="s">
        <v>101</v>
      </c>
      <c r="F42" s="10" t="s">
        <v>79</v>
      </c>
      <c r="G42" s="10" t="s">
        <v>114</v>
      </c>
      <c r="H42" s="10" t="s">
        <v>110</v>
      </c>
      <c r="I42" s="10"/>
      <c r="J42" s="10"/>
      <c r="K42" s="10"/>
      <c r="L42" s="10"/>
      <c r="M42" s="10" t="s">
        <v>38</v>
      </c>
      <c r="N42" s="10" t="s">
        <v>87</v>
      </c>
      <c r="O42" s="10" t="s">
        <v>40</v>
      </c>
      <c r="P42" s="11" t="s">
        <v>111</v>
      </c>
      <c r="Q42" s="12">
        <v>41190468148</v>
      </c>
      <c r="R42" s="12">
        <v>0</v>
      </c>
      <c r="S42" s="12">
        <v>0</v>
      </c>
      <c r="T42" s="12">
        <v>41190468148</v>
      </c>
      <c r="U42" s="12">
        <v>32109931867</v>
      </c>
      <c r="V42" s="12">
        <f t="shared" si="0"/>
        <v>9080536281</v>
      </c>
      <c r="W42" s="12">
        <v>9080536281</v>
      </c>
      <c r="X42" s="12">
        <v>0</v>
      </c>
      <c r="Y42" s="12">
        <v>5767978576</v>
      </c>
      <c r="Z42" s="12">
        <v>1283655822</v>
      </c>
      <c r="AA42" s="12">
        <v>1283655822</v>
      </c>
      <c r="AB42" s="12">
        <v>1283655822</v>
      </c>
      <c r="AC42" s="31">
        <f t="shared" si="1"/>
        <v>3.1163904653565531E-2</v>
      </c>
    </row>
    <row r="43" spans="1:29" ht="30" customHeight="1" x14ac:dyDescent="0.25">
      <c r="A43" s="3" t="s">
        <v>33</v>
      </c>
      <c r="B43" s="4" t="s">
        <v>34</v>
      </c>
      <c r="C43" s="8" t="s">
        <v>115</v>
      </c>
      <c r="D43" s="10" t="s">
        <v>77</v>
      </c>
      <c r="E43" s="10" t="s">
        <v>101</v>
      </c>
      <c r="F43" s="10" t="s">
        <v>79</v>
      </c>
      <c r="G43" s="10" t="s">
        <v>87</v>
      </c>
      <c r="H43" s="10" t="s">
        <v>110</v>
      </c>
      <c r="I43" s="10"/>
      <c r="J43" s="10"/>
      <c r="K43" s="10"/>
      <c r="L43" s="10"/>
      <c r="M43" s="10" t="s">
        <v>38</v>
      </c>
      <c r="N43" s="10" t="s">
        <v>73</v>
      </c>
      <c r="O43" s="10" t="s">
        <v>40</v>
      </c>
      <c r="P43" s="11" t="s">
        <v>111</v>
      </c>
      <c r="Q43" s="12">
        <v>8615000000</v>
      </c>
      <c r="R43" s="12">
        <v>0</v>
      </c>
      <c r="S43" s="12">
        <v>0</v>
      </c>
      <c r="T43" s="12">
        <v>8615000000</v>
      </c>
      <c r="U43" s="12">
        <v>3540969774</v>
      </c>
      <c r="V43" s="12">
        <f t="shared" si="0"/>
        <v>5074030226</v>
      </c>
      <c r="W43" s="12">
        <v>5074030226</v>
      </c>
      <c r="X43" s="12">
        <v>0</v>
      </c>
      <c r="Y43" s="12">
        <v>5074030226</v>
      </c>
      <c r="Z43" s="12">
        <v>0</v>
      </c>
      <c r="AA43" s="12">
        <v>0</v>
      </c>
      <c r="AB43" s="12">
        <v>0</v>
      </c>
      <c r="AC43" s="31">
        <f t="shared" si="1"/>
        <v>0</v>
      </c>
    </row>
    <row r="44" spans="1:29" ht="30" customHeight="1" x14ac:dyDescent="0.25">
      <c r="A44" s="3" t="s">
        <v>33</v>
      </c>
      <c r="B44" s="4" t="s">
        <v>34</v>
      </c>
      <c r="C44" s="8" t="s">
        <v>115</v>
      </c>
      <c r="D44" s="10" t="s">
        <v>77</v>
      </c>
      <c r="E44" s="10" t="s">
        <v>101</v>
      </c>
      <c r="F44" s="10" t="s">
        <v>79</v>
      </c>
      <c r="G44" s="10" t="s">
        <v>87</v>
      </c>
      <c r="H44" s="10" t="s">
        <v>110</v>
      </c>
      <c r="I44" s="10"/>
      <c r="J44" s="10"/>
      <c r="K44" s="10"/>
      <c r="L44" s="10"/>
      <c r="M44" s="10" t="s">
        <v>38</v>
      </c>
      <c r="N44" s="10" t="s">
        <v>116</v>
      </c>
      <c r="O44" s="10" t="s">
        <v>40</v>
      </c>
      <c r="P44" s="11" t="s">
        <v>111</v>
      </c>
      <c r="Q44" s="12">
        <v>4300000000</v>
      </c>
      <c r="R44" s="12">
        <v>0</v>
      </c>
      <c r="S44" s="12">
        <v>0</v>
      </c>
      <c r="T44" s="12">
        <v>4300000000</v>
      </c>
      <c r="U44" s="12">
        <v>4220000000</v>
      </c>
      <c r="V44" s="12">
        <f t="shared" si="0"/>
        <v>80000000</v>
      </c>
      <c r="W44" s="12">
        <v>80000000</v>
      </c>
      <c r="X44" s="12">
        <v>0</v>
      </c>
      <c r="Y44" s="12">
        <v>80000000</v>
      </c>
      <c r="Z44" s="12">
        <v>80000000</v>
      </c>
      <c r="AA44" s="12">
        <v>80000000</v>
      </c>
      <c r="AB44" s="12">
        <v>80000000</v>
      </c>
      <c r="AC44" s="31">
        <f t="shared" si="1"/>
        <v>1.8604651162790697E-2</v>
      </c>
    </row>
    <row r="45" spans="1:29" ht="30" customHeight="1" x14ac:dyDescent="0.25">
      <c r="A45" s="3" t="s">
        <v>33</v>
      </c>
      <c r="B45" s="4" t="s">
        <v>34</v>
      </c>
      <c r="C45" s="8" t="s">
        <v>115</v>
      </c>
      <c r="D45" s="10" t="s">
        <v>77</v>
      </c>
      <c r="E45" s="10" t="s">
        <v>101</v>
      </c>
      <c r="F45" s="10" t="s">
        <v>79</v>
      </c>
      <c r="G45" s="10" t="s">
        <v>87</v>
      </c>
      <c r="H45" s="10" t="s">
        <v>110</v>
      </c>
      <c r="I45" s="10"/>
      <c r="J45" s="10"/>
      <c r="K45" s="10"/>
      <c r="L45" s="10"/>
      <c r="M45" s="10" t="s">
        <v>38</v>
      </c>
      <c r="N45" s="10" t="s">
        <v>87</v>
      </c>
      <c r="O45" s="10" t="s">
        <v>40</v>
      </c>
      <c r="P45" s="11" t="s">
        <v>111</v>
      </c>
      <c r="Q45" s="12">
        <v>8785000000</v>
      </c>
      <c r="R45" s="12">
        <v>0</v>
      </c>
      <c r="S45" s="12">
        <v>0</v>
      </c>
      <c r="T45" s="12">
        <v>8785000000</v>
      </c>
      <c r="U45" s="12">
        <v>8785000000</v>
      </c>
      <c r="V45" s="12">
        <f t="shared" si="0"/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31">
        <f t="shared" si="1"/>
        <v>0</v>
      </c>
    </row>
    <row r="46" spans="1:29" ht="30" customHeight="1" x14ac:dyDescent="0.25">
      <c r="A46" s="3" t="s">
        <v>33</v>
      </c>
      <c r="B46" s="4" t="s">
        <v>34</v>
      </c>
      <c r="C46" s="8" t="s">
        <v>117</v>
      </c>
      <c r="D46" s="10" t="s">
        <v>77</v>
      </c>
      <c r="E46" s="10" t="s">
        <v>101</v>
      </c>
      <c r="F46" s="10" t="s">
        <v>79</v>
      </c>
      <c r="G46" s="10" t="s">
        <v>118</v>
      </c>
      <c r="H46" s="10" t="s">
        <v>110</v>
      </c>
      <c r="I46" s="10"/>
      <c r="J46" s="10"/>
      <c r="K46" s="10"/>
      <c r="L46" s="10"/>
      <c r="M46" s="10" t="s">
        <v>38</v>
      </c>
      <c r="N46" s="10" t="s">
        <v>73</v>
      </c>
      <c r="O46" s="10" t="s">
        <v>40</v>
      </c>
      <c r="P46" s="11" t="s">
        <v>111</v>
      </c>
      <c r="Q46" s="12">
        <v>381480647642</v>
      </c>
      <c r="R46" s="12">
        <v>0</v>
      </c>
      <c r="S46" s="12">
        <v>0</v>
      </c>
      <c r="T46" s="12">
        <v>381480647642</v>
      </c>
      <c r="U46" s="12">
        <v>0</v>
      </c>
      <c r="V46" s="12">
        <f t="shared" si="0"/>
        <v>381480647642</v>
      </c>
      <c r="W46" s="12">
        <v>381480647642</v>
      </c>
      <c r="X46" s="12">
        <v>0</v>
      </c>
      <c r="Y46" s="12">
        <v>373851034689</v>
      </c>
      <c r="Z46" s="12">
        <v>0</v>
      </c>
      <c r="AA46" s="12">
        <v>0</v>
      </c>
      <c r="AB46" s="12">
        <v>0</v>
      </c>
      <c r="AC46" s="31">
        <f t="shared" si="1"/>
        <v>0</v>
      </c>
    </row>
    <row r="47" spans="1:29" ht="30" customHeight="1" x14ac:dyDescent="0.25">
      <c r="A47" s="3" t="s">
        <v>33</v>
      </c>
      <c r="B47" s="4" t="s">
        <v>34</v>
      </c>
      <c r="C47" s="8" t="s">
        <v>119</v>
      </c>
      <c r="D47" s="10" t="s">
        <v>77</v>
      </c>
      <c r="E47" s="10" t="s">
        <v>101</v>
      </c>
      <c r="F47" s="10" t="s">
        <v>79</v>
      </c>
      <c r="G47" s="10" t="s">
        <v>120</v>
      </c>
      <c r="H47" s="10" t="s">
        <v>110</v>
      </c>
      <c r="I47" s="10"/>
      <c r="J47" s="10"/>
      <c r="K47" s="10"/>
      <c r="L47" s="10"/>
      <c r="M47" s="10" t="s">
        <v>38</v>
      </c>
      <c r="N47" s="10" t="s">
        <v>87</v>
      </c>
      <c r="O47" s="10" t="s">
        <v>40</v>
      </c>
      <c r="P47" s="11" t="s">
        <v>111</v>
      </c>
      <c r="Q47" s="12">
        <v>38530000000</v>
      </c>
      <c r="R47" s="12">
        <v>0</v>
      </c>
      <c r="S47" s="12">
        <v>0</v>
      </c>
      <c r="T47" s="12">
        <v>38530000000</v>
      </c>
      <c r="U47" s="12">
        <v>544920057</v>
      </c>
      <c r="V47" s="12">
        <f t="shared" si="0"/>
        <v>37985079943</v>
      </c>
      <c r="W47" s="12">
        <v>37985079943</v>
      </c>
      <c r="X47" s="12">
        <v>0</v>
      </c>
      <c r="Y47" s="12">
        <v>23231573878</v>
      </c>
      <c r="Z47" s="12">
        <v>1231547933</v>
      </c>
      <c r="AA47" s="12">
        <v>1230132050</v>
      </c>
      <c r="AB47" s="12">
        <v>1230132050</v>
      </c>
      <c r="AC47" s="31">
        <f t="shared" si="1"/>
        <v>3.1926603944977941E-2</v>
      </c>
    </row>
    <row r="48" spans="1:29" ht="30" customHeight="1" x14ac:dyDescent="0.25">
      <c r="A48" s="3" t="s">
        <v>33</v>
      </c>
      <c r="B48" s="4" t="s">
        <v>34</v>
      </c>
      <c r="C48" s="8" t="s">
        <v>119</v>
      </c>
      <c r="D48" s="10" t="s">
        <v>77</v>
      </c>
      <c r="E48" s="10" t="s">
        <v>101</v>
      </c>
      <c r="F48" s="10" t="s">
        <v>79</v>
      </c>
      <c r="G48" s="10" t="s">
        <v>120</v>
      </c>
      <c r="H48" s="10" t="s">
        <v>110</v>
      </c>
      <c r="I48" s="10"/>
      <c r="J48" s="10"/>
      <c r="K48" s="10"/>
      <c r="L48" s="10"/>
      <c r="M48" s="10" t="s">
        <v>38</v>
      </c>
      <c r="N48" s="10" t="s">
        <v>88</v>
      </c>
      <c r="O48" s="10" t="s">
        <v>40</v>
      </c>
      <c r="P48" s="11" t="s">
        <v>111</v>
      </c>
      <c r="Q48" s="12">
        <v>0</v>
      </c>
      <c r="R48" s="12">
        <v>13680000000</v>
      </c>
      <c r="S48" s="12">
        <v>0</v>
      </c>
      <c r="T48" s="12">
        <v>13680000000</v>
      </c>
      <c r="U48" s="12">
        <v>0</v>
      </c>
      <c r="V48" s="12">
        <f t="shared" si="0"/>
        <v>13680000000</v>
      </c>
      <c r="W48" s="12">
        <v>0</v>
      </c>
      <c r="X48" s="12">
        <v>13680000000</v>
      </c>
      <c r="Y48" s="12">
        <v>0</v>
      </c>
      <c r="Z48" s="12">
        <v>0</v>
      </c>
      <c r="AA48" s="12">
        <v>0</v>
      </c>
      <c r="AB48" s="12">
        <v>0</v>
      </c>
      <c r="AC48" s="31">
        <v>0</v>
      </c>
    </row>
    <row r="49" spans="1:29" ht="30" customHeight="1" x14ac:dyDescent="0.25">
      <c r="A49" s="3" t="s">
        <v>33</v>
      </c>
      <c r="B49" s="4" t="s">
        <v>34</v>
      </c>
      <c r="C49" s="8" t="s">
        <v>119</v>
      </c>
      <c r="D49" s="10" t="s">
        <v>77</v>
      </c>
      <c r="E49" s="10" t="s">
        <v>101</v>
      </c>
      <c r="F49" s="10" t="s">
        <v>79</v>
      </c>
      <c r="G49" s="10" t="s">
        <v>120</v>
      </c>
      <c r="H49" s="10" t="s">
        <v>110</v>
      </c>
      <c r="I49" s="10"/>
      <c r="J49" s="10"/>
      <c r="K49" s="10"/>
      <c r="L49" s="10"/>
      <c r="M49" s="10" t="s">
        <v>89</v>
      </c>
      <c r="N49" s="10" t="s">
        <v>90</v>
      </c>
      <c r="O49" s="10" t="s">
        <v>40</v>
      </c>
      <c r="P49" s="11" t="s">
        <v>111</v>
      </c>
      <c r="Q49" s="12">
        <v>0</v>
      </c>
      <c r="R49" s="12">
        <v>13680000000</v>
      </c>
      <c r="S49" s="12">
        <v>13680000000</v>
      </c>
      <c r="T49" s="12">
        <v>0</v>
      </c>
      <c r="U49" s="12">
        <v>0</v>
      </c>
      <c r="V49" s="12">
        <f t="shared" si="0"/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31">
        <v>0</v>
      </c>
    </row>
    <row r="50" spans="1:29" ht="30" customHeight="1" x14ac:dyDescent="0.25">
      <c r="A50" s="3" t="s">
        <v>33</v>
      </c>
      <c r="B50" s="4" t="s">
        <v>34</v>
      </c>
      <c r="C50" s="8" t="s">
        <v>121</v>
      </c>
      <c r="D50" s="10" t="s">
        <v>77</v>
      </c>
      <c r="E50" s="10" t="s">
        <v>101</v>
      </c>
      <c r="F50" s="10" t="s">
        <v>79</v>
      </c>
      <c r="G50" s="10" t="s">
        <v>122</v>
      </c>
      <c r="H50" s="10" t="s">
        <v>110</v>
      </c>
      <c r="I50" s="10"/>
      <c r="J50" s="10"/>
      <c r="K50" s="10"/>
      <c r="L50" s="10"/>
      <c r="M50" s="10" t="s">
        <v>38</v>
      </c>
      <c r="N50" s="10" t="s">
        <v>39</v>
      </c>
      <c r="O50" s="10" t="s">
        <v>40</v>
      </c>
      <c r="P50" s="11" t="s">
        <v>111</v>
      </c>
      <c r="Q50" s="12">
        <v>114993531852</v>
      </c>
      <c r="R50" s="12">
        <v>0</v>
      </c>
      <c r="S50" s="12">
        <v>0</v>
      </c>
      <c r="T50" s="12">
        <v>114993531852</v>
      </c>
      <c r="U50" s="12">
        <v>42328782044</v>
      </c>
      <c r="V50" s="12">
        <f t="shared" si="0"/>
        <v>72664749808</v>
      </c>
      <c r="W50" s="12">
        <v>72664749808</v>
      </c>
      <c r="X50" s="12">
        <v>0</v>
      </c>
      <c r="Y50" s="12">
        <v>65534471813</v>
      </c>
      <c r="Z50" s="12">
        <v>8750401231</v>
      </c>
      <c r="AA50" s="12">
        <v>8750401231</v>
      </c>
      <c r="AB50" s="12">
        <v>8750401231</v>
      </c>
      <c r="AC50" s="31">
        <f t="shared" si="1"/>
        <v>7.6094725416921874E-2</v>
      </c>
    </row>
    <row r="51" spans="1:29" ht="30" customHeight="1" x14ac:dyDescent="0.25">
      <c r="A51" s="3" t="s">
        <v>33</v>
      </c>
      <c r="B51" s="4" t="s">
        <v>34</v>
      </c>
      <c r="C51" s="8" t="s">
        <v>123</v>
      </c>
      <c r="D51" s="10" t="s">
        <v>77</v>
      </c>
      <c r="E51" s="10" t="s">
        <v>101</v>
      </c>
      <c r="F51" s="10" t="s">
        <v>79</v>
      </c>
      <c r="G51" s="10" t="s">
        <v>124</v>
      </c>
      <c r="H51" s="10" t="s">
        <v>110</v>
      </c>
      <c r="I51" s="10"/>
      <c r="J51" s="10"/>
      <c r="K51" s="10"/>
      <c r="L51" s="10"/>
      <c r="M51" s="10" t="s">
        <v>38</v>
      </c>
      <c r="N51" s="10" t="s">
        <v>87</v>
      </c>
      <c r="O51" s="10" t="s">
        <v>40</v>
      </c>
      <c r="P51" s="11" t="s">
        <v>111</v>
      </c>
      <c r="Q51" s="12">
        <v>10462000000</v>
      </c>
      <c r="R51" s="12">
        <v>0</v>
      </c>
      <c r="S51" s="12">
        <v>0</v>
      </c>
      <c r="T51" s="12">
        <v>10462000000</v>
      </c>
      <c r="U51" s="12">
        <v>9389008850</v>
      </c>
      <c r="V51" s="12">
        <f t="shared" si="0"/>
        <v>1072991150</v>
      </c>
      <c r="W51" s="12">
        <v>1072991150</v>
      </c>
      <c r="X51" s="12">
        <v>0</v>
      </c>
      <c r="Y51" s="12">
        <v>1058386926</v>
      </c>
      <c r="Z51" s="12">
        <v>678609787</v>
      </c>
      <c r="AA51" s="12">
        <v>678609787</v>
      </c>
      <c r="AB51" s="12">
        <v>677121404</v>
      </c>
      <c r="AC51" s="31">
        <f t="shared" si="1"/>
        <v>6.4721984706557059E-2</v>
      </c>
    </row>
    <row r="52" spans="1:29" ht="30" customHeight="1" x14ac:dyDescent="0.25">
      <c r="A52" s="3" t="s">
        <v>33</v>
      </c>
      <c r="B52" s="4" t="s">
        <v>34</v>
      </c>
      <c r="C52" s="8" t="s">
        <v>125</v>
      </c>
      <c r="D52" s="10" t="s">
        <v>77</v>
      </c>
      <c r="E52" s="10" t="s">
        <v>101</v>
      </c>
      <c r="F52" s="10" t="s">
        <v>79</v>
      </c>
      <c r="G52" s="10" t="s">
        <v>126</v>
      </c>
      <c r="H52" s="10" t="s">
        <v>110</v>
      </c>
      <c r="I52" s="10" t="s">
        <v>1</v>
      </c>
      <c r="J52" s="10" t="s">
        <v>1</v>
      </c>
      <c r="K52" s="10" t="s">
        <v>1</v>
      </c>
      <c r="L52" s="10" t="s">
        <v>1</v>
      </c>
      <c r="M52" s="10" t="s">
        <v>38</v>
      </c>
      <c r="N52" s="10" t="s">
        <v>73</v>
      </c>
      <c r="O52" s="10" t="s">
        <v>40</v>
      </c>
      <c r="P52" s="11" t="s">
        <v>127</v>
      </c>
      <c r="Q52" s="12">
        <v>0</v>
      </c>
      <c r="R52" s="12">
        <v>60000000000</v>
      </c>
      <c r="S52" s="12">
        <v>0</v>
      </c>
      <c r="T52" s="12">
        <v>60000000000</v>
      </c>
      <c r="U52" s="12">
        <v>60000000000</v>
      </c>
      <c r="V52" s="12">
        <f t="shared" si="0"/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31">
        <v>0</v>
      </c>
    </row>
    <row r="53" spans="1:29" ht="30" customHeight="1" x14ac:dyDescent="0.25">
      <c r="A53" s="3" t="s">
        <v>33</v>
      </c>
      <c r="B53" s="4" t="s">
        <v>34</v>
      </c>
      <c r="C53" s="8" t="s">
        <v>128</v>
      </c>
      <c r="D53" s="10" t="s">
        <v>77</v>
      </c>
      <c r="E53" s="10" t="s">
        <v>129</v>
      </c>
      <c r="F53" s="10" t="s">
        <v>79</v>
      </c>
      <c r="G53" s="10" t="s">
        <v>102</v>
      </c>
      <c r="H53" s="10" t="s">
        <v>130</v>
      </c>
      <c r="I53" s="10"/>
      <c r="J53" s="10"/>
      <c r="K53" s="10"/>
      <c r="L53" s="10"/>
      <c r="M53" s="10" t="s">
        <v>38</v>
      </c>
      <c r="N53" s="10" t="s">
        <v>39</v>
      </c>
      <c r="O53" s="10" t="s">
        <v>40</v>
      </c>
      <c r="P53" s="11" t="s">
        <v>131</v>
      </c>
      <c r="Q53" s="12">
        <v>31000000000</v>
      </c>
      <c r="R53" s="12">
        <v>0</v>
      </c>
      <c r="S53" s="12">
        <v>0</v>
      </c>
      <c r="T53" s="12">
        <v>31000000000</v>
      </c>
      <c r="U53" s="12">
        <v>11847687702</v>
      </c>
      <c r="V53" s="12">
        <f t="shared" si="0"/>
        <v>19152312298</v>
      </c>
      <c r="W53" s="12">
        <v>19144812298</v>
      </c>
      <c r="X53" s="12">
        <v>7500000</v>
      </c>
      <c r="Y53" s="12">
        <v>13980283205</v>
      </c>
      <c r="Z53" s="12">
        <v>10214850771</v>
      </c>
      <c r="AA53" s="12">
        <v>10214850771</v>
      </c>
      <c r="AB53" s="12">
        <v>10214850771</v>
      </c>
      <c r="AC53" s="31">
        <f t="shared" si="1"/>
        <v>0.32951131519354837</v>
      </c>
    </row>
    <row r="54" spans="1:29" ht="30" customHeight="1" x14ac:dyDescent="0.25">
      <c r="A54" s="3" t="s">
        <v>33</v>
      </c>
      <c r="B54" s="4" t="s">
        <v>34</v>
      </c>
      <c r="C54" s="8" t="s">
        <v>132</v>
      </c>
      <c r="D54" s="10" t="s">
        <v>77</v>
      </c>
      <c r="E54" s="10" t="s">
        <v>129</v>
      </c>
      <c r="F54" s="10" t="s">
        <v>79</v>
      </c>
      <c r="G54" s="10" t="s">
        <v>94</v>
      </c>
      <c r="H54" s="10" t="s">
        <v>130</v>
      </c>
      <c r="I54" s="10"/>
      <c r="J54" s="10"/>
      <c r="K54" s="10"/>
      <c r="L54" s="10"/>
      <c r="M54" s="10" t="s">
        <v>38</v>
      </c>
      <c r="N54" s="10" t="s">
        <v>39</v>
      </c>
      <c r="O54" s="10" t="s">
        <v>40</v>
      </c>
      <c r="P54" s="11" t="s">
        <v>131</v>
      </c>
      <c r="Q54" s="12">
        <v>29000000000</v>
      </c>
      <c r="R54" s="12">
        <v>0</v>
      </c>
      <c r="S54" s="12">
        <v>0</v>
      </c>
      <c r="T54" s="12">
        <v>29000000000</v>
      </c>
      <c r="U54" s="12">
        <v>5540455622.4899998</v>
      </c>
      <c r="V54" s="12">
        <f t="shared" si="0"/>
        <v>23459544377.510002</v>
      </c>
      <c r="W54" s="12">
        <v>23428340744.509998</v>
      </c>
      <c r="X54" s="12">
        <v>31203633</v>
      </c>
      <c r="Y54" s="12">
        <v>23234462445.509998</v>
      </c>
      <c r="Z54" s="12">
        <v>14738658173.299999</v>
      </c>
      <c r="AA54" s="12">
        <v>14266251405.33</v>
      </c>
      <c r="AB54" s="12">
        <v>14266251405.33</v>
      </c>
      <c r="AC54" s="31">
        <f t="shared" si="1"/>
        <v>0.49193970363206896</v>
      </c>
    </row>
    <row r="55" spans="1:29" ht="30" customHeight="1" thickBot="1" x14ac:dyDescent="0.3">
      <c r="A55" s="3" t="s">
        <v>33</v>
      </c>
      <c r="B55" s="4" t="s">
        <v>34</v>
      </c>
      <c r="C55" s="8" t="s">
        <v>133</v>
      </c>
      <c r="D55" s="14" t="s">
        <v>77</v>
      </c>
      <c r="E55" s="14" t="s">
        <v>129</v>
      </c>
      <c r="F55" s="14" t="s">
        <v>79</v>
      </c>
      <c r="G55" s="14" t="s">
        <v>109</v>
      </c>
      <c r="H55" s="14" t="s">
        <v>130</v>
      </c>
      <c r="I55" s="14"/>
      <c r="J55" s="14"/>
      <c r="K55" s="14"/>
      <c r="L55" s="14"/>
      <c r="M55" s="14" t="s">
        <v>38</v>
      </c>
      <c r="N55" s="14" t="s">
        <v>39</v>
      </c>
      <c r="O55" s="14" t="s">
        <v>40</v>
      </c>
      <c r="P55" s="15" t="s">
        <v>131</v>
      </c>
      <c r="Q55" s="12">
        <v>4610000000</v>
      </c>
      <c r="R55" s="12">
        <v>0</v>
      </c>
      <c r="S55" s="12">
        <v>0</v>
      </c>
      <c r="T55" s="12">
        <v>4610000000</v>
      </c>
      <c r="U55" s="12">
        <v>229843816</v>
      </c>
      <c r="V55" s="12">
        <f t="shared" si="0"/>
        <v>4380156184</v>
      </c>
      <c r="W55" s="12">
        <v>4367216184</v>
      </c>
      <c r="X55" s="12">
        <v>12940000</v>
      </c>
      <c r="Y55" s="12">
        <v>4363499374</v>
      </c>
      <c r="Z55" s="12">
        <v>3521663036.7800002</v>
      </c>
      <c r="AA55" s="12">
        <v>3521663036.7800002</v>
      </c>
      <c r="AB55" s="12">
        <v>3521663036.7800002</v>
      </c>
      <c r="AC55" s="31">
        <f t="shared" si="1"/>
        <v>0.76391822923644259</v>
      </c>
    </row>
    <row r="56" spans="1:29" ht="30" customHeight="1" thickBot="1" x14ac:dyDescent="0.3">
      <c r="A56" s="3" t="s">
        <v>1</v>
      </c>
      <c r="B56" s="4" t="s">
        <v>1</v>
      </c>
      <c r="C56" s="8" t="s">
        <v>1</v>
      </c>
      <c r="D56" s="21" t="s">
        <v>138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3"/>
      <c r="Q56" s="29">
        <f>SUM(Q29:Q55)</f>
        <v>1616886452678</v>
      </c>
      <c r="R56" s="29">
        <f t="shared" ref="R56:AB56" si="7">SUM(R29:R55)</f>
        <v>87926000000</v>
      </c>
      <c r="S56" s="29">
        <f t="shared" si="7"/>
        <v>73963000000</v>
      </c>
      <c r="T56" s="29">
        <f t="shared" si="7"/>
        <v>1630849452678</v>
      </c>
      <c r="U56" s="29">
        <f t="shared" si="7"/>
        <v>543983313552.02997</v>
      </c>
      <c r="V56" s="29">
        <f>SUM(V29:V55)</f>
        <v>1086866139125.97</v>
      </c>
      <c r="W56" s="29">
        <f t="shared" si="7"/>
        <v>1063841758233.97</v>
      </c>
      <c r="X56" s="29">
        <f t="shared" si="7"/>
        <v>23024380892</v>
      </c>
      <c r="Y56" s="29">
        <f t="shared" si="7"/>
        <v>984284187541.96997</v>
      </c>
      <c r="Z56" s="29">
        <f t="shared" si="7"/>
        <v>105200641003.88</v>
      </c>
      <c r="AA56" s="29">
        <f t="shared" si="7"/>
        <v>104654509494.91</v>
      </c>
      <c r="AB56" s="29">
        <f t="shared" si="7"/>
        <v>104653021111.91</v>
      </c>
      <c r="AC56" s="31">
        <f t="shared" si="1"/>
        <v>6.4725028117204139E-2</v>
      </c>
    </row>
    <row r="57" spans="1:29" ht="30" customHeight="1" thickBot="1" x14ac:dyDescent="0.3">
      <c r="A57" s="3" t="s">
        <v>1</v>
      </c>
      <c r="B57" s="5" t="s">
        <v>1</v>
      </c>
      <c r="C57" s="8" t="s">
        <v>1</v>
      </c>
      <c r="D57" s="21" t="s">
        <v>139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3"/>
      <c r="Q57" s="30">
        <f>Q28+Q56</f>
        <v>5365117999240</v>
      </c>
      <c r="R57" s="30">
        <f t="shared" ref="R57:AB57" si="8">R28+R56</f>
        <v>87926000000</v>
      </c>
      <c r="S57" s="30">
        <f t="shared" si="8"/>
        <v>73963000000</v>
      </c>
      <c r="T57" s="30">
        <f t="shared" si="8"/>
        <v>5379080999240</v>
      </c>
      <c r="U57" s="30">
        <f>U28+U56</f>
        <v>547760313552.02997</v>
      </c>
      <c r="V57" s="30">
        <f>V28+V56</f>
        <v>4831320685687.9697</v>
      </c>
      <c r="W57" s="30">
        <f t="shared" si="8"/>
        <v>4804139886440.1494</v>
      </c>
      <c r="X57" s="30">
        <f t="shared" si="8"/>
        <v>27180799247.82</v>
      </c>
      <c r="Y57" s="30">
        <f t="shared" si="8"/>
        <v>4418843647859.7803</v>
      </c>
      <c r="Z57" s="30">
        <f t="shared" si="8"/>
        <v>3533380257367.9199</v>
      </c>
      <c r="AA57" s="30">
        <f t="shared" si="8"/>
        <v>3530952672776.9502</v>
      </c>
      <c r="AB57" s="30">
        <f t="shared" si="8"/>
        <v>3530951184393.9502</v>
      </c>
      <c r="AC57" s="31">
        <f t="shared" si="1"/>
        <v>0.65813113241761501</v>
      </c>
    </row>
    <row r="58" spans="1:29" ht="34.15" customHeight="1" x14ac:dyDescent="0.25"/>
  </sheetData>
  <sheetProtection algorithmName="SHA-512" hashValue="4cKeYPD57trNwUzVVUvGNcg3WrtHk/vWHP6JbU9E+MNp++MqfsVvQW3MBDWeLdSXUQREUhYcLWpmDuDLBBDvMw==" saltValue="QDcjQnZbICUEu9g/Pq1emg==" spinCount="100000" sheet="1" objects="1" scenarios="1"/>
  <mergeCells count="10">
    <mergeCell ref="R4:T4"/>
    <mergeCell ref="R5:T5"/>
    <mergeCell ref="R6:T6"/>
    <mergeCell ref="D56:P56"/>
    <mergeCell ref="D57:P57"/>
    <mergeCell ref="F15:P15"/>
    <mergeCell ref="F17:P17"/>
    <mergeCell ref="F24:P24"/>
    <mergeCell ref="F27:P27"/>
    <mergeCell ref="D28:P2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DAE9D-109F-49C2-98C3-078E92A8B98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REP_EPG034_EjecucionPresupuesta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Naranjo Aristizabal</dc:creator>
  <cp:lastModifiedBy>Jorge Andres Moreno Arteta</cp:lastModifiedBy>
  <dcterms:created xsi:type="dcterms:W3CDTF">2024-12-02T01:43:50Z</dcterms:created>
  <dcterms:modified xsi:type="dcterms:W3CDTF">2024-12-05T15:56:37Z</dcterms:modified>
</cp:coreProperties>
</file>