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oreno\OneDrive - MINISTERIO DE VIVIENDA CIUDAD Y TERRITORIO\Escritorio\PENDIENTE\Cuentas\cuenta ok\EJECUCION DE LA WEB\EJECUCIÓN PRESUPUESTAL OCT-NOV 2023-MENSUAL\"/>
    </mc:Choice>
  </mc:AlternateContent>
  <xr:revisionPtr revIDLastSave="0" documentId="13_ncr:1_{1F3A33AC-7BB9-4765-A7C8-92FEB8243B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S17" i="1"/>
  <c r="T17" i="1"/>
  <c r="AC17" i="1" s="1"/>
  <c r="U17" i="1"/>
  <c r="V17" i="1"/>
  <c r="W17" i="1"/>
  <c r="X17" i="1"/>
  <c r="Y17" i="1"/>
  <c r="Z17" i="1"/>
  <c r="AA17" i="1"/>
  <c r="Q17" i="1"/>
  <c r="AC15" i="1"/>
  <c r="AC16" i="1"/>
  <c r="AC18" i="1"/>
  <c r="AC19" i="1"/>
  <c r="AC20" i="1"/>
  <c r="AC21" i="1"/>
  <c r="AC22" i="1"/>
  <c r="AC23" i="1"/>
  <c r="AC24" i="1"/>
  <c r="AC25" i="1"/>
  <c r="AC26" i="1"/>
  <c r="R15" i="1"/>
  <c r="S15" i="1"/>
  <c r="T15" i="1"/>
  <c r="U15" i="1"/>
  <c r="V15" i="1"/>
  <c r="W15" i="1"/>
  <c r="X15" i="1"/>
  <c r="Y15" i="1"/>
  <c r="Z15" i="1"/>
  <c r="AA15" i="1"/>
  <c r="Q15" i="1"/>
  <c r="AC14" i="1"/>
  <c r="S26" i="1"/>
  <c r="AA26" i="1"/>
  <c r="R25" i="1"/>
  <c r="R26" i="1" s="1"/>
  <c r="S25" i="1"/>
  <c r="T25" i="1"/>
  <c r="U25" i="1"/>
  <c r="U26" i="1" s="1"/>
  <c r="V25" i="1"/>
  <c r="V26" i="1" s="1"/>
  <c r="W25" i="1"/>
  <c r="W26" i="1" s="1"/>
  <c r="X25" i="1"/>
  <c r="X26" i="1" s="1"/>
  <c r="Y25" i="1"/>
  <c r="Y26" i="1" s="1"/>
  <c r="Z25" i="1"/>
  <c r="Z26" i="1" s="1"/>
  <c r="AA25" i="1"/>
  <c r="Q25" i="1"/>
  <c r="Q26" i="1" s="1"/>
  <c r="T26" i="1" l="1"/>
</calcChain>
</file>

<file path=xl/sharedStrings.xml><?xml version="1.0" encoding="utf-8"?>
<sst xmlns="http://schemas.openxmlformats.org/spreadsheetml/2006/main" count="223" uniqueCount="69">
  <si>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</si>
  <si>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</si>
  <si>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</si>
  <si>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</si>
  <si>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</si>
  <si>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</si>
  <si>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</si>
  <si>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</si>
  <si>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</si>
  <si>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</si>
  <si>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</si>
  <si>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</si>
  <si>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</si>
  <si>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</si>
  <si>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</si>
  <si>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</si>
  <si>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</si>
  <si>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</si>
  <si>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</si>
  <si>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</si>
  <si>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</si>
  <si>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</si>
  <si>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</si>
  <si>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</si>
  <si>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</si>
  <si>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</si>
  <si>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</si>
  <si>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</si>
  <si>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40-02-00</t>
  </si>
  <si>
    <t>FONDO NACIONAL DE VIVIENDA - FONVIVIENDA</t>
  </si>
  <si>
    <t>A-08-04-01</t>
  </si>
  <si>
    <t>A</t>
  </si>
  <si>
    <t>08</t>
  </si>
  <si>
    <t>04</t>
  </si>
  <si>
    <t>01</t>
  </si>
  <si>
    <t>Nación</t>
  </si>
  <si>
    <t>11</t>
  </si>
  <si>
    <t>SSF</t>
  </si>
  <si>
    <t>CUOTA DE FISCALIZACIÓN Y AUDITAJE</t>
  </si>
  <si>
    <t>B-10-04-01</t>
  </si>
  <si>
    <t>B</t>
  </si>
  <si>
    <t>10</t>
  </si>
  <si>
    <t>CSF</t>
  </si>
  <si>
    <t>APORTES AL FONDO DE CONTINGENCIAS</t>
  </si>
  <si>
    <t>C-4001-1400-4</t>
  </si>
  <si>
    <t>C</t>
  </si>
  <si>
    <t>4001</t>
  </si>
  <si>
    <t>1400</t>
  </si>
  <si>
    <t>4</t>
  </si>
  <si>
    <t>IMPLEMENTACIÓN DEL PROGRAMA DE COBERTURA CONDICIONADA PARA CRÉDITOS DE VIVIENDA SEGUNDA GENERACIÓN  NACIONAL</t>
  </si>
  <si>
    <t>C-4001-1400-5</t>
  </si>
  <si>
    <t>5</t>
  </si>
  <si>
    <t>SUBSIDIO FAMILIAR DE VIVIENDA  NACIONAL</t>
  </si>
  <si>
    <t>14</t>
  </si>
  <si>
    <t>15</t>
  </si>
  <si>
    <t>Propios</t>
  </si>
  <si>
    <t>25</t>
  </si>
  <si>
    <t>C-4001-1400-6</t>
  </si>
  <si>
    <t>6</t>
  </si>
  <si>
    <t>FORTALECIMIENTO A LA CONSTRUCCION DE EQUIPAMIENTOS EN LOS PROGRAMAS DE VIVIENDA DE INTERES PRIORITARIO Y SOCIAL NACIONAL</t>
  </si>
  <si>
    <t>FONDO NACIONAL DE VIVIENDA</t>
  </si>
  <si>
    <t>República de Colombia</t>
  </si>
  <si>
    <t>Ejecución Presupuestal a 31 de Octubre de 2023</t>
  </si>
  <si>
    <t>TOTAL DE INVERSIÓN</t>
  </si>
  <si>
    <t>TOTAL</t>
  </si>
  <si>
    <t>%ejec</t>
  </si>
  <si>
    <t xml:space="preserve">TOTAL FUNCIONAMIENTO </t>
  </si>
  <si>
    <t>TOTAL APORTES AL FONDO DE CONTINGENCIAS</t>
  </si>
  <si>
    <t>FUENTE: Sistema Integrado de información Financiera - SIIF -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</si>
</sst>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 applyFont="1"/>
    <xf numFmtId="0" fontId="3" fillId="0" borderId="0" xfId="0" applyFont="1"/>
    <xf numFmtId="10" fontId="3" fillId="0" borderId="3" xfId="1" applyNumberFormat="1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10" fontId="4" fillId="0" borderId="3" xfId="1" applyNumberFormat="1" applyFont="1" applyBorder="1"/>
    <xf numFmtId="0" fontId="2" fillId="0" borderId="1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4" fillId="0" borderId="3" xfId="0" applyFont="1" applyBorder="1"/>
    <xf numFmtId="0" fontId="5" fillId="0" borderId="3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readingOrder="1"/>
    </xf>
    <xf numFmtId="0" fontId="5" fillId="0" borderId="3" xfId="0" applyFont="1" applyBorder="1" applyAlignment="1">
      <alignment vertical="center" wrapText="1" readingOrder="1"/>
    </xf>
    <xf numFmtId="164" fontId="5" fillId="0" borderId="3" xfId="0" applyNumberFormat="1" applyFont="1" applyBorder="1" applyAlignment="1">
      <alignment horizontal="right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164" fontId="2" fillId="0" borderId="3" xfId="0" applyNumberFormat="1" applyFont="1" applyBorder="1" applyAlignment="1">
      <alignment horizontal="right" vertical="center" wrapText="1" readingOrder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 wrapText="1" readingOrder="1"/>
    </xf>
    <xf numFmtId="7" fontId="2" fillId="0" borderId="3" xfId="0" applyNumberFormat="1" applyFont="1" applyBorder="1" applyAlignment="1">
      <alignment horizontal="righ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4" fillId="0" borderId="5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142875</xdr:rowOff>
    </xdr:from>
    <xdr:to>
      <xdr:col>10</xdr:col>
      <xdr:colOff>190500</xdr:colOff>
      <xdr:row>8</xdr:row>
      <xdr:rowOff>119298</xdr:rowOff>
    </xdr:to>
    <xdr:pic>
      <xdr:nvPicPr>
        <xdr:cNvPr id="2" name="Picture 0" descr="e0f4233f-7a71-47f5-824f-b8099c95c5d2">
          <a:extLst>
            <a:ext uri="{FF2B5EF4-FFF2-40B4-BE49-F238E27FC236}">
              <a16:creationId xmlns:a16="http://schemas.microsoft.com/office/drawing/2014/main" id="{E563B6A1-56AF-4A04-B01C-CE6CE727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14375"/>
          <a:ext cx="2409825" cy="1081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257175</xdr:colOff>
      <xdr:row>3</xdr:row>
      <xdr:rowOff>47625</xdr:rowOff>
    </xdr:from>
    <xdr:to>
      <xdr:col>14</xdr:col>
      <xdr:colOff>342900</xdr:colOff>
      <xdr:row>10</xdr:row>
      <xdr:rowOff>6804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E26228-8F8C-4CAB-978D-D346D06E1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619125"/>
          <a:ext cx="1257300" cy="1483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1200150</xdr:colOff>
      <xdr:row>2</xdr:row>
      <xdr:rowOff>85725</xdr:rowOff>
    </xdr:from>
    <xdr:to>
      <xdr:col>21</xdr:col>
      <xdr:colOff>1533525</xdr:colOff>
      <xdr:row>9</xdr:row>
      <xdr:rowOff>3340</xdr:rowOff>
    </xdr:to>
    <xdr:pic>
      <xdr:nvPicPr>
        <xdr:cNvPr id="4" name="imageSelected1">
          <a:extLst>
            <a:ext uri="{FF2B5EF4-FFF2-40B4-BE49-F238E27FC236}">
              <a16:creationId xmlns:a16="http://schemas.microsoft.com/office/drawing/2014/main" id="{88A8C178-B617-4CB1-950E-FB0BE632E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6300" y="466725"/>
          <a:ext cx="3095625" cy="91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C27"/>
  <sheetViews>
    <sheetView showGridLines="0" tabSelected="1" topLeftCell="V10" workbookViewId="0">
      <selection activeCell="AD15" sqref="AD15"/>
    </sheetView>
  </sheetViews>
  <sheetFormatPr baseColWidth="10" defaultRowHeight="11.25" x14ac:dyDescent="0.15"/>
  <cols>
    <col min="1" max="1" width="13.42578125" style="3" hidden="1" customWidth="1"/>
    <col min="2" max="2" width="27" style="3" hidden="1" customWidth="1"/>
    <col min="3" max="3" width="21.5703125" style="3" hidden="1" customWidth="1"/>
    <col min="4" max="11" width="5.42578125" style="3" customWidth="1"/>
    <col min="12" max="12" width="7" style="3" customWidth="1"/>
    <col min="13" max="13" width="9.5703125" style="3" customWidth="1"/>
    <col min="14" max="14" width="8" style="3" customWidth="1"/>
    <col min="15" max="15" width="9.5703125" style="3" customWidth="1"/>
    <col min="16" max="16" width="27.5703125" style="3" customWidth="1"/>
    <col min="17" max="17" width="25.5703125" style="3" bestFit="1" customWidth="1"/>
    <col min="18" max="18" width="23" style="3" bestFit="1" customWidth="1"/>
    <col min="19" max="19" width="22.5703125" style="3" bestFit="1" customWidth="1"/>
    <col min="20" max="20" width="25.7109375" style="3" bestFit="1" customWidth="1"/>
    <col min="21" max="21" width="15.7109375" style="3" bestFit="1" customWidth="1"/>
    <col min="22" max="22" width="25.7109375" style="3" bestFit="1" customWidth="1"/>
    <col min="23" max="23" width="22.5703125" style="3" bestFit="1" customWidth="1"/>
    <col min="24" max="27" width="25.7109375" style="3" bestFit="1" customWidth="1"/>
    <col min="28" max="28" width="0" style="3" hidden="1" customWidth="1"/>
    <col min="29" max="29" width="11.28515625" style="3" bestFit="1" customWidth="1"/>
    <col min="30" max="16384" width="11.42578125" style="3"/>
  </cols>
  <sheetData>
    <row r="5" spans="1:29" x14ac:dyDescent="0.15">
      <c r="O5" s="4" t="s">
        <v>60</v>
      </c>
      <c r="P5" s="4"/>
      <c r="Q5" s="4"/>
      <c r="R5" s="4"/>
      <c r="S5" s="4"/>
      <c r="T5" s="4"/>
    </row>
    <row r="6" spans="1:29" x14ac:dyDescent="0.15">
      <c r="O6" s="4" t="s">
        <v>61</v>
      </c>
      <c r="P6" s="4"/>
      <c r="Q6" s="4"/>
      <c r="R6" s="4"/>
      <c r="S6" s="4"/>
      <c r="T6" s="4"/>
    </row>
    <row r="7" spans="1:29" x14ac:dyDescent="0.15">
      <c r="O7" s="4" t="s">
        <v>62</v>
      </c>
      <c r="P7" s="4"/>
      <c r="Q7" s="4"/>
      <c r="R7" s="4"/>
      <c r="S7" s="4"/>
      <c r="T7" s="4"/>
    </row>
    <row r="8" spans="1:29" x14ac:dyDescent="0.15">
      <c r="O8" s="4"/>
      <c r="P8" s="4"/>
      <c r="Q8" s="4"/>
      <c r="R8" s="4"/>
      <c r="S8" s="4"/>
      <c r="T8" s="4"/>
    </row>
    <row r="9" spans="1:29" x14ac:dyDescent="0.15">
      <c r="O9" s="4"/>
      <c r="P9" s="4"/>
      <c r="Q9" s="4"/>
      <c r="R9" s="4"/>
      <c r="S9" s="4"/>
      <c r="T9" s="4"/>
    </row>
    <row r="10" spans="1:29" x14ac:dyDescent="0.15">
      <c r="C10" s="5" t="s">
        <v>0</v>
      </c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5" t="s">
        <v>0</v>
      </c>
      <c r="M10" s="5" t="s">
        <v>0</v>
      </c>
      <c r="N10" s="5" t="s">
        <v>0</v>
      </c>
      <c r="O10" s="5" t="s">
        <v>0</v>
      </c>
      <c r="P10" s="5" t="s">
        <v>0</v>
      </c>
      <c r="Q10" s="5" t="s">
        <v>0</v>
      </c>
      <c r="R10" s="5" t="s">
        <v>0</v>
      </c>
      <c r="S10" s="5" t="s">
        <v>0</v>
      </c>
      <c r="T10" s="5" t="s">
        <v>0</v>
      </c>
      <c r="U10" s="5" t="s">
        <v>0</v>
      </c>
      <c r="V10" s="5" t="s">
        <v>0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0</v>
      </c>
    </row>
    <row r="11" spans="1:29" x14ac:dyDescent="0.15"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0</v>
      </c>
      <c r="M11" s="5" t="s">
        <v>0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</row>
    <row r="12" spans="1:29" x14ac:dyDescent="0.15">
      <c r="C12" s="5" t="s">
        <v>0</v>
      </c>
      <c r="D12" s="5" t="s">
        <v>0</v>
      </c>
      <c r="E12" s="5" t="s">
        <v>0</v>
      </c>
      <c r="F12" s="5" t="s">
        <v>0</v>
      </c>
      <c r="G12" s="5" t="s">
        <v>0</v>
      </c>
      <c r="H12" s="5" t="s">
        <v>0</v>
      </c>
      <c r="I12" s="5" t="s">
        <v>0</v>
      </c>
      <c r="J12" s="5" t="s">
        <v>0</v>
      </c>
      <c r="K12" s="5" t="s">
        <v>0</v>
      </c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0</v>
      </c>
    </row>
    <row r="13" spans="1:29" ht="33.75" x14ac:dyDescent="0.15">
      <c r="A13" s="6" t="s">
        <v>1</v>
      </c>
      <c r="B13" s="6" t="s">
        <v>2</v>
      </c>
      <c r="C13" s="24" t="s">
        <v>3</v>
      </c>
      <c r="D13" s="25" t="s">
        <v>4</v>
      </c>
      <c r="E13" s="25" t="s">
        <v>5</v>
      </c>
      <c r="F13" s="25" t="s">
        <v>6</v>
      </c>
      <c r="G13" s="25" t="s">
        <v>7</v>
      </c>
      <c r="H13" s="25" t="s">
        <v>8</v>
      </c>
      <c r="I13" s="25" t="s">
        <v>9</v>
      </c>
      <c r="J13" s="25" t="s">
        <v>10</v>
      </c>
      <c r="K13" s="25" t="s">
        <v>11</v>
      </c>
      <c r="L13" s="25" t="s">
        <v>12</v>
      </c>
      <c r="M13" s="25" t="s">
        <v>13</v>
      </c>
      <c r="N13" s="25" t="s">
        <v>14</v>
      </c>
      <c r="O13" s="25" t="s">
        <v>15</v>
      </c>
      <c r="P13" s="25" t="s">
        <v>16</v>
      </c>
      <c r="Q13" s="25" t="s">
        <v>17</v>
      </c>
      <c r="R13" s="25" t="s">
        <v>18</v>
      </c>
      <c r="S13" s="25" t="s">
        <v>19</v>
      </c>
      <c r="T13" s="25" t="s">
        <v>20</v>
      </c>
      <c r="U13" s="25" t="s">
        <v>21</v>
      </c>
      <c r="V13" s="25" t="s">
        <v>22</v>
      </c>
      <c r="W13" s="25" t="s">
        <v>23</v>
      </c>
      <c r="X13" s="25" t="s">
        <v>24</v>
      </c>
      <c r="Y13" s="25" t="s">
        <v>25</v>
      </c>
      <c r="Z13" s="25" t="s">
        <v>26</v>
      </c>
      <c r="AA13" s="25" t="s">
        <v>27</v>
      </c>
      <c r="AB13" s="26"/>
      <c r="AC13" s="25" t="s">
        <v>65</v>
      </c>
    </row>
    <row r="14" spans="1:29" ht="22.5" x14ac:dyDescent="0.15">
      <c r="A14" s="7" t="s">
        <v>28</v>
      </c>
      <c r="B14" s="22" t="s">
        <v>29</v>
      </c>
      <c r="C14" s="15" t="s">
        <v>30</v>
      </c>
      <c r="D14" s="13" t="s">
        <v>31</v>
      </c>
      <c r="E14" s="13" t="s">
        <v>32</v>
      </c>
      <c r="F14" s="13" t="s">
        <v>33</v>
      </c>
      <c r="G14" s="13" t="s">
        <v>34</v>
      </c>
      <c r="H14" s="13"/>
      <c r="I14" s="13"/>
      <c r="J14" s="13"/>
      <c r="K14" s="13"/>
      <c r="L14" s="13"/>
      <c r="M14" s="13" t="s">
        <v>35</v>
      </c>
      <c r="N14" s="13" t="s">
        <v>36</v>
      </c>
      <c r="O14" s="13" t="s">
        <v>37</v>
      </c>
      <c r="P14" s="14" t="s">
        <v>38</v>
      </c>
      <c r="Q14" s="16">
        <v>8011510724</v>
      </c>
      <c r="R14" s="16">
        <v>0</v>
      </c>
      <c r="S14" s="16">
        <v>0</v>
      </c>
      <c r="T14" s="16">
        <v>8011510724</v>
      </c>
      <c r="U14" s="16">
        <v>0</v>
      </c>
      <c r="V14" s="16">
        <v>1742693870.27</v>
      </c>
      <c r="W14" s="16">
        <v>6268816853.7299995</v>
      </c>
      <c r="X14" s="16">
        <v>1742693870.27</v>
      </c>
      <c r="Y14" s="16">
        <v>1742693870.27</v>
      </c>
      <c r="Z14" s="16">
        <v>1742693870.27</v>
      </c>
      <c r="AA14" s="16">
        <v>1742693870.27</v>
      </c>
      <c r="AB14" s="12"/>
      <c r="AC14" s="8">
        <f>AA14/T14</f>
        <v>0.21752375179994829</v>
      </c>
    </row>
    <row r="15" spans="1:29" s="1" customFormat="1" x14ac:dyDescent="0.15">
      <c r="A15" s="9"/>
      <c r="B15" s="23"/>
      <c r="C15" s="11"/>
      <c r="D15" s="10" t="s">
        <v>31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 t="s">
        <v>66</v>
      </c>
      <c r="Q15" s="18">
        <f>Q14</f>
        <v>8011510724</v>
      </c>
      <c r="R15" s="18">
        <f t="shared" ref="R15:AA15" si="0">R14</f>
        <v>0</v>
      </c>
      <c r="S15" s="18">
        <f t="shared" si="0"/>
        <v>0</v>
      </c>
      <c r="T15" s="18">
        <f t="shared" si="0"/>
        <v>8011510724</v>
      </c>
      <c r="U15" s="18">
        <f t="shared" si="0"/>
        <v>0</v>
      </c>
      <c r="V15" s="18">
        <f t="shared" si="0"/>
        <v>1742693870.27</v>
      </c>
      <c r="W15" s="18">
        <f t="shared" si="0"/>
        <v>6268816853.7299995</v>
      </c>
      <c r="X15" s="18">
        <f t="shared" si="0"/>
        <v>1742693870.27</v>
      </c>
      <c r="Y15" s="18">
        <f t="shared" si="0"/>
        <v>1742693870.27</v>
      </c>
      <c r="Z15" s="18">
        <f t="shared" si="0"/>
        <v>1742693870.27</v>
      </c>
      <c r="AA15" s="18">
        <f t="shared" si="0"/>
        <v>1742693870.27</v>
      </c>
      <c r="AB15" s="19"/>
      <c r="AC15" s="8">
        <f t="shared" ref="AC15:AC26" si="1">AA15/T15</f>
        <v>0.21752375179994829</v>
      </c>
    </row>
    <row r="16" spans="1:29" ht="22.5" x14ac:dyDescent="0.15">
      <c r="A16" s="7" t="s">
        <v>28</v>
      </c>
      <c r="B16" s="22" t="s">
        <v>29</v>
      </c>
      <c r="C16" s="15" t="s">
        <v>39</v>
      </c>
      <c r="D16" s="13" t="s">
        <v>40</v>
      </c>
      <c r="E16" s="13" t="s">
        <v>41</v>
      </c>
      <c r="F16" s="13" t="s">
        <v>33</v>
      </c>
      <c r="G16" s="13" t="s">
        <v>34</v>
      </c>
      <c r="H16" s="13"/>
      <c r="I16" s="13"/>
      <c r="J16" s="13"/>
      <c r="K16" s="13"/>
      <c r="L16" s="13"/>
      <c r="M16" s="13" t="s">
        <v>35</v>
      </c>
      <c r="N16" s="13" t="s">
        <v>36</v>
      </c>
      <c r="O16" s="13" t="s">
        <v>42</v>
      </c>
      <c r="P16" s="14" t="s">
        <v>43</v>
      </c>
      <c r="Q16" s="16">
        <v>586091139</v>
      </c>
      <c r="R16" s="16">
        <v>0</v>
      </c>
      <c r="S16" s="16">
        <v>0</v>
      </c>
      <c r="T16" s="16">
        <v>586091139</v>
      </c>
      <c r="U16" s="16">
        <v>0</v>
      </c>
      <c r="V16" s="16">
        <v>586091139</v>
      </c>
      <c r="W16" s="16">
        <v>0</v>
      </c>
      <c r="X16" s="16">
        <v>586091139</v>
      </c>
      <c r="Y16" s="16">
        <v>586091139</v>
      </c>
      <c r="Z16" s="16">
        <v>586091139</v>
      </c>
      <c r="AA16" s="16">
        <v>586091139</v>
      </c>
      <c r="AB16" s="12"/>
      <c r="AC16" s="8">
        <f t="shared" si="1"/>
        <v>1</v>
      </c>
    </row>
    <row r="17" spans="1:29" s="1" customFormat="1" ht="30.75" customHeight="1" x14ac:dyDescent="0.15">
      <c r="A17" s="9"/>
      <c r="B17" s="23"/>
      <c r="C17" s="11"/>
      <c r="D17" s="10" t="s">
        <v>40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7" t="s">
        <v>67</v>
      </c>
      <c r="Q17" s="18">
        <f>Q16</f>
        <v>586091139</v>
      </c>
      <c r="R17" s="18">
        <f t="shared" ref="R17:AA17" si="2">R16</f>
        <v>0</v>
      </c>
      <c r="S17" s="18">
        <f t="shared" si="2"/>
        <v>0</v>
      </c>
      <c r="T17" s="18">
        <f t="shared" si="2"/>
        <v>586091139</v>
      </c>
      <c r="U17" s="18">
        <f t="shared" si="2"/>
        <v>0</v>
      </c>
      <c r="V17" s="18">
        <f t="shared" si="2"/>
        <v>586091139</v>
      </c>
      <c r="W17" s="18">
        <f t="shared" si="2"/>
        <v>0</v>
      </c>
      <c r="X17" s="18">
        <f t="shared" si="2"/>
        <v>586091139</v>
      </c>
      <c r="Y17" s="18">
        <f t="shared" si="2"/>
        <v>586091139</v>
      </c>
      <c r="Z17" s="18">
        <f t="shared" si="2"/>
        <v>586091139</v>
      </c>
      <c r="AA17" s="18">
        <f t="shared" si="2"/>
        <v>586091139</v>
      </c>
      <c r="AB17" s="19"/>
      <c r="AC17" s="2">
        <f t="shared" si="1"/>
        <v>1</v>
      </c>
    </row>
    <row r="18" spans="1:29" ht="67.5" x14ac:dyDescent="0.15">
      <c r="A18" s="7" t="s">
        <v>28</v>
      </c>
      <c r="B18" s="22" t="s">
        <v>29</v>
      </c>
      <c r="C18" s="15" t="s">
        <v>44</v>
      </c>
      <c r="D18" s="13" t="s">
        <v>45</v>
      </c>
      <c r="E18" s="13" t="s">
        <v>46</v>
      </c>
      <c r="F18" s="13" t="s">
        <v>47</v>
      </c>
      <c r="G18" s="13" t="s">
        <v>48</v>
      </c>
      <c r="H18" s="13"/>
      <c r="I18" s="13"/>
      <c r="J18" s="13"/>
      <c r="K18" s="13"/>
      <c r="L18" s="13"/>
      <c r="M18" s="13" t="s">
        <v>35</v>
      </c>
      <c r="N18" s="13" t="s">
        <v>36</v>
      </c>
      <c r="O18" s="13" t="s">
        <v>42</v>
      </c>
      <c r="P18" s="14" t="s">
        <v>49</v>
      </c>
      <c r="Q18" s="16">
        <v>719830956228</v>
      </c>
      <c r="R18" s="16">
        <v>39892368344</v>
      </c>
      <c r="S18" s="16">
        <v>0</v>
      </c>
      <c r="T18" s="16">
        <v>759723324572</v>
      </c>
      <c r="U18" s="16">
        <v>0</v>
      </c>
      <c r="V18" s="16">
        <v>756830934570</v>
      </c>
      <c r="W18" s="16">
        <v>2892390002</v>
      </c>
      <c r="X18" s="16">
        <v>756830934570</v>
      </c>
      <c r="Y18" s="16">
        <v>503912396880</v>
      </c>
      <c r="Z18" s="16">
        <v>503912396880</v>
      </c>
      <c r="AA18" s="16">
        <v>503912396880</v>
      </c>
      <c r="AB18" s="12"/>
      <c r="AC18" s="8">
        <f t="shared" si="1"/>
        <v>0.6632840938033403</v>
      </c>
    </row>
    <row r="19" spans="1:29" ht="22.5" x14ac:dyDescent="0.15">
      <c r="A19" s="7" t="s">
        <v>28</v>
      </c>
      <c r="B19" s="22" t="s">
        <v>29</v>
      </c>
      <c r="C19" s="15" t="s">
        <v>50</v>
      </c>
      <c r="D19" s="13" t="s">
        <v>45</v>
      </c>
      <c r="E19" s="13" t="s">
        <v>46</v>
      </c>
      <c r="F19" s="13" t="s">
        <v>47</v>
      </c>
      <c r="G19" s="13" t="s">
        <v>51</v>
      </c>
      <c r="H19" s="13"/>
      <c r="I19" s="13"/>
      <c r="J19" s="13"/>
      <c r="K19" s="13"/>
      <c r="L19" s="13"/>
      <c r="M19" s="13" t="s">
        <v>35</v>
      </c>
      <c r="N19" s="13" t="s">
        <v>41</v>
      </c>
      <c r="O19" s="13" t="s">
        <v>42</v>
      </c>
      <c r="P19" s="14" t="s">
        <v>52</v>
      </c>
      <c r="Q19" s="16">
        <v>0</v>
      </c>
      <c r="R19" s="16">
        <v>1478000000000</v>
      </c>
      <c r="S19" s="16">
        <v>0</v>
      </c>
      <c r="T19" s="16">
        <v>1478000000000</v>
      </c>
      <c r="U19" s="16">
        <v>0</v>
      </c>
      <c r="V19" s="16">
        <v>1478000000000</v>
      </c>
      <c r="W19" s="16">
        <v>0</v>
      </c>
      <c r="X19" s="16">
        <v>1478000000000</v>
      </c>
      <c r="Y19" s="16">
        <v>0</v>
      </c>
      <c r="Z19" s="16">
        <v>0</v>
      </c>
      <c r="AA19" s="16">
        <v>0</v>
      </c>
      <c r="AB19" s="12"/>
      <c r="AC19" s="8">
        <f t="shared" si="1"/>
        <v>0</v>
      </c>
    </row>
    <row r="20" spans="1:29" ht="22.5" x14ac:dyDescent="0.15">
      <c r="A20" s="7" t="s">
        <v>28</v>
      </c>
      <c r="B20" s="22" t="s">
        <v>29</v>
      </c>
      <c r="C20" s="15" t="s">
        <v>50</v>
      </c>
      <c r="D20" s="13" t="s">
        <v>45</v>
      </c>
      <c r="E20" s="13" t="s">
        <v>46</v>
      </c>
      <c r="F20" s="13" t="s">
        <v>47</v>
      </c>
      <c r="G20" s="13" t="s">
        <v>51</v>
      </c>
      <c r="H20" s="13"/>
      <c r="I20" s="13"/>
      <c r="J20" s="13"/>
      <c r="K20" s="13"/>
      <c r="L20" s="13"/>
      <c r="M20" s="13" t="s">
        <v>35</v>
      </c>
      <c r="N20" s="13" t="s">
        <v>36</v>
      </c>
      <c r="O20" s="13" t="s">
        <v>42</v>
      </c>
      <c r="P20" s="14" t="s">
        <v>52</v>
      </c>
      <c r="Q20" s="16">
        <v>1552873039623</v>
      </c>
      <c r="R20" s="16">
        <v>0</v>
      </c>
      <c r="S20" s="16">
        <v>39892368344</v>
      </c>
      <c r="T20" s="16">
        <v>1512980671279</v>
      </c>
      <c r="U20" s="16">
        <v>0</v>
      </c>
      <c r="V20" s="16">
        <v>1501857187153</v>
      </c>
      <c r="W20" s="16">
        <v>11123484126</v>
      </c>
      <c r="X20" s="16">
        <v>1500003922038.8501</v>
      </c>
      <c r="Y20" s="16">
        <v>1043927719573.84</v>
      </c>
      <c r="Z20" s="16">
        <v>1043927359888.84</v>
      </c>
      <c r="AA20" s="16">
        <v>1043926291104.84</v>
      </c>
      <c r="AB20" s="12"/>
      <c r="AC20" s="8">
        <f t="shared" si="1"/>
        <v>0.68997992566709765</v>
      </c>
    </row>
    <row r="21" spans="1:29" ht="22.5" x14ac:dyDescent="0.15">
      <c r="A21" s="7" t="s">
        <v>28</v>
      </c>
      <c r="B21" s="22" t="s">
        <v>29</v>
      </c>
      <c r="C21" s="15" t="s">
        <v>50</v>
      </c>
      <c r="D21" s="13" t="s">
        <v>45</v>
      </c>
      <c r="E21" s="13" t="s">
        <v>46</v>
      </c>
      <c r="F21" s="13" t="s">
        <v>47</v>
      </c>
      <c r="G21" s="13" t="s">
        <v>51</v>
      </c>
      <c r="H21" s="13"/>
      <c r="I21" s="13"/>
      <c r="J21" s="13"/>
      <c r="K21" s="13"/>
      <c r="L21" s="13"/>
      <c r="M21" s="13" t="s">
        <v>35</v>
      </c>
      <c r="N21" s="13" t="s">
        <v>53</v>
      </c>
      <c r="O21" s="13" t="s">
        <v>42</v>
      </c>
      <c r="P21" s="14" t="s">
        <v>52</v>
      </c>
      <c r="Q21" s="16">
        <v>46946000000</v>
      </c>
      <c r="R21" s="16">
        <v>22000000000</v>
      </c>
      <c r="S21" s="16">
        <v>0</v>
      </c>
      <c r="T21" s="16">
        <v>68946000000</v>
      </c>
      <c r="U21" s="16">
        <v>0</v>
      </c>
      <c r="V21" s="16">
        <v>68946000000</v>
      </c>
      <c r="W21" s="16">
        <v>0</v>
      </c>
      <c r="X21" s="16">
        <v>68946000000</v>
      </c>
      <c r="Y21" s="16">
        <v>0</v>
      </c>
      <c r="Z21" s="16">
        <v>0</v>
      </c>
      <c r="AA21" s="16">
        <v>0</v>
      </c>
      <c r="AB21" s="12"/>
      <c r="AC21" s="8">
        <f t="shared" si="1"/>
        <v>0</v>
      </c>
    </row>
    <row r="22" spans="1:29" ht="22.5" x14ac:dyDescent="0.15">
      <c r="A22" s="7" t="s">
        <v>28</v>
      </c>
      <c r="B22" s="22" t="s">
        <v>29</v>
      </c>
      <c r="C22" s="15" t="s">
        <v>50</v>
      </c>
      <c r="D22" s="13" t="s">
        <v>45</v>
      </c>
      <c r="E22" s="13" t="s">
        <v>46</v>
      </c>
      <c r="F22" s="13" t="s">
        <v>47</v>
      </c>
      <c r="G22" s="13" t="s">
        <v>51</v>
      </c>
      <c r="H22" s="13"/>
      <c r="I22" s="13"/>
      <c r="J22" s="13"/>
      <c r="K22" s="13"/>
      <c r="L22" s="13"/>
      <c r="M22" s="13" t="s">
        <v>35</v>
      </c>
      <c r="N22" s="13" t="s">
        <v>54</v>
      </c>
      <c r="O22" s="13" t="s">
        <v>42</v>
      </c>
      <c r="P22" s="14" t="s">
        <v>52</v>
      </c>
      <c r="Q22" s="16">
        <v>2511381469</v>
      </c>
      <c r="R22" s="16">
        <v>11710796644</v>
      </c>
      <c r="S22" s="16">
        <v>0</v>
      </c>
      <c r="T22" s="16">
        <v>14222178113</v>
      </c>
      <c r="U22" s="16">
        <v>0</v>
      </c>
      <c r="V22" s="16">
        <v>14222178113</v>
      </c>
      <c r="W22" s="16">
        <v>0</v>
      </c>
      <c r="X22" s="16">
        <v>14222178113</v>
      </c>
      <c r="Y22" s="16">
        <v>0</v>
      </c>
      <c r="Z22" s="16">
        <v>0</v>
      </c>
      <c r="AA22" s="16">
        <v>0</v>
      </c>
      <c r="AB22" s="12"/>
      <c r="AC22" s="8">
        <f t="shared" si="1"/>
        <v>0</v>
      </c>
    </row>
    <row r="23" spans="1:29" ht="22.5" x14ac:dyDescent="0.15">
      <c r="A23" s="7" t="s">
        <v>28</v>
      </c>
      <c r="B23" s="22" t="s">
        <v>29</v>
      </c>
      <c r="C23" s="15" t="s">
        <v>50</v>
      </c>
      <c r="D23" s="13" t="s">
        <v>45</v>
      </c>
      <c r="E23" s="13" t="s">
        <v>46</v>
      </c>
      <c r="F23" s="13" t="s">
        <v>47</v>
      </c>
      <c r="G23" s="13" t="s">
        <v>51</v>
      </c>
      <c r="H23" s="13"/>
      <c r="I23" s="13"/>
      <c r="J23" s="13"/>
      <c r="K23" s="13"/>
      <c r="L23" s="13"/>
      <c r="M23" s="13" t="s">
        <v>55</v>
      </c>
      <c r="N23" s="13" t="s">
        <v>56</v>
      </c>
      <c r="O23" s="13" t="s">
        <v>42</v>
      </c>
      <c r="P23" s="14" t="s">
        <v>52</v>
      </c>
      <c r="Q23" s="16">
        <v>0</v>
      </c>
      <c r="R23" s="16">
        <v>11710796644</v>
      </c>
      <c r="S23" s="16">
        <v>11710796644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2"/>
      <c r="AC23" s="8" t="e">
        <f t="shared" si="1"/>
        <v>#DIV/0!</v>
      </c>
    </row>
    <row r="24" spans="1:29" ht="67.5" x14ac:dyDescent="0.15">
      <c r="A24" s="7" t="s">
        <v>28</v>
      </c>
      <c r="B24" s="22" t="s">
        <v>29</v>
      </c>
      <c r="C24" s="15" t="s">
        <v>57</v>
      </c>
      <c r="D24" s="13" t="s">
        <v>45</v>
      </c>
      <c r="E24" s="13" t="s">
        <v>46</v>
      </c>
      <c r="F24" s="13" t="s">
        <v>47</v>
      </c>
      <c r="G24" s="13" t="s">
        <v>58</v>
      </c>
      <c r="H24" s="13" t="s">
        <v>0</v>
      </c>
      <c r="I24" s="13" t="s">
        <v>0</v>
      </c>
      <c r="J24" s="13" t="s">
        <v>0</v>
      </c>
      <c r="K24" s="13" t="s">
        <v>0</v>
      </c>
      <c r="L24" s="13" t="s">
        <v>0</v>
      </c>
      <c r="M24" s="13" t="s">
        <v>35</v>
      </c>
      <c r="N24" s="13" t="s">
        <v>53</v>
      </c>
      <c r="O24" s="13" t="s">
        <v>42</v>
      </c>
      <c r="P24" s="14" t="s">
        <v>59</v>
      </c>
      <c r="Q24" s="16">
        <v>6120750000</v>
      </c>
      <c r="R24" s="16">
        <v>0</v>
      </c>
      <c r="S24" s="16">
        <v>0</v>
      </c>
      <c r="T24" s="16">
        <v>6120750000</v>
      </c>
      <c r="U24" s="16">
        <v>0</v>
      </c>
      <c r="V24" s="16">
        <v>6120750000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2"/>
      <c r="AC24" s="8">
        <f t="shared" si="1"/>
        <v>0</v>
      </c>
    </row>
    <row r="25" spans="1:29" x14ac:dyDescent="0.15">
      <c r="A25" s="7" t="s">
        <v>0</v>
      </c>
      <c r="B25" s="22" t="s">
        <v>0</v>
      </c>
      <c r="C25" s="20" t="s">
        <v>63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7" t="s">
        <v>0</v>
      </c>
      <c r="Q25" s="18">
        <f>Q18+Q20+Q21+Q22+Q23+Q24</f>
        <v>2328282127320</v>
      </c>
      <c r="R25" s="18">
        <f t="shared" ref="R25:AA25" si="3">R18+R20+R21+R22+R23+R24</f>
        <v>85313961632</v>
      </c>
      <c r="S25" s="18">
        <f t="shared" si="3"/>
        <v>51603164988</v>
      </c>
      <c r="T25" s="18">
        <f t="shared" si="3"/>
        <v>2361992923964</v>
      </c>
      <c r="U25" s="18">
        <f t="shared" si="3"/>
        <v>0</v>
      </c>
      <c r="V25" s="18">
        <f t="shared" si="3"/>
        <v>2347977049836</v>
      </c>
      <c r="W25" s="18">
        <f t="shared" si="3"/>
        <v>14015874128</v>
      </c>
      <c r="X25" s="18">
        <f t="shared" si="3"/>
        <v>2340003034721.8501</v>
      </c>
      <c r="Y25" s="18">
        <f t="shared" si="3"/>
        <v>1547840116453.8398</v>
      </c>
      <c r="Z25" s="18">
        <f t="shared" si="3"/>
        <v>1547839756768.8398</v>
      </c>
      <c r="AA25" s="18">
        <f t="shared" si="3"/>
        <v>1547838687984.8398</v>
      </c>
      <c r="AB25" s="19"/>
      <c r="AC25" s="2">
        <f t="shared" si="1"/>
        <v>0.65531046781765512</v>
      </c>
    </row>
    <row r="26" spans="1:29" x14ac:dyDescent="0.15">
      <c r="A26" s="7" t="s">
        <v>0</v>
      </c>
      <c r="B26" s="23" t="s">
        <v>0</v>
      </c>
      <c r="C26" s="20" t="s">
        <v>64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17" t="s">
        <v>0</v>
      </c>
      <c r="Q26" s="21">
        <f>Q25+Q16+Q14</f>
        <v>2336879729183</v>
      </c>
      <c r="R26" s="21">
        <f t="shared" ref="R26:AA26" si="4">R25+R16+R14</f>
        <v>85313961632</v>
      </c>
      <c r="S26" s="21">
        <f t="shared" si="4"/>
        <v>51603164988</v>
      </c>
      <c r="T26" s="21">
        <f t="shared" si="4"/>
        <v>2370590525827</v>
      </c>
      <c r="U26" s="21">
        <f t="shared" si="4"/>
        <v>0</v>
      </c>
      <c r="V26" s="21">
        <f t="shared" si="4"/>
        <v>2350305834845.27</v>
      </c>
      <c r="W26" s="21">
        <f t="shared" si="4"/>
        <v>20284690981.73</v>
      </c>
      <c r="X26" s="21">
        <f t="shared" si="4"/>
        <v>2342331819731.1201</v>
      </c>
      <c r="Y26" s="21">
        <f t="shared" si="4"/>
        <v>1550168901463.1099</v>
      </c>
      <c r="Z26" s="21">
        <f t="shared" si="4"/>
        <v>1550168541778.1099</v>
      </c>
      <c r="AA26" s="21">
        <f t="shared" si="4"/>
        <v>1550167472994.1099</v>
      </c>
      <c r="AB26" s="19"/>
      <c r="AC26" s="2">
        <f t="shared" si="1"/>
        <v>0.65391616818907228</v>
      </c>
    </row>
    <row r="27" spans="1:29" ht="33.950000000000003" customHeight="1" x14ac:dyDescent="0.15">
      <c r="D27" s="1" t="s">
        <v>68</v>
      </c>
    </row>
  </sheetData>
  <sheetProtection algorithmName="SHA-512" hashValue="SJmC6iTx9F5jsO7Hm+MwIFRds9D4Ly7hsjr5/2rgYHJC2Ny6SAR8yIpfflF7iFhSxldbgER3vTQo5vRG+K0+vw==" saltValue="pH/bRE/daSFLX/C7In5fAw==" spinCount="100000" sheet="1" objects="1" scenarios="1"/>
  <mergeCells count="7">
    <mergeCell ref="C26:O26"/>
    <mergeCell ref="O7:T7"/>
    <mergeCell ref="O8:T8"/>
    <mergeCell ref="O9:T9"/>
    <mergeCell ref="O5:T5"/>
    <mergeCell ref="O6:T6"/>
    <mergeCell ref="C25:O2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Yanneth Moreno Rincon</dc:creator>
  <cp:lastModifiedBy>Jorge Andres Moreno Arteta</cp:lastModifiedBy>
  <dcterms:created xsi:type="dcterms:W3CDTF">2023-11-06T19:51:28Z</dcterms:created>
  <dcterms:modified xsi:type="dcterms:W3CDTF">2023-11-07T16:26:51Z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