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yprodriguez_minvivienda_gov_co/Documents/PRESUPUESTO 2022/Plan de acción subdirección/REPORTES/DICIEMBRE/"/>
    </mc:Choice>
  </mc:AlternateContent>
  <xr:revisionPtr revIDLastSave="211" documentId="8_{2EC0D979-87DB-4303-BC73-2FF2BEFBEB3B}" xr6:coauthVersionLast="47" xr6:coauthVersionMax="47" xr10:uidLastSave="{43D2D14F-AEC4-4990-ACF4-FC5D2D3F5D36}"/>
  <bookViews>
    <workbookView xWindow="-120" yWindow="-120" windowWidth="20730" windowHeight="11160" xr2:uid="{00000000-000D-0000-FFFF-FFFF00000000}"/>
  </bookViews>
  <sheets>
    <sheet name="REP_EPG034_EjecucionPresupuesta" sheetId="1" r:id="rId1"/>
  </sheets>
  <definedNames>
    <definedName name="_xlnm._FilterDatabase" localSheetId="0" hidden="1">REP_EPG034_EjecucionPresupuesta!$A$12:$T$63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3" i="1" l="1"/>
  <c r="T62" i="1"/>
  <c r="T61" i="1"/>
  <c r="T60" i="1"/>
  <c r="T58" i="1"/>
  <c r="T57" i="1"/>
  <c r="T56" i="1"/>
  <c r="T55" i="1"/>
  <c r="T53" i="1"/>
  <c r="T52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6" i="1"/>
  <c r="T35" i="1"/>
  <c r="T34" i="1"/>
  <c r="T33" i="1"/>
  <c r="T32" i="1"/>
  <c r="T31" i="1"/>
  <c r="T30" i="1"/>
  <c r="T29" i="1"/>
  <c r="T28" i="1"/>
  <c r="T27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K62" i="1"/>
  <c r="L62" i="1"/>
  <c r="M62" i="1"/>
  <c r="N62" i="1"/>
  <c r="O62" i="1"/>
  <c r="P62" i="1"/>
  <c r="Q62" i="1"/>
  <c r="R62" i="1"/>
  <c r="S62" i="1"/>
  <c r="J62" i="1"/>
  <c r="K32" i="1"/>
  <c r="L32" i="1"/>
  <c r="M32" i="1"/>
  <c r="N32" i="1"/>
  <c r="O32" i="1"/>
  <c r="P32" i="1"/>
  <c r="Q32" i="1"/>
  <c r="R32" i="1"/>
  <c r="S32" i="1"/>
  <c r="J32" i="1"/>
  <c r="K16" i="1"/>
  <c r="L16" i="1"/>
  <c r="M16" i="1"/>
  <c r="N16" i="1"/>
  <c r="O16" i="1"/>
  <c r="P16" i="1"/>
  <c r="Q16" i="1"/>
  <c r="R16" i="1"/>
  <c r="S16" i="1"/>
  <c r="K24" i="1"/>
  <c r="L24" i="1"/>
  <c r="M24" i="1"/>
  <c r="N24" i="1"/>
  <c r="O24" i="1"/>
  <c r="P24" i="1"/>
  <c r="Q24" i="1"/>
  <c r="R24" i="1"/>
  <c r="S24" i="1"/>
  <c r="K29" i="1"/>
  <c r="L29" i="1"/>
  <c r="M29" i="1"/>
  <c r="N29" i="1"/>
  <c r="O29" i="1"/>
  <c r="P29" i="1"/>
  <c r="Q29" i="1"/>
  <c r="R29" i="1"/>
  <c r="S29" i="1"/>
  <c r="J29" i="1"/>
  <c r="J24" i="1"/>
  <c r="S18" i="1"/>
  <c r="R18" i="1"/>
  <c r="Q18" i="1"/>
  <c r="P18" i="1"/>
  <c r="O18" i="1"/>
  <c r="N18" i="1"/>
  <c r="M18" i="1"/>
  <c r="L18" i="1"/>
  <c r="K18" i="1"/>
  <c r="J18" i="1"/>
  <c r="J16" i="1"/>
  <c r="Q30" i="1" l="1"/>
  <c r="Q63" i="1" s="1"/>
  <c r="M30" i="1"/>
  <c r="M63" i="1" s="1"/>
  <c r="J30" i="1"/>
  <c r="J63" i="1" s="1"/>
  <c r="N30" i="1"/>
  <c r="N63" i="1" s="1"/>
  <c r="L30" i="1"/>
  <c r="L63" i="1" s="1"/>
  <c r="P30" i="1"/>
  <c r="P63" i="1" s="1"/>
  <c r="S30" i="1"/>
  <c r="S63" i="1" s="1"/>
  <c r="R30" i="1"/>
  <c r="R63" i="1" s="1"/>
  <c r="K30" i="1"/>
  <c r="K63" i="1" s="1"/>
  <c r="O30" i="1"/>
  <c r="O63" i="1" s="1"/>
</calcChain>
</file>

<file path=xl/sharedStrings.xml><?xml version="1.0" encoding="utf-8"?>
<sst xmlns="http://schemas.openxmlformats.org/spreadsheetml/2006/main" count="306" uniqueCount="95">
  <si>
    <t/>
  </si>
  <si>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</si>
  <si>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</si>
  <si>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</si>
  <si>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</si>
  <si>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</si>
  <si>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</si>
  <si>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</si>
  <si>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</si>
  <si>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</si>
  <si>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</si>
  <si>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</si>
  <si>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</si>
  <si>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</si>
  <si>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</si>
  <si>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</si>
  <si>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</si>
  <si>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</si>
  <si>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</si>
  <si>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</si>
  <si>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</t>
  </si>
  <si>
    <t>01</t>
  </si>
  <si>
    <t>10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</si>
  <si>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</si>
  <si>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</si>
  <si>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</si>
  <si>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</si>
  <si>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</si>
  <si>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</si>
  <si>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04</t>
  </si>
  <si>
    <t>004</t>
  </si>
  <si>
    <t>CUBRIMIENTO DE COSTOS NO RECUPERABLES VIA TARIFA O SUBSIDIO DE LA OPERACIÓN INTEGRAL DEL SERVICIO DE ASEO – DEPARTAMENTO ARCHIPIÉLAGO DE SAN ANDRÉS, PROVIDENCIA Y SANTA CATALINA</t>
  </si>
  <si>
    <t>05</t>
  </si>
  <si>
    <t>008</t>
  </si>
  <si>
    <t>AGUA POTABLE Y SANEAMIENTO BÁSICO</t>
  </si>
  <si>
    <t>002</t>
  </si>
  <si>
    <t>CUOTAS PARTES PENSIONALES (DE PENSIONES)</t>
  </si>
  <si>
    <t>012</t>
  </si>
  <si>
    <t>INCAPACIDADES Y LICENCIAS DE MATERNIDAD Y PATERNIDAD (NO DE PENSIONES)</t>
  </si>
  <si>
    <t>SENTENCIAS Y CONCILIACIONES</t>
  </si>
  <si>
    <t>08</t>
  </si>
  <si>
    <t>IMPUESTOS</t>
  </si>
  <si>
    <t>CUOTA DE FISCALIZACIÓN Y AUDITAJE</t>
  </si>
  <si>
    <t>11</t>
  </si>
  <si>
    <t>B</t>
  </si>
  <si>
    <t>APORTES AL FONDO DE CONTINGENCIAS</t>
  </si>
  <si>
    <t>C</t>
  </si>
  <si>
    <t>4001</t>
  </si>
  <si>
    <t>1400</t>
  </si>
  <si>
    <t>4</t>
  </si>
  <si>
    <t>ASESORIA EN LOS PROCESOS DE CESIÓN A TÍTULO GRATUITO DE LOS BIENES INMUEBLES FISCALES URBANOS A NIVEL   NACIONAL</t>
  </si>
  <si>
    <t>5</t>
  </si>
  <si>
    <t>FORTALECIMIENTO DE LAS POLÍTICAS PÚBLICAS DE VIVIENDA URBANA A NIVEL  NACIONAL</t>
  </si>
  <si>
    <t>14</t>
  </si>
  <si>
    <t>15</t>
  </si>
  <si>
    <t>25</t>
  </si>
  <si>
    <t>6</t>
  </si>
  <si>
    <t>SANEAMIENTO Y LEGALIZACIÓN DE LOS BIENES INMUEBLES DE LOS EXTINTOS ICT-INURBE A NIVEL  NACIONAL</t>
  </si>
  <si>
    <t>8</t>
  </si>
  <si>
    <t>FORTALECIMIENTO A LA FORMULACIÓN E IMPLEMENTACIÓN DE LA POLÍTICA DE VIVIENDA RURAL - NACIONAL</t>
  </si>
  <si>
    <t>4002</t>
  </si>
  <si>
    <t>2</t>
  </si>
  <si>
    <t>FORTALECIMIENTO EN LA IMPLEMENTACIÓN DE LINEAMIENTOS NORMATIVOS Y DE POLÍTICA PÚBLICA EN MATERIA DE DESARROLLO URBANO Y TERRITORIAL A NIVEL  NACIONAL</t>
  </si>
  <si>
    <t>4003</t>
  </si>
  <si>
    <t>7</t>
  </si>
  <si>
    <t>DESARROLLO Y MEJORAMIENTO DEL SECTOR DE AGUA POTABLE Y SANEAMIENTO BÁSICO A NIVEL  NACIONAL</t>
  </si>
  <si>
    <t>AMPLIACIÓN Y MEJORAMIENTO DE GESTIÓN INTEGRAL DE RESIDUOS SÓLIDOS EN EL TERRITORIO  NACIONAL</t>
  </si>
  <si>
    <t>9</t>
  </si>
  <si>
    <t>FORTALECIMIENTO DE LA ACTIVIDAD DE MONITOREO A LOS RECURSOS DEL SGP-APSB Y LA ASISTENCIA TÉCNICA DE LAS ENTIDADES TERRITORIALES A NIVEL   NACIONAL</t>
  </si>
  <si>
    <t>FORTALECIMIENTO A LA PRESTACIÓN DE LOS SERVICIOS PÚBLICOS DE ACUEDUCTO, ALCANTARILLADO Y ASEO EN EL DEPARTAMENTO DE LA GUAJIRA.  LA GUAJIRA</t>
  </si>
  <si>
    <t>APOYO FINANCIERO PARA FACILITAR EL ACCESO A LOS SERVICIOS DE AGUA POTABLE Y MANEJO DE AGUAS RESIDUALES A NIVEL  NACIONAL</t>
  </si>
  <si>
    <t>13</t>
  </si>
  <si>
    <t>12</t>
  </si>
  <si>
    <t>APOYO FINANCIERO PARA LA IMPLEMENTACIÓN DEL PLAN MAESTRO DE ALCANTARILLADO DEL MUNICIPIO DE   MOCOA</t>
  </si>
  <si>
    <t>SANEAMIENTO DE VERTIMIENTOS EN CUENCAS PRIORIZADAS DEL TERRITORIO  NACIONAL</t>
  </si>
  <si>
    <t>APOYO FINANCIERO PARA EL FORTALECIMIENTO DE LA PRESTACIÓN DEL SERVICIO DE ACUEDUCTO EN LOS MUNICIPIOS DE CÚCUTA, LOS PATIOS Y VILLA DEL ROSARIO  NORTE DE SANTANDER</t>
  </si>
  <si>
    <t>16</t>
  </si>
  <si>
    <t>APOYO FINANCIERO AL PLAN DE INVERSIONES EN INFRAESTRUCTURA PARA FORTALECER LA PRESTACIÓN DE LOS SERVICIOS DE ACUEDUCTO Y ALCANTARILLADO EN EL MUNICIPIO DE SANTIAGO DE  CALI</t>
  </si>
  <si>
    <t>17</t>
  </si>
  <si>
    <t>IMPLEMENTACION DEL PROGRAMA DE AGUA POTABLE Y ALCANTARILLADO PARA EL DEPARTAMENTO DE  LA GUAJIRA</t>
  </si>
  <si>
    <t>4099</t>
  </si>
  <si>
    <t>FORTALECIMIENTO DE LAS TECNOLOGÍAS DE LA INFORMACIÓN Y LAS COMUNICACIONES EN EL MINISTERIO DE VIVIENDA, CIUDAD Y TERRITORIO A NIVEL   NACIONAL</t>
  </si>
  <si>
    <t>FORTALECIMIENTO DE LAS CAPACIDADES ESTRATÉGICAS Y DE APOYO DEL MINISTERIO DE VIVIENDA, CIUDAD Y TERRITORIO A NIVEL  NACIONAL</t>
  </si>
  <si>
    <t>FORTALECIMIENTO DE LA GESTIÓN JURÍDICA DEL MINISTERIO DE VIVIENDA, CIUDAD Y TERRITORIO A NIVEL  NACIONAL</t>
  </si>
  <si>
    <t>% Ejec</t>
  </si>
  <si>
    <t>GASTOS DE PERSONAL</t>
  </si>
  <si>
    <t>TRANSFERENCIAS CORRIENTES</t>
  </si>
  <si>
    <t>GASTOS POR TRIBUTOS, MULTAS,SANCIONES E INTERESES DE MORA</t>
  </si>
  <si>
    <t>TOTAL FUNCIONAMIENTO</t>
  </si>
  <si>
    <t>TOTAL APORTES AL FONDO DE CONTINGENCIAS</t>
  </si>
  <si>
    <t>TOTAL INVERSIÓN</t>
  </si>
  <si>
    <t>TOTAL MINISTERIO DE VIVIENDA CIUDAD Y TERRITORIO</t>
  </si>
  <si>
    <t>MINISTERIO DE VIVIENDA CIUDAD Y TERRITORIO</t>
  </si>
  <si>
    <t>República de Colombia</t>
  </si>
  <si>
    <t>Ejecución presupuestal a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</si>
</sst>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  <numFmt numFmtId="165" formatCode="_-* #,##0_-;\-* #,##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1" fillId="0" borderId="0" xfId="0" applyFont="1"/>
    <xf numFmtId="7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vertical="center" wrapText="1" readingOrder="1"/>
    </xf>
    <xf numFmtId="0" fontId="4" fillId="0" borderId="4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7" fontId="3" fillId="0" borderId="0" xfId="0" applyNumberFormat="1" applyFont="1"/>
    <xf numFmtId="0" fontId="5" fillId="0" borderId="1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6" fillId="0" borderId="0" xfId="0" applyFont="1"/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 readingOrder="1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 wrapText="1" readingOrder="1"/>
    </xf>
    <xf numFmtId="164" fontId="4" fillId="0" borderId="7" xfId="0" applyNumberFormat="1" applyFont="1" applyBorder="1" applyAlignment="1">
      <alignment horizontal="right" vertical="center" wrapText="1" readingOrder="1"/>
    </xf>
    <xf numFmtId="164" fontId="4" fillId="0" borderId="3" xfId="0" applyNumberFormat="1" applyFont="1" applyBorder="1" applyAlignment="1">
      <alignment horizontal="right" vertical="center" wrapText="1" readingOrder="1"/>
    </xf>
    <xf numFmtId="164" fontId="4" fillId="0" borderId="9" xfId="0" applyNumberFormat="1" applyFont="1" applyBorder="1" applyAlignment="1">
      <alignment horizontal="right" vertical="center" wrapText="1" readingOrder="1"/>
    </xf>
    <xf numFmtId="9" fontId="4" fillId="0" borderId="5" xfId="0" applyNumberFormat="1" applyFont="1" applyBorder="1" applyAlignment="1">
      <alignment horizontal="right" vertical="center" wrapText="1" readingOrder="1"/>
    </xf>
    <xf numFmtId="164" fontId="4" fillId="0" borderId="10" xfId="0" applyNumberFormat="1" applyFont="1" applyBorder="1" applyAlignment="1">
      <alignment horizontal="right" vertical="center" wrapText="1" readingOrder="1"/>
    </xf>
    <xf numFmtId="9" fontId="4" fillId="0" borderId="11" xfId="0" applyNumberFormat="1" applyFont="1" applyBorder="1" applyAlignment="1">
      <alignment horizontal="right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10" fontId="4" fillId="2" borderId="6" xfId="0" applyNumberFormat="1" applyFont="1" applyFill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left" vertical="center" wrapText="1" readingOrder="1"/>
    </xf>
    <xf numFmtId="164" fontId="5" fillId="0" borderId="13" xfId="0" applyNumberFormat="1" applyFont="1" applyBorder="1" applyAlignment="1">
      <alignment horizontal="right" vertical="center" wrapText="1" readingOrder="1"/>
    </xf>
    <xf numFmtId="9" fontId="5" fillId="0" borderId="14" xfId="0" applyNumberFormat="1" applyFont="1" applyBorder="1" applyAlignment="1">
      <alignment horizontal="right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9" fontId="5" fillId="0" borderId="16" xfId="0" applyNumberFormat="1" applyFont="1" applyBorder="1" applyAlignment="1">
      <alignment horizontal="right" vertical="center" wrapText="1" readingOrder="1"/>
    </xf>
    <xf numFmtId="0" fontId="4" fillId="0" borderId="15" xfId="0" applyFont="1" applyBorder="1" applyAlignment="1">
      <alignment horizontal="center" vertical="center" wrapText="1" readingOrder="1"/>
    </xf>
    <xf numFmtId="9" fontId="4" fillId="0" borderId="16" xfId="0" applyNumberFormat="1" applyFont="1" applyBorder="1" applyAlignment="1">
      <alignment horizontal="right" vertical="center" wrapText="1" readingOrder="1"/>
    </xf>
    <xf numFmtId="0" fontId="4" fillId="0" borderId="15" xfId="0" applyFont="1" applyBorder="1" applyAlignment="1">
      <alignment horizontal="left" vertical="center" wrapText="1" readingOrder="1"/>
    </xf>
    <xf numFmtId="0" fontId="5" fillId="0" borderId="17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left" vertical="center" wrapText="1" readingOrder="1"/>
    </xf>
    <xf numFmtId="164" fontId="5" fillId="0" borderId="7" xfId="0" applyNumberFormat="1" applyFont="1" applyBorder="1" applyAlignment="1">
      <alignment horizontal="right" vertical="center" wrapText="1" readingOrder="1"/>
    </xf>
    <xf numFmtId="9" fontId="5" fillId="0" borderId="8" xfId="0" applyNumberFormat="1" applyFont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202505</xdr:rowOff>
    </xdr:from>
    <xdr:to>
      <xdr:col>3</xdr:col>
      <xdr:colOff>522194</xdr:colOff>
      <xdr:row>9</xdr:row>
      <xdr:rowOff>42833</xdr:rowOff>
    </xdr:to>
    <xdr:pic>
      <xdr:nvPicPr>
        <xdr:cNvPr id="7" name="Picture 0" descr="e0f4233f-7a71-47f5-824f-b8099c95c5d2">
          <a:extLst>
            <a:ext uri="{FF2B5EF4-FFF2-40B4-BE49-F238E27FC236}">
              <a16:creationId xmlns:a16="http://schemas.microsoft.com/office/drawing/2014/main" id="{2A6D5B69-52B8-47C3-9B81-6A27BF45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36" y="774005"/>
          <a:ext cx="1801265" cy="1105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580704</xdr:colOff>
      <xdr:row>3</xdr:row>
      <xdr:rowOff>0</xdr:rowOff>
    </xdr:from>
    <xdr:to>
      <xdr:col>5</xdr:col>
      <xdr:colOff>579197</xdr:colOff>
      <xdr:row>9</xdr:row>
      <xdr:rowOff>113043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38A768AF-27DA-4643-AA3A-EA78AA6F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9311" y="571500"/>
          <a:ext cx="1277565" cy="1378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95250</xdr:colOff>
      <xdr:row>3</xdr:row>
      <xdr:rowOff>163286</xdr:rowOff>
    </xdr:from>
    <xdr:to>
      <xdr:col>18</xdr:col>
      <xdr:colOff>1305485</xdr:colOff>
      <xdr:row>7</xdr:row>
      <xdr:rowOff>40022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D701E7B-F54B-42C3-A3E9-B5544568B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0" y="734786"/>
          <a:ext cx="3264914" cy="76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V66"/>
  <sheetViews>
    <sheetView showGridLines="0" tabSelected="1" topLeftCell="I45" zoomScale="70" zoomScaleNormal="70" workbookViewId="0">
      <selection activeCell="L48" sqref="L48"/>
    </sheetView>
  </sheetViews>
  <sheetFormatPr baseColWidth="10" defaultRowHeight="15" x14ac:dyDescent="0.25"/>
  <cols>
    <col min="1" max="8" width="9.5703125" style="2" customWidth="1"/>
    <col min="9" max="9" width="68.5703125" style="2" customWidth="1"/>
    <col min="10" max="10" width="32.7109375" style="2" customWidth="1"/>
    <col min="11" max="13" width="26.28515625" style="2" customWidth="1"/>
    <col min="14" max="14" width="28.85546875" style="2" bestFit="1" customWidth="1"/>
    <col min="15" max="15" width="29.28515625" style="2" bestFit="1" customWidth="1"/>
    <col min="16" max="16" width="25.42578125" style="2" bestFit="1" customWidth="1"/>
    <col min="17" max="17" width="29.28515625" style="2" bestFit="1" customWidth="1"/>
    <col min="18" max="18" width="30.85546875" style="2" customWidth="1"/>
    <col min="19" max="19" width="29.7109375" style="2" bestFit="1" customWidth="1"/>
    <col min="20" max="20" width="11.42578125" style="2" customWidth="1"/>
    <col min="21" max="21" width="24.42578125" customWidth="1"/>
    <col min="22" max="22" width="17" customWidth="1"/>
  </cols>
  <sheetData>
    <row r="4" spans="1:20" ht="18" x14ac:dyDescent="0.25">
      <c r="I4" s="15" t="s">
        <v>92</v>
      </c>
      <c r="J4" s="15"/>
      <c r="K4" s="15"/>
      <c r="L4" s="15"/>
      <c r="M4" s="15"/>
      <c r="N4" s="15"/>
      <c r="O4" s="15"/>
      <c r="P4" s="15"/>
      <c r="Q4" s="15"/>
      <c r="R4" s="15"/>
    </row>
    <row r="5" spans="1:20" ht="18" x14ac:dyDescent="0.25">
      <c r="I5" s="15" t="s">
        <v>93</v>
      </c>
      <c r="J5" s="15"/>
      <c r="K5" s="15"/>
      <c r="L5" s="15"/>
      <c r="M5" s="15"/>
      <c r="N5" s="15"/>
      <c r="O5" s="15"/>
      <c r="P5" s="15"/>
      <c r="Q5" s="15"/>
      <c r="R5" s="15"/>
    </row>
    <row r="6" spans="1:20" ht="18" x14ac:dyDescent="0.25">
      <c r="I6" s="15" t="s">
        <v>94</v>
      </c>
      <c r="J6" s="15"/>
      <c r="K6" s="15"/>
      <c r="L6" s="15"/>
      <c r="M6" s="15"/>
      <c r="N6" s="15"/>
      <c r="O6" s="15"/>
      <c r="P6" s="15"/>
      <c r="Q6" s="15"/>
      <c r="R6" s="15"/>
    </row>
    <row r="9" spans="1:20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ht="42" customHeight="1" thickBot="1" x14ac:dyDescent="0.3">
      <c r="A12" s="27" t="s">
        <v>1</v>
      </c>
      <c r="B12" s="27" t="s">
        <v>2</v>
      </c>
      <c r="C12" s="27" t="s">
        <v>3</v>
      </c>
      <c r="D12" s="27" t="s">
        <v>4</v>
      </c>
      <c r="E12" s="27" t="s">
        <v>5</v>
      </c>
      <c r="F12" s="27" t="s">
        <v>6</v>
      </c>
      <c r="G12" s="27" t="s">
        <v>7</v>
      </c>
      <c r="H12" s="27" t="s">
        <v>8</v>
      </c>
      <c r="I12" s="27" t="s">
        <v>9</v>
      </c>
      <c r="J12" s="27" t="s">
        <v>10</v>
      </c>
      <c r="K12" s="27" t="s">
        <v>11</v>
      </c>
      <c r="L12" s="27" t="s">
        <v>12</v>
      </c>
      <c r="M12" s="27" t="s">
        <v>14</v>
      </c>
      <c r="N12" s="27" t="s">
        <v>13</v>
      </c>
      <c r="O12" s="27" t="s">
        <v>15</v>
      </c>
      <c r="P12" s="27" t="s">
        <v>16</v>
      </c>
      <c r="Q12" s="27" t="s">
        <v>17</v>
      </c>
      <c r="R12" s="27" t="s">
        <v>18</v>
      </c>
      <c r="S12" s="27" t="s">
        <v>19</v>
      </c>
      <c r="T12" s="28" t="s">
        <v>84</v>
      </c>
    </row>
    <row r="13" spans="1:20" ht="45" customHeight="1" x14ac:dyDescent="0.25">
      <c r="A13" s="29" t="s">
        <v>20</v>
      </c>
      <c r="B13" s="30" t="s">
        <v>21</v>
      </c>
      <c r="C13" s="30" t="s">
        <v>21</v>
      </c>
      <c r="D13" s="30" t="s">
        <v>21</v>
      </c>
      <c r="E13" s="30"/>
      <c r="F13" s="30"/>
      <c r="G13" s="30"/>
      <c r="H13" s="30" t="s">
        <v>22</v>
      </c>
      <c r="I13" s="31" t="s">
        <v>23</v>
      </c>
      <c r="J13" s="32">
        <v>29805852460</v>
      </c>
      <c r="K13" s="32">
        <v>0</v>
      </c>
      <c r="L13" s="32">
        <v>3125000000</v>
      </c>
      <c r="M13" s="32">
        <v>0</v>
      </c>
      <c r="N13" s="32">
        <v>26680852460</v>
      </c>
      <c r="O13" s="32">
        <v>25833367803</v>
      </c>
      <c r="P13" s="32">
        <v>847484657</v>
      </c>
      <c r="Q13" s="32">
        <v>25833367803</v>
      </c>
      <c r="R13" s="32">
        <v>25800694079</v>
      </c>
      <c r="S13" s="32">
        <v>25799561110</v>
      </c>
      <c r="T13" s="33">
        <f t="shared" ref="T13:T63" si="0">+S13/N13</f>
        <v>0.96696914570772297</v>
      </c>
    </row>
    <row r="14" spans="1:20" ht="45" customHeight="1" x14ac:dyDescent="0.25">
      <c r="A14" s="34" t="s">
        <v>20</v>
      </c>
      <c r="B14" s="4" t="s">
        <v>21</v>
      </c>
      <c r="C14" s="4" t="s">
        <v>21</v>
      </c>
      <c r="D14" s="4" t="s">
        <v>24</v>
      </c>
      <c r="E14" s="4"/>
      <c r="F14" s="4"/>
      <c r="G14" s="4"/>
      <c r="H14" s="4" t="s">
        <v>22</v>
      </c>
      <c r="I14" s="11" t="s">
        <v>25</v>
      </c>
      <c r="J14" s="12">
        <v>10632582909</v>
      </c>
      <c r="K14" s="12">
        <v>0</v>
      </c>
      <c r="L14" s="12">
        <v>269720450</v>
      </c>
      <c r="M14" s="12">
        <v>0</v>
      </c>
      <c r="N14" s="12">
        <v>10362862459</v>
      </c>
      <c r="O14" s="12">
        <v>9866893776</v>
      </c>
      <c r="P14" s="12">
        <v>495968683</v>
      </c>
      <c r="Q14" s="12">
        <v>9866893776</v>
      </c>
      <c r="R14" s="12">
        <v>9866620976</v>
      </c>
      <c r="S14" s="12">
        <v>9866316634</v>
      </c>
      <c r="T14" s="35">
        <f t="shared" si="0"/>
        <v>0.95208410543278443</v>
      </c>
    </row>
    <row r="15" spans="1:20" ht="45" customHeight="1" x14ac:dyDescent="0.25">
      <c r="A15" s="34" t="s">
        <v>20</v>
      </c>
      <c r="B15" s="4" t="s">
        <v>21</v>
      </c>
      <c r="C15" s="4" t="s">
        <v>21</v>
      </c>
      <c r="D15" s="4" t="s">
        <v>26</v>
      </c>
      <c r="E15" s="4"/>
      <c r="F15" s="4"/>
      <c r="G15" s="4"/>
      <c r="H15" s="4" t="s">
        <v>22</v>
      </c>
      <c r="I15" s="11" t="s">
        <v>27</v>
      </c>
      <c r="J15" s="12">
        <v>4217776408</v>
      </c>
      <c r="K15" s="12">
        <v>2398000000</v>
      </c>
      <c r="L15" s="12">
        <v>0</v>
      </c>
      <c r="M15" s="12">
        <v>0</v>
      </c>
      <c r="N15" s="12">
        <v>6615776408</v>
      </c>
      <c r="O15" s="12">
        <v>4897457985</v>
      </c>
      <c r="P15" s="12">
        <v>1718318423</v>
      </c>
      <c r="Q15" s="12">
        <v>4897457985</v>
      </c>
      <c r="R15" s="12">
        <v>4866872595</v>
      </c>
      <c r="S15" s="12">
        <v>4866872595</v>
      </c>
      <c r="T15" s="35">
        <f t="shared" si="0"/>
        <v>0.7356464751612265</v>
      </c>
    </row>
    <row r="16" spans="1:20" s="2" customFormat="1" ht="45" customHeight="1" x14ac:dyDescent="0.2">
      <c r="A16" s="36" t="s">
        <v>20</v>
      </c>
      <c r="B16" s="5" t="s">
        <v>21</v>
      </c>
      <c r="C16" s="5"/>
      <c r="D16" s="5"/>
      <c r="E16" s="5"/>
      <c r="F16" s="5"/>
      <c r="G16" s="5"/>
      <c r="H16" s="5"/>
      <c r="I16" s="9" t="s">
        <v>85</v>
      </c>
      <c r="J16" s="13">
        <f>SUM(J13:J15)</f>
        <v>44656211777</v>
      </c>
      <c r="K16" s="13">
        <f t="shared" ref="K16:S16" si="1">SUM(K13:K15)</f>
        <v>2398000000</v>
      </c>
      <c r="L16" s="13">
        <f t="shared" si="1"/>
        <v>3394720450</v>
      </c>
      <c r="M16" s="13">
        <f t="shared" si="1"/>
        <v>0</v>
      </c>
      <c r="N16" s="13">
        <f t="shared" si="1"/>
        <v>43659491327</v>
      </c>
      <c r="O16" s="13">
        <f t="shared" si="1"/>
        <v>40597719564</v>
      </c>
      <c r="P16" s="13">
        <f t="shared" si="1"/>
        <v>3061771763</v>
      </c>
      <c r="Q16" s="13">
        <f t="shared" si="1"/>
        <v>40597719564</v>
      </c>
      <c r="R16" s="13">
        <f t="shared" si="1"/>
        <v>40534187650</v>
      </c>
      <c r="S16" s="13">
        <f t="shared" si="1"/>
        <v>40532750339</v>
      </c>
      <c r="T16" s="37">
        <f t="shared" si="0"/>
        <v>0.92838347646834918</v>
      </c>
    </row>
    <row r="17" spans="1:22" ht="45" customHeight="1" x14ac:dyDescent="0.25">
      <c r="A17" s="34" t="s">
        <v>20</v>
      </c>
      <c r="B17" s="4" t="s">
        <v>24</v>
      </c>
      <c r="C17" s="4"/>
      <c r="D17" s="4"/>
      <c r="E17" s="4"/>
      <c r="F17" s="4"/>
      <c r="G17" s="4"/>
      <c r="H17" s="4" t="s">
        <v>22</v>
      </c>
      <c r="I17" s="11" t="s">
        <v>28</v>
      </c>
      <c r="J17" s="12">
        <v>12414936869</v>
      </c>
      <c r="K17" s="12">
        <v>0</v>
      </c>
      <c r="L17" s="12">
        <v>0</v>
      </c>
      <c r="M17" s="12">
        <v>0</v>
      </c>
      <c r="N17" s="12">
        <v>12414936869</v>
      </c>
      <c r="O17" s="12">
        <v>12018941653.549999</v>
      </c>
      <c r="P17" s="12">
        <v>395995215.44999999</v>
      </c>
      <c r="Q17" s="12">
        <v>12018941653.549999</v>
      </c>
      <c r="R17" s="12">
        <v>10339599909.280001</v>
      </c>
      <c r="S17" s="12">
        <v>10275860894.92</v>
      </c>
      <c r="T17" s="35">
        <f t="shared" si="0"/>
        <v>0.8277014215496129</v>
      </c>
    </row>
    <row r="18" spans="1:22" s="14" customFormat="1" ht="45" customHeight="1" x14ac:dyDescent="0.25">
      <c r="A18" s="36" t="s">
        <v>20</v>
      </c>
      <c r="B18" s="5" t="s">
        <v>24</v>
      </c>
      <c r="C18" s="5"/>
      <c r="D18" s="5"/>
      <c r="E18" s="5"/>
      <c r="F18" s="5"/>
      <c r="G18" s="5"/>
      <c r="H18" s="5"/>
      <c r="I18" s="9" t="s">
        <v>28</v>
      </c>
      <c r="J18" s="13">
        <f>+J17</f>
        <v>12414936869</v>
      </c>
      <c r="K18" s="13">
        <f t="shared" ref="K18:S18" si="2">+K17</f>
        <v>0</v>
      </c>
      <c r="L18" s="13">
        <f t="shared" si="2"/>
        <v>0</v>
      </c>
      <c r="M18" s="13">
        <f t="shared" si="2"/>
        <v>0</v>
      </c>
      <c r="N18" s="13">
        <f t="shared" si="2"/>
        <v>12414936869</v>
      </c>
      <c r="O18" s="13">
        <f t="shared" si="2"/>
        <v>12018941653.549999</v>
      </c>
      <c r="P18" s="13">
        <f t="shared" si="2"/>
        <v>395995215.44999999</v>
      </c>
      <c r="Q18" s="13">
        <f t="shared" si="2"/>
        <v>12018941653.549999</v>
      </c>
      <c r="R18" s="13">
        <f t="shared" si="2"/>
        <v>10339599909.280001</v>
      </c>
      <c r="S18" s="13">
        <f t="shared" si="2"/>
        <v>10275860894.92</v>
      </c>
      <c r="T18" s="37">
        <f t="shared" si="0"/>
        <v>0.8277014215496129</v>
      </c>
    </row>
    <row r="19" spans="1:22" ht="60.75" customHeight="1" x14ac:dyDescent="0.25">
      <c r="A19" s="34" t="s">
        <v>20</v>
      </c>
      <c r="B19" s="4" t="s">
        <v>26</v>
      </c>
      <c r="C19" s="4" t="s">
        <v>21</v>
      </c>
      <c r="D19" s="4" t="s">
        <v>29</v>
      </c>
      <c r="E19" s="4" t="s">
        <v>30</v>
      </c>
      <c r="F19" s="4"/>
      <c r="G19" s="4"/>
      <c r="H19" s="4" t="s">
        <v>22</v>
      </c>
      <c r="I19" s="11" t="s">
        <v>31</v>
      </c>
      <c r="J19" s="12">
        <v>0</v>
      </c>
      <c r="K19" s="12">
        <v>9098182573</v>
      </c>
      <c r="L19" s="12">
        <v>0</v>
      </c>
      <c r="M19" s="12">
        <v>0</v>
      </c>
      <c r="N19" s="12">
        <v>9098182573</v>
      </c>
      <c r="O19" s="12">
        <v>9098182573</v>
      </c>
      <c r="P19" s="12">
        <v>0</v>
      </c>
      <c r="Q19" s="12">
        <v>9098182573</v>
      </c>
      <c r="R19" s="12">
        <v>7191166711.8500004</v>
      </c>
      <c r="S19" s="12">
        <v>7191166711.8500004</v>
      </c>
      <c r="T19" s="35">
        <f t="shared" si="0"/>
        <v>0.79039595591219403</v>
      </c>
    </row>
    <row r="20" spans="1:22" ht="45" customHeight="1" x14ac:dyDescent="0.25">
      <c r="A20" s="34" t="s">
        <v>20</v>
      </c>
      <c r="B20" s="4" t="s">
        <v>26</v>
      </c>
      <c r="C20" s="4" t="s">
        <v>26</v>
      </c>
      <c r="D20" s="4" t="s">
        <v>32</v>
      </c>
      <c r="E20" s="4" t="s">
        <v>33</v>
      </c>
      <c r="F20" s="4"/>
      <c r="G20" s="4"/>
      <c r="H20" s="4" t="s">
        <v>22</v>
      </c>
      <c r="I20" s="11" t="s">
        <v>34</v>
      </c>
      <c r="J20" s="12">
        <v>2563770812227</v>
      </c>
      <c r="K20" s="12">
        <v>0</v>
      </c>
      <c r="L20" s="12">
        <v>0</v>
      </c>
      <c r="M20" s="12">
        <v>0</v>
      </c>
      <c r="N20" s="12">
        <v>2563770812227</v>
      </c>
      <c r="O20" s="12">
        <v>2563770812227</v>
      </c>
      <c r="P20" s="12">
        <v>0</v>
      </c>
      <c r="Q20" s="12">
        <v>2563770812227</v>
      </c>
      <c r="R20" s="12">
        <v>2563770812227</v>
      </c>
      <c r="S20" s="12">
        <v>2558781180529</v>
      </c>
      <c r="T20" s="35">
        <f t="shared" si="0"/>
        <v>0.99805379183107801</v>
      </c>
    </row>
    <row r="21" spans="1:22" ht="45" customHeight="1" x14ac:dyDescent="0.25">
      <c r="A21" s="34" t="s">
        <v>20</v>
      </c>
      <c r="B21" s="4" t="s">
        <v>26</v>
      </c>
      <c r="C21" s="4" t="s">
        <v>29</v>
      </c>
      <c r="D21" s="4" t="s">
        <v>24</v>
      </c>
      <c r="E21" s="4" t="s">
        <v>35</v>
      </c>
      <c r="F21" s="4"/>
      <c r="G21" s="4"/>
      <c r="H21" s="4" t="s">
        <v>22</v>
      </c>
      <c r="I21" s="11" t="s">
        <v>36</v>
      </c>
      <c r="J21" s="12">
        <v>17850000</v>
      </c>
      <c r="K21" s="12">
        <v>0</v>
      </c>
      <c r="L21" s="12">
        <v>0</v>
      </c>
      <c r="M21" s="12">
        <v>0</v>
      </c>
      <c r="N21" s="12">
        <v>17850000</v>
      </c>
      <c r="O21" s="12">
        <v>14504403</v>
      </c>
      <c r="P21" s="12">
        <v>3345597</v>
      </c>
      <c r="Q21" s="12">
        <v>14504403</v>
      </c>
      <c r="R21" s="12">
        <v>13318688</v>
      </c>
      <c r="S21" s="12">
        <v>13318688</v>
      </c>
      <c r="T21" s="35">
        <f t="shared" si="0"/>
        <v>0.74614498599439771</v>
      </c>
    </row>
    <row r="22" spans="1:22" ht="45" customHeight="1" x14ac:dyDescent="0.25">
      <c r="A22" s="34" t="s">
        <v>20</v>
      </c>
      <c r="B22" s="4" t="s">
        <v>26</v>
      </c>
      <c r="C22" s="4" t="s">
        <v>29</v>
      </c>
      <c r="D22" s="4" t="s">
        <v>24</v>
      </c>
      <c r="E22" s="4" t="s">
        <v>37</v>
      </c>
      <c r="F22" s="4"/>
      <c r="G22" s="4"/>
      <c r="H22" s="4" t="s">
        <v>22</v>
      </c>
      <c r="I22" s="11" t="s">
        <v>38</v>
      </c>
      <c r="J22" s="12">
        <v>216814272</v>
      </c>
      <c r="K22" s="12">
        <v>16000000</v>
      </c>
      <c r="L22" s="12">
        <v>0</v>
      </c>
      <c r="M22" s="12">
        <v>0</v>
      </c>
      <c r="N22" s="12">
        <v>232814272</v>
      </c>
      <c r="O22" s="12">
        <v>53492969</v>
      </c>
      <c r="P22" s="12">
        <v>179321303</v>
      </c>
      <c r="Q22" s="12">
        <v>53492969</v>
      </c>
      <c r="R22" s="12">
        <v>53492969</v>
      </c>
      <c r="S22" s="12">
        <v>53492969</v>
      </c>
      <c r="T22" s="35">
        <f t="shared" si="0"/>
        <v>0.22976670863202064</v>
      </c>
    </row>
    <row r="23" spans="1:22" ht="45" customHeight="1" x14ac:dyDescent="0.25">
      <c r="A23" s="34" t="s">
        <v>20</v>
      </c>
      <c r="B23" s="4" t="s">
        <v>26</v>
      </c>
      <c r="C23" s="4" t="s">
        <v>22</v>
      </c>
      <c r="D23" s="4"/>
      <c r="E23" s="4"/>
      <c r="F23" s="4"/>
      <c r="G23" s="4"/>
      <c r="H23" s="4" t="s">
        <v>22</v>
      </c>
      <c r="I23" s="11" t="s">
        <v>39</v>
      </c>
      <c r="J23" s="12">
        <v>1000000000</v>
      </c>
      <c r="K23" s="12">
        <v>0</v>
      </c>
      <c r="L23" s="12">
        <v>0</v>
      </c>
      <c r="M23" s="12">
        <v>0</v>
      </c>
      <c r="N23" s="12">
        <v>1000000000</v>
      </c>
      <c r="O23" s="12">
        <v>615336269</v>
      </c>
      <c r="P23" s="12">
        <v>384663731</v>
      </c>
      <c r="Q23" s="12">
        <v>615336269</v>
      </c>
      <c r="R23" s="12">
        <v>615336269</v>
      </c>
      <c r="S23" s="12">
        <v>615336269</v>
      </c>
      <c r="T23" s="35">
        <f t="shared" si="0"/>
        <v>0.61533626900000005</v>
      </c>
    </row>
    <row r="24" spans="1:22" s="14" customFormat="1" ht="45" customHeight="1" x14ac:dyDescent="0.25">
      <c r="A24" s="36" t="s">
        <v>20</v>
      </c>
      <c r="B24" s="5" t="s">
        <v>26</v>
      </c>
      <c r="C24" s="5"/>
      <c r="D24" s="5"/>
      <c r="E24" s="5"/>
      <c r="F24" s="5"/>
      <c r="G24" s="5"/>
      <c r="H24" s="5"/>
      <c r="I24" s="9" t="s">
        <v>86</v>
      </c>
      <c r="J24" s="13">
        <f>SUM(J19:J23)</f>
        <v>2565005476499</v>
      </c>
      <c r="K24" s="13">
        <f t="shared" ref="K24:S24" si="3">SUM(K19:K23)</f>
        <v>9114182573</v>
      </c>
      <c r="L24" s="13">
        <f t="shared" si="3"/>
        <v>0</v>
      </c>
      <c r="M24" s="13">
        <f t="shared" si="3"/>
        <v>0</v>
      </c>
      <c r="N24" s="13">
        <f t="shared" si="3"/>
        <v>2574119659072</v>
      </c>
      <c r="O24" s="13">
        <f t="shared" si="3"/>
        <v>2573552328441</v>
      </c>
      <c r="P24" s="13">
        <f t="shared" si="3"/>
        <v>567330631</v>
      </c>
      <c r="Q24" s="13">
        <f t="shared" si="3"/>
        <v>2573552328441</v>
      </c>
      <c r="R24" s="13">
        <f t="shared" si="3"/>
        <v>2571644126864.8501</v>
      </c>
      <c r="S24" s="13">
        <f t="shared" si="3"/>
        <v>2566654495166.8501</v>
      </c>
      <c r="T24" s="37">
        <f t="shared" si="0"/>
        <v>0.99709991574057544</v>
      </c>
    </row>
    <row r="25" spans="1:22" ht="45" customHeight="1" x14ac:dyDescent="0.25">
      <c r="A25" s="34" t="s">
        <v>20</v>
      </c>
      <c r="B25" s="4" t="s">
        <v>40</v>
      </c>
      <c r="C25" s="4" t="s">
        <v>21</v>
      </c>
      <c r="D25" s="4"/>
      <c r="E25" s="4"/>
      <c r="F25" s="4"/>
      <c r="G25" s="4"/>
      <c r="H25" s="4" t="s">
        <v>22</v>
      </c>
      <c r="I25" s="11" t="s">
        <v>41</v>
      </c>
      <c r="J25" s="12">
        <v>180330000</v>
      </c>
      <c r="K25" s="12">
        <v>0</v>
      </c>
      <c r="L25" s="12">
        <v>0</v>
      </c>
      <c r="M25" s="12">
        <v>0</v>
      </c>
      <c r="N25" s="12">
        <v>180330000</v>
      </c>
      <c r="O25" s="12">
        <v>171324554</v>
      </c>
      <c r="P25" s="12">
        <v>9005446</v>
      </c>
      <c r="Q25" s="12">
        <v>171324554</v>
      </c>
      <c r="R25" s="12">
        <v>171324554</v>
      </c>
      <c r="S25" s="12">
        <v>171324554</v>
      </c>
      <c r="T25" s="35">
        <f t="shared" si="0"/>
        <v>0.95006129873010592</v>
      </c>
    </row>
    <row r="26" spans="1:22" ht="45" customHeight="1" x14ac:dyDescent="0.25">
      <c r="A26" s="34" t="s">
        <v>20</v>
      </c>
      <c r="B26" s="4" t="s">
        <v>40</v>
      </c>
      <c r="C26" s="4" t="s">
        <v>29</v>
      </c>
      <c r="D26" s="4" t="s">
        <v>21</v>
      </c>
      <c r="E26" s="4"/>
      <c r="F26" s="4"/>
      <c r="G26" s="4"/>
      <c r="H26" s="4" t="s">
        <v>22</v>
      </c>
      <c r="I26" s="11" t="s">
        <v>42</v>
      </c>
      <c r="J26" s="12">
        <v>0</v>
      </c>
      <c r="K26" s="12">
        <v>1440720450</v>
      </c>
      <c r="L26" s="12">
        <v>1440720450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35">
        <v>0</v>
      </c>
    </row>
    <row r="27" spans="1:22" ht="45" customHeight="1" x14ac:dyDescent="0.25">
      <c r="A27" s="34" t="s">
        <v>20</v>
      </c>
      <c r="B27" s="4" t="s">
        <v>40</v>
      </c>
      <c r="C27" s="4" t="s">
        <v>29</v>
      </c>
      <c r="D27" s="4" t="s">
        <v>21</v>
      </c>
      <c r="E27" s="4"/>
      <c r="F27" s="4"/>
      <c r="G27" s="4"/>
      <c r="H27" s="4" t="s">
        <v>22</v>
      </c>
      <c r="I27" s="11" t="s">
        <v>42</v>
      </c>
      <c r="J27" s="12">
        <v>0</v>
      </c>
      <c r="K27" s="12">
        <v>1440720450</v>
      </c>
      <c r="L27" s="12">
        <v>0</v>
      </c>
      <c r="M27" s="12">
        <v>0</v>
      </c>
      <c r="N27" s="12">
        <v>1440720450</v>
      </c>
      <c r="O27" s="12">
        <v>1440720450</v>
      </c>
      <c r="P27" s="12">
        <v>0</v>
      </c>
      <c r="Q27" s="12">
        <v>1440720450</v>
      </c>
      <c r="R27" s="12">
        <v>1440720450</v>
      </c>
      <c r="S27" s="12">
        <v>1440720450</v>
      </c>
      <c r="T27" s="35">
        <f t="shared" si="0"/>
        <v>1</v>
      </c>
    </row>
    <row r="28" spans="1:22" ht="45" customHeight="1" x14ac:dyDescent="0.25">
      <c r="A28" s="34" t="s">
        <v>20</v>
      </c>
      <c r="B28" s="4" t="s">
        <v>40</v>
      </c>
      <c r="C28" s="4" t="s">
        <v>29</v>
      </c>
      <c r="D28" s="4" t="s">
        <v>21</v>
      </c>
      <c r="E28" s="4"/>
      <c r="F28" s="4"/>
      <c r="G28" s="4"/>
      <c r="H28" s="4" t="s">
        <v>43</v>
      </c>
      <c r="I28" s="11" t="s">
        <v>42</v>
      </c>
      <c r="J28" s="12">
        <v>9749481082</v>
      </c>
      <c r="K28" s="12">
        <v>0</v>
      </c>
      <c r="L28" s="12">
        <v>0</v>
      </c>
      <c r="M28" s="12">
        <v>0</v>
      </c>
      <c r="N28" s="12">
        <v>9749481082</v>
      </c>
      <c r="O28" s="12">
        <v>9749481082</v>
      </c>
      <c r="P28" s="12">
        <v>0</v>
      </c>
      <c r="Q28" s="12">
        <v>9749481082</v>
      </c>
      <c r="R28" s="12">
        <v>9749481082</v>
      </c>
      <c r="S28" s="12">
        <v>9749481082</v>
      </c>
      <c r="T28" s="35">
        <f t="shared" si="0"/>
        <v>1</v>
      </c>
    </row>
    <row r="29" spans="1:22" s="14" customFormat="1" ht="45" customHeight="1" x14ac:dyDescent="0.25">
      <c r="A29" s="36" t="s">
        <v>20</v>
      </c>
      <c r="B29" s="5" t="s">
        <v>40</v>
      </c>
      <c r="C29" s="5"/>
      <c r="D29" s="5"/>
      <c r="E29" s="5"/>
      <c r="F29" s="5"/>
      <c r="G29" s="5"/>
      <c r="H29" s="5"/>
      <c r="I29" s="9" t="s">
        <v>87</v>
      </c>
      <c r="J29" s="13">
        <f>SUM(J25:J28)</f>
        <v>9929811082</v>
      </c>
      <c r="K29" s="13">
        <f t="shared" ref="K29:S29" si="4">SUM(K25:K28)</f>
        <v>2881440900</v>
      </c>
      <c r="L29" s="13">
        <f t="shared" si="4"/>
        <v>1440720450</v>
      </c>
      <c r="M29" s="13">
        <f t="shared" si="4"/>
        <v>0</v>
      </c>
      <c r="N29" s="13">
        <f t="shared" si="4"/>
        <v>11370531532</v>
      </c>
      <c r="O29" s="13">
        <f t="shared" si="4"/>
        <v>11361526086</v>
      </c>
      <c r="P29" s="13">
        <f t="shared" si="4"/>
        <v>9005446</v>
      </c>
      <c r="Q29" s="13">
        <f t="shared" si="4"/>
        <v>11361526086</v>
      </c>
      <c r="R29" s="13">
        <f t="shared" si="4"/>
        <v>11361526086</v>
      </c>
      <c r="S29" s="13">
        <f t="shared" si="4"/>
        <v>11361526086</v>
      </c>
      <c r="T29" s="37">
        <f t="shared" si="0"/>
        <v>0.99920800131685528</v>
      </c>
    </row>
    <row r="30" spans="1:22" s="14" customFormat="1" ht="45" customHeight="1" x14ac:dyDescent="0.25">
      <c r="A30" s="38" t="s">
        <v>20</v>
      </c>
      <c r="B30" s="6"/>
      <c r="C30" s="6"/>
      <c r="D30" s="6"/>
      <c r="E30" s="6"/>
      <c r="F30" s="6"/>
      <c r="G30" s="6"/>
      <c r="H30" s="6"/>
      <c r="I30" s="9" t="s">
        <v>88</v>
      </c>
      <c r="J30" s="13">
        <f>+J16+J18+J24+J29</f>
        <v>2632006436227</v>
      </c>
      <c r="K30" s="13">
        <f t="shared" ref="K30:S30" si="5">+K16+K18+K24+K29</f>
        <v>14393623473</v>
      </c>
      <c r="L30" s="13">
        <f t="shared" si="5"/>
        <v>4835440900</v>
      </c>
      <c r="M30" s="13">
        <f t="shared" si="5"/>
        <v>0</v>
      </c>
      <c r="N30" s="13">
        <f t="shared" si="5"/>
        <v>2641564618800</v>
      </c>
      <c r="O30" s="13">
        <f t="shared" si="5"/>
        <v>2637530515744.5498</v>
      </c>
      <c r="P30" s="13">
        <f t="shared" si="5"/>
        <v>4034103055.4499998</v>
      </c>
      <c r="Q30" s="13">
        <f t="shared" si="5"/>
        <v>2637530515744.5498</v>
      </c>
      <c r="R30" s="13">
        <f t="shared" si="5"/>
        <v>2633879440510.1299</v>
      </c>
      <c r="S30" s="13">
        <f t="shared" si="5"/>
        <v>2628824632486.77</v>
      </c>
      <c r="T30" s="37">
        <f t="shared" si="0"/>
        <v>0.99517710593844289</v>
      </c>
    </row>
    <row r="31" spans="1:22" ht="45" customHeight="1" x14ac:dyDescent="0.25">
      <c r="A31" s="34" t="s">
        <v>44</v>
      </c>
      <c r="B31" s="4" t="s">
        <v>22</v>
      </c>
      <c r="C31" s="4" t="s">
        <v>29</v>
      </c>
      <c r="D31" s="4" t="s">
        <v>21</v>
      </c>
      <c r="E31" s="4"/>
      <c r="F31" s="4"/>
      <c r="G31" s="4"/>
      <c r="H31" s="4" t="s">
        <v>43</v>
      </c>
      <c r="I31" s="11" t="s">
        <v>45</v>
      </c>
      <c r="J31" s="12">
        <v>31376858</v>
      </c>
      <c r="K31" s="12">
        <v>0</v>
      </c>
      <c r="L31" s="12">
        <v>0</v>
      </c>
      <c r="M31" s="12">
        <v>0</v>
      </c>
      <c r="N31" s="12">
        <v>31376858</v>
      </c>
      <c r="O31" s="12">
        <v>31376858</v>
      </c>
      <c r="P31" s="12">
        <v>0</v>
      </c>
      <c r="Q31" s="12">
        <v>31376858</v>
      </c>
      <c r="R31" s="12">
        <v>31376858</v>
      </c>
      <c r="S31" s="12">
        <v>31376858</v>
      </c>
      <c r="T31" s="35">
        <f t="shared" si="0"/>
        <v>1</v>
      </c>
      <c r="U31" s="1"/>
      <c r="V31" s="1"/>
    </row>
    <row r="32" spans="1:22" s="14" customFormat="1" ht="45" customHeight="1" x14ac:dyDescent="0.25">
      <c r="A32" s="38" t="s">
        <v>44</v>
      </c>
      <c r="B32" s="6"/>
      <c r="C32" s="6"/>
      <c r="D32" s="6"/>
      <c r="E32" s="6"/>
      <c r="F32" s="6"/>
      <c r="G32" s="6"/>
      <c r="H32" s="6"/>
      <c r="I32" s="9" t="s">
        <v>89</v>
      </c>
      <c r="J32" s="13">
        <f>+J31</f>
        <v>31376858</v>
      </c>
      <c r="K32" s="13">
        <f t="shared" ref="K32:S32" si="6">+K31</f>
        <v>0</v>
      </c>
      <c r="L32" s="13">
        <f t="shared" si="6"/>
        <v>0</v>
      </c>
      <c r="M32" s="13">
        <f t="shared" si="6"/>
        <v>0</v>
      </c>
      <c r="N32" s="13">
        <f t="shared" si="6"/>
        <v>31376858</v>
      </c>
      <c r="O32" s="13">
        <f t="shared" si="6"/>
        <v>31376858</v>
      </c>
      <c r="P32" s="13">
        <f t="shared" si="6"/>
        <v>0</v>
      </c>
      <c r="Q32" s="13">
        <f t="shared" si="6"/>
        <v>31376858</v>
      </c>
      <c r="R32" s="13">
        <f t="shared" si="6"/>
        <v>31376858</v>
      </c>
      <c r="S32" s="13">
        <f t="shared" si="6"/>
        <v>31376858</v>
      </c>
      <c r="T32" s="37">
        <f t="shared" si="0"/>
        <v>1</v>
      </c>
    </row>
    <row r="33" spans="1:22" ht="45" customHeight="1" x14ac:dyDescent="0.25">
      <c r="A33" s="34" t="s">
        <v>46</v>
      </c>
      <c r="B33" s="4" t="s">
        <v>47</v>
      </c>
      <c r="C33" s="4" t="s">
        <v>48</v>
      </c>
      <c r="D33" s="4" t="s">
        <v>49</v>
      </c>
      <c r="E33" s="4"/>
      <c r="F33" s="4"/>
      <c r="G33" s="4"/>
      <c r="H33" s="4" t="s">
        <v>43</v>
      </c>
      <c r="I33" s="11" t="s">
        <v>50</v>
      </c>
      <c r="J33" s="12">
        <v>1726070000</v>
      </c>
      <c r="K33" s="12">
        <v>244063941</v>
      </c>
      <c r="L33" s="12">
        <v>0</v>
      </c>
      <c r="M33" s="12">
        <v>0</v>
      </c>
      <c r="N33" s="12">
        <v>1970133941</v>
      </c>
      <c r="O33" s="12">
        <v>1826622917</v>
      </c>
      <c r="P33" s="12">
        <v>143511024</v>
      </c>
      <c r="Q33" s="12">
        <v>1826622917</v>
      </c>
      <c r="R33" s="12">
        <v>1655532908</v>
      </c>
      <c r="S33" s="12">
        <v>1650686227</v>
      </c>
      <c r="T33" s="35">
        <f t="shared" si="0"/>
        <v>0.83785482430811031</v>
      </c>
      <c r="U33" s="1"/>
      <c r="V33" s="1"/>
    </row>
    <row r="34" spans="1:22" ht="45" customHeight="1" x14ac:dyDescent="0.25">
      <c r="A34" s="34" t="s">
        <v>46</v>
      </c>
      <c r="B34" s="4" t="s">
        <v>47</v>
      </c>
      <c r="C34" s="4" t="s">
        <v>48</v>
      </c>
      <c r="D34" s="4" t="s">
        <v>51</v>
      </c>
      <c r="E34" s="4"/>
      <c r="F34" s="4"/>
      <c r="G34" s="4"/>
      <c r="H34" s="4" t="s">
        <v>43</v>
      </c>
      <c r="I34" s="11" t="s">
        <v>52</v>
      </c>
      <c r="J34" s="12">
        <v>10600000000</v>
      </c>
      <c r="K34" s="12">
        <v>0</v>
      </c>
      <c r="L34" s="12">
        <v>256007584</v>
      </c>
      <c r="M34" s="12">
        <v>0</v>
      </c>
      <c r="N34" s="12">
        <v>10343992416</v>
      </c>
      <c r="O34" s="12">
        <v>9787703936.6599998</v>
      </c>
      <c r="P34" s="12">
        <v>556288479.34000003</v>
      </c>
      <c r="Q34" s="12">
        <v>9787703936.6599998</v>
      </c>
      <c r="R34" s="12">
        <v>8873654841.6599998</v>
      </c>
      <c r="S34" s="12">
        <v>8873654841.6599998</v>
      </c>
      <c r="T34" s="35">
        <f t="shared" si="0"/>
        <v>0.85785589207647772</v>
      </c>
      <c r="U34" s="1"/>
      <c r="V34" s="1"/>
    </row>
    <row r="35" spans="1:22" ht="45" customHeight="1" x14ac:dyDescent="0.25">
      <c r="A35" s="34" t="s">
        <v>46</v>
      </c>
      <c r="B35" s="4" t="s">
        <v>47</v>
      </c>
      <c r="C35" s="4" t="s">
        <v>48</v>
      </c>
      <c r="D35" s="4" t="s">
        <v>51</v>
      </c>
      <c r="E35" s="4"/>
      <c r="F35" s="4"/>
      <c r="G35" s="4"/>
      <c r="H35" s="4" t="s">
        <v>53</v>
      </c>
      <c r="I35" s="11" t="s">
        <v>52</v>
      </c>
      <c r="J35" s="12">
        <v>2646739091</v>
      </c>
      <c r="K35" s="12">
        <v>0</v>
      </c>
      <c r="L35" s="12">
        <v>0</v>
      </c>
      <c r="M35" s="12">
        <v>0</v>
      </c>
      <c r="N35" s="12">
        <v>2646739091</v>
      </c>
      <c r="O35" s="12">
        <v>1002491001</v>
      </c>
      <c r="P35" s="12">
        <v>1644248090</v>
      </c>
      <c r="Q35" s="12">
        <v>1002491001</v>
      </c>
      <c r="R35" s="12">
        <v>907194331</v>
      </c>
      <c r="S35" s="12">
        <v>907194331</v>
      </c>
      <c r="T35" s="35">
        <f t="shared" si="0"/>
        <v>0.34275925952989977</v>
      </c>
      <c r="U35" s="1"/>
      <c r="V35" s="1"/>
    </row>
    <row r="36" spans="1:22" ht="45" customHeight="1" x14ac:dyDescent="0.25">
      <c r="A36" s="34" t="s">
        <v>46</v>
      </c>
      <c r="B36" s="4" t="s">
        <v>47</v>
      </c>
      <c r="C36" s="4" t="s">
        <v>48</v>
      </c>
      <c r="D36" s="4" t="s">
        <v>51</v>
      </c>
      <c r="E36" s="4"/>
      <c r="F36" s="4"/>
      <c r="G36" s="4"/>
      <c r="H36" s="4" t="s">
        <v>54</v>
      </c>
      <c r="I36" s="11" t="s">
        <v>52</v>
      </c>
      <c r="J36" s="12">
        <v>0</v>
      </c>
      <c r="K36" s="12">
        <v>829710142</v>
      </c>
      <c r="L36" s="12">
        <v>0</v>
      </c>
      <c r="M36" s="12">
        <v>0</v>
      </c>
      <c r="N36" s="12">
        <v>829710142</v>
      </c>
      <c r="O36" s="12">
        <v>155928522</v>
      </c>
      <c r="P36" s="12">
        <v>673781620</v>
      </c>
      <c r="Q36" s="12">
        <v>155928522</v>
      </c>
      <c r="R36" s="12">
        <v>111797808</v>
      </c>
      <c r="S36" s="12">
        <v>111797808</v>
      </c>
      <c r="T36" s="35">
        <f t="shared" si="0"/>
        <v>0.13474321011734722</v>
      </c>
      <c r="U36" s="1"/>
      <c r="V36" s="1"/>
    </row>
    <row r="37" spans="1:22" ht="45" customHeight="1" x14ac:dyDescent="0.25">
      <c r="A37" s="34" t="s">
        <v>46</v>
      </c>
      <c r="B37" s="4" t="s">
        <v>47</v>
      </c>
      <c r="C37" s="4" t="s">
        <v>48</v>
      </c>
      <c r="D37" s="4" t="s">
        <v>51</v>
      </c>
      <c r="E37" s="4"/>
      <c r="F37" s="4"/>
      <c r="G37" s="4"/>
      <c r="H37" s="4" t="s">
        <v>55</v>
      </c>
      <c r="I37" s="11" t="s">
        <v>52</v>
      </c>
      <c r="J37" s="12">
        <v>0</v>
      </c>
      <c r="K37" s="12">
        <v>829710142</v>
      </c>
      <c r="L37" s="12">
        <v>829710142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35">
        <v>0</v>
      </c>
      <c r="U37" s="1"/>
      <c r="V37" s="1"/>
    </row>
    <row r="38" spans="1:22" ht="45" customHeight="1" x14ac:dyDescent="0.25">
      <c r="A38" s="34" t="s">
        <v>46</v>
      </c>
      <c r="B38" s="4" t="s">
        <v>47</v>
      </c>
      <c r="C38" s="4" t="s">
        <v>48</v>
      </c>
      <c r="D38" s="4" t="s">
        <v>56</v>
      </c>
      <c r="E38" s="4"/>
      <c r="F38" s="4"/>
      <c r="G38" s="4"/>
      <c r="H38" s="4" t="s">
        <v>43</v>
      </c>
      <c r="I38" s="11" t="s">
        <v>57</v>
      </c>
      <c r="J38" s="12">
        <v>1500000000</v>
      </c>
      <c r="K38" s="12">
        <v>11943643</v>
      </c>
      <c r="L38" s="12">
        <v>0</v>
      </c>
      <c r="M38" s="12">
        <v>0</v>
      </c>
      <c r="N38" s="12">
        <v>1511943643</v>
      </c>
      <c r="O38" s="12">
        <v>1470805445</v>
      </c>
      <c r="P38" s="12">
        <v>41138198</v>
      </c>
      <c r="Q38" s="12">
        <v>1470805445</v>
      </c>
      <c r="R38" s="12">
        <v>1413548316</v>
      </c>
      <c r="S38" s="12">
        <v>1413548316</v>
      </c>
      <c r="T38" s="35">
        <f t="shared" si="0"/>
        <v>0.9349212998410682</v>
      </c>
      <c r="U38" s="1"/>
      <c r="V38" s="1"/>
    </row>
    <row r="39" spans="1:22" ht="45" customHeight="1" x14ac:dyDescent="0.25">
      <c r="A39" s="34" t="s">
        <v>46</v>
      </c>
      <c r="B39" s="4" t="s">
        <v>47</v>
      </c>
      <c r="C39" s="4" t="s">
        <v>48</v>
      </c>
      <c r="D39" s="4" t="s">
        <v>58</v>
      </c>
      <c r="E39" s="4" t="s">
        <v>0</v>
      </c>
      <c r="F39" s="4" t="s">
        <v>0</v>
      </c>
      <c r="G39" s="4" t="s">
        <v>0</v>
      </c>
      <c r="H39" s="4" t="s">
        <v>43</v>
      </c>
      <c r="I39" s="11" t="s">
        <v>59</v>
      </c>
      <c r="J39" s="12">
        <v>5000000000</v>
      </c>
      <c r="K39" s="12">
        <v>0</v>
      </c>
      <c r="L39" s="12">
        <v>0</v>
      </c>
      <c r="M39" s="12">
        <v>0</v>
      </c>
      <c r="N39" s="12">
        <v>5000000000</v>
      </c>
      <c r="O39" s="12">
        <v>4972307902</v>
      </c>
      <c r="P39" s="12">
        <v>27692098</v>
      </c>
      <c r="Q39" s="12">
        <v>4972307902</v>
      </c>
      <c r="R39" s="12">
        <v>4569339760.8900003</v>
      </c>
      <c r="S39" s="12">
        <v>4569339760.8900003</v>
      </c>
      <c r="T39" s="35">
        <f t="shared" si="0"/>
        <v>0.9138679521780001</v>
      </c>
      <c r="U39" s="1"/>
      <c r="V39" s="1"/>
    </row>
    <row r="40" spans="1:22" ht="45" customHeight="1" x14ac:dyDescent="0.25">
      <c r="A40" s="34" t="s">
        <v>46</v>
      </c>
      <c r="B40" s="4" t="s">
        <v>47</v>
      </c>
      <c r="C40" s="4" t="s">
        <v>48</v>
      </c>
      <c r="D40" s="4" t="s">
        <v>58</v>
      </c>
      <c r="E40" s="4" t="s">
        <v>0</v>
      </c>
      <c r="F40" s="4" t="s">
        <v>0</v>
      </c>
      <c r="G40" s="4" t="s">
        <v>0</v>
      </c>
      <c r="H40" s="4" t="s">
        <v>53</v>
      </c>
      <c r="I40" s="11" t="s">
        <v>59</v>
      </c>
      <c r="J40" s="12">
        <v>1896739091</v>
      </c>
      <c r="K40" s="12">
        <v>0</v>
      </c>
      <c r="L40" s="12">
        <v>0</v>
      </c>
      <c r="M40" s="12">
        <v>0</v>
      </c>
      <c r="N40" s="12">
        <v>1896739091</v>
      </c>
      <c r="O40" s="12">
        <v>0</v>
      </c>
      <c r="P40" s="12">
        <v>1896739091</v>
      </c>
      <c r="Q40" s="12">
        <v>0</v>
      </c>
      <c r="R40" s="12">
        <v>0</v>
      </c>
      <c r="S40" s="12">
        <v>0</v>
      </c>
      <c r="T40" s="35">
        <f t="shared" si="0"/>
        <v>0</v>
      </c>
      <c r="U40" s="1"/>
      <c r="V40" s="1"/>
    </row>
    <row r="41" spans="1:22" ht="45" customHeight="1" x14ac:dyDescent="0.25">
      <c r="A41" s="34" t="s">
        <v>46</v>
      </c>
      <c r="B41" s="4" t="s">
        <v>60</v>
      </c>
      <c r="C41" s="4" t="s">
        <v>48</v>
      </c>
      <c r="D41" s="4" t="s">
        <v>61</v>
      </c>
      <c r="E41" s="4"/>
      <c r="F41" s="4"/>
      <c r="G41" s="4"/>
      <c r="H41" s="4" t="s">
        <v>43</v>
      </c>
      <c r="I41" s="11" t="s">
        <v>62</v>
      </c>
      <c r="J41" s="12">
        <v>6800000000</v>
      </c>
      <c r="K41" s="12">
        <v>0</v>
      </c>
      <c r="L41" s="12">
        <v>0</v>
      </c>
      <c r="M41" s="12">
        <v>0</v>
      </c>
      <c r="N41" s="12">
        <v>6800000000</v>
      </c>
      <c r="O41" s="12">
        <v>6638480997</v>
      </c>
      <c r="P41" s="12">
        <v>161519003</v>
      </c>
      <c r="Q41" s="12">
        <v>6638480997</v>
      </c>
      <c r="R41" s="12">
        <v>6207359268.8599997</v>
      </c>
      <c r="S41" s="12">
        <v>6203185769.8599997</v>
      </c>
      <c r="T41" s="35">
        <f t="shared" si="0"/>
        <v>0.91223320144999998</v>
      </c>
      <c r="U41" s="1"/>
      <c r="V41" s="1"/>
    </row>
    <row r="42" spans="1:22" ht="45" customHeight="1" x14ac:dyDescent="0.25">
      <c r="A42" s="34" t="s">
        <v>46</v>
      </c>
      <c r="B42" s="4" t="s">
        <v>60</v>
      </c>
      <c r="C42" s="4" t="s">
        <v>48</v>
      </c>
      <c r="D42" s="4" t="s">
        <v>61</v>
      </c>
      <c r="E42" s="4"/>
      <c r="F42" s="4"/>
      <c r="G42" s="4"/>
      <c r="H42" s="4" t="s">
        <v>53</v>
      </c>
      <c r="I42" s="11" t="s">
        <v>62</v>
      </c>
      <c r="J42" s="12">
        <v>7400785760</v>
      </c>
      <c r="K42" s="12">
        <v>0</v>
      </c>
      <c r="L42" s="12">
        <v>0</v>
      </c>
      <c r="M42" s="12">
        <v>0</v>
      </c>
      <c r="N42" s="12">
        <v>7400785760</v>
      </c>
      <c r="O42" s="12">
        <v>0</v>
      </c>
      <c r="P42" s="12">
        <v>7400785760</v>
      </c>
      <c r="Q42" s="12">
        <v>0</v>
      </c>
      <c r="R42" s="12">
        <v>0</v>
      </c>
      <c r="S42" s="12">
        <v>0</v>
      </c>
      <c r="T42" s="35">
        <f t="shared" si="0"/>
        <v>0</v>
      </c>
      <c r="U42" s="1"/>
      <c r="V42" s="1"/>
    </row>
    <row r="43" spans="1:22" ht="45" customHeight="1" x14ac:dyDescent="0.25">
      <c r="A43" s="34" t="s">
        <v>46</v>
      </c>
      <c r="B43" s="4" t="s">
        <v>63</v>
      </c>
      <c r="C43" s="4" t="s">
        <v>48</v>
      </c>
      <c r="D43" s="4" t="s">
        <v>64</v>
      </c>
      <c r="E43" s="4"/>
      <c r="F43" s="4"/>
      <c r="G43" s="4"/>
      <c r="H43" s="4" t="s">
        <v>43</v>
      </c>
      <c r="I43" s="11" t="s">
        <v>65</v>
      </c>
      <c r="J43" s="12">
        <v>18157636108</v>
      </c>
      <c r="K43" s="12">
        <v>0</v>
      </c>
      <c r="L43" s="12">
        <v>0</v>
      </c>
      <c r="M43" s="12">
        <v>0</v>
      </c>
      <c r="N43" s="12">
        <v>18157636108</v>
      </c>
      <c r="O43" s="12">
        <v>17363704069</v>
      </c>
      <c r="P43" s="12">
        <v>793932039</v>
      </c>
      <c r="Q43" s="12">
        <v>17363704069</v>
      </c>
      <c r="R43" s="12">
        <v>15700186098</v>
      </c>
      <c r="S43" s="12">
        <v>15695703677</v>
      </c>
      <c r="T43" s="35">
        <f t="shared" si="0"/>
        <v>0.86441338418962443</v>
      </c>
      <c r="U43" s="1"/>
      <c r="V43" s="1"/>
    </row>
    <row r="44" spans="1:22" ht="45" customHeight="1" x14ac:dyDescent="0.25">
      <c r="A44" s="34" t="s">
        <v>46</v>
      </c>
      <c r="B44" s="4" t="s">
        <v>63</v>
      </c>
      <c r="C44" s="4" t="s">
        <v>48</v>
      </c>
      <c r="D44" s="4" t="s">
        <v>58</v>
      </c>
      <c r="E44" s="4"/>
      <c r="F44" s="4"/>
      <c r="G44" s="4"/>
      <c r="H44" s="4" t="s">
        <v>43</v>
      </c>
      <c r="I44" s="11" t="s">
        <v>66</v>
      </c>
      <c r="J44" s="12">
        <v>3000000000</v>
      </c>
      <c r="K44" s="12">
        <v>0</v>
      </c>
      <c r="L44" s="12">
        <v>0</v>
      </c>
      <c r="M44" s="12">
        <v>0</v>
      </c>
      <c r="N44" s="12">
        <v>3000000000</v>
      </c>
      <c r="O44" s="12">
        <v>3000000000</v>
      </c>
      <c r="P44" s="12">
        <v>0</v>
      </c>
      <c r="Q44" s="12">
        <v>3000000000</v>
      </c>
      <c r="R44" s="12">
        <v>310990415</v>
      </c>
      <c r="S44" s="12">
        <v>310990415</v>
      </c>
      <c r="T44" s="35">
        <f t="shared" si="0"/>
        <v>0.10366347166666667</v>
      </c>
      <c r="U44" s="1"/>
      <c r="V44" s="1"/>
    </row>
    <row r="45" spans="1:22" ht="45" customHeight="1" x14ac:dyDescent="0.25">
      <c r="A45" s="34" t="s">
        <v>46</v>
      </c>
      <c r="B45" s="4" t="s">
        <v>63</v>
      </c>
      <c r="C45" s="4" t="s">
        <v>48</v>
      </c>
      <c r="D45" s="4" t="s">
        <v>67</v>
      </c>
      <c r="E45" s="4"/>
      <c r="F45" s="4"/>
      <c r="G45" s="4"/>
      <c r="H45" s="4" t="s">
        <v>43</v>
      </c>
      <c r="I45" s="11" t="s">
        <v>68</v>
      </c>
      <c r="J45" s="12">
        <v>2500000000</v>
      </c>
      <c r="K45" s="12">
        <v>0</v>
      </c>
      <c r="L45" s="12">
        <v>0</v>
      </c>
      <c r="M45" s="12">
        <v>0</v>
      </c>
      <c r="N45" s="12">
        <v>2500000000</v>
      </c>
      <c r="O45" s="12">
        <v>2438045673</v>
      </c>
      <c r="P45" s="12">
        <v>61954327</v>
      </c>
      <c r="Q45" s="12">
        <v>2438045673</v>
      </c>
      <c r="R45" s="12">
        <v>2206716213</v>
      </c>
      <c r="S45" s="12">
        <v>2206493399</v>
      </c>
      <c r="T45" s="35">
        <f t="shared" si="0"/>
        <v>0.88259735959999996</v>
      </c>
      <c r="U45" s="1"/>
      <c r="V45" s="1"/>
    </row>
    <row r="46" spans="1:22" ht="45" customHeight="1" x14ac:dyDescent="0.25">
      <c r="A46" s="34" t="s">
        <v>46</v>
      </c>
      <c r="B46" s="4" t="s">
        <v>63</v>
      </c>
      <c r="C46" s="4" t="s">
        <v>48</v>
      </c>
      <c r="D46" s="4" t="s">
        <v>22</v>
      </c>
      <c r="E46" s="4"/>
      <c r="F46" s="4"/>
      <c r="G46" s="4"/>
      <c r="H46" s="4" t="s">
        <v>43</v>
      </c>
      <c r="I46" s="11" t="s">
        <v>69</v>
      </c>
      <c r="J46" s="12">
        <v>400000000</v>
      </c>
      <c r="K46" s="12">
        <v>0</v>
      </c>
      <c r="L46" s="12">
        <v>0</v>
      </c>
      <c r="M46" s="12">
        <v>0</v>
      </c>
      <c r="N46" s="12">
        <v>400000000</v>
      </c>
      <c r="O46" s="12">
        <v>383503047</v>
      </c>
      <c r="P46" s="12">
        <v>16496953</v>
      </c>
      <c r="Q46" s="12">
        <v>383503047</v>
      </c>
      <c r="R46" s="12">
        <v>347351790</v>
      </c>
      <c r="S46" s="12">
        <v>347351790</v>
      </c>
      <c r="T46" s="35">
        <f t="shared" si="0"/>
        <v>0.86837947500000001</v>
      </c>
      <c r="U46" s="1"/>
      <c r="V46" s="1"/>
    </row>
    <row r="47" spans="1:22" ht="45" customHeight="1" x14ac:dyDescent="0.25">
      <c r="A47" s="34" t="s">
        <v>46</v>
      </c>
      <c r="B47" s="4" t="s">
        <v>63</v>
      </c>
      <c r="C47" s="4" t="s">
        <v>48</v>
      </c>
      <c r="D47" s="4" t="s">
        <v>43</v>
      </c>
      <c r="E47" s="4"/>
      <c r="F47" s="4"/>
      <c r="G47" s="4"/>
      <c r="H47" s="4" t="s">
        <v>43</v>
      </c>
      <c r="I47" s="11" t="s">
        <v>70</v>
      </c>
      <c r="J47" s="12">
        <v>96585762185</v>
      </c>
      <c r="K47" s="12">
        <v>0</v>
      </c>
      <c r="L47" s="12">
        <v>0</v>
      </c>
      <c r="M47" s="12">
        <v>0</v>
      </c>
      <c r="N47" s="12">
        <v>96585762185</v>
      </c>
      <c r="O47" s="12">
        <v>96585762185</v>
      </c>
      <c r="P47" s="12">
        <v>0</v>
      </c>
      <c r="Q47" s="12">
        <v>96585762185</v>
      </c>
      <c r="R47" s="12">
        <v>72493703699.399994</v>
      </c>
      <c r="S47" s="12">
        <v>72493703699.399994</v>
      </c>
      <c r="T47" s="35">
        <f t="shared" si="0"/>
        <v>0.75056304427712472</v>
      </c>
      <c r="U47" s="1"/>
      <c r="V47" s="1"/>
    </row>
    <row r="48" spans="1:22" ht="45" customHeight="1" x14ac:dyDescent="0.25">
      <c r="A48" s="34" t="s">
        <v>46</v>
      </c>
      <c r="B48" s="4" t="s">
        <v>63</v>
      </c>
      <c r="C48" s="4" t="s">
        <v>48</v>
      </c>
      <c r="D48" s="4" t="s">
        <v>43</v>
      </c>
      <c r="E48" s="4"/>
      <c r="F48" s="4"/>
      <c r="G48" s="4"/>
      <c r="H48" s="4" t="s">
        <v>71</v>
      </c>
      <c r="I48" s="11" t="s">
        <v>70</v>
      </c>
      <c r="J48" s="12">
        <v>337817220468</v>
      </c>
      <c r="K48" s="12">
        <v>59464618838</v>
      </c>
      <c r="L48" s="12">
        <v>0</v>
      </c>
      <c r="M48" s="12">
        <v>0</v>
      </c>
      <c r="N48" s="12">
        <v>397281839306</v>
      </c>
      <c r="O48" s="12">
        <v>397281839306</v>
      </c>
      <c r="P48" s="12">
        <v>0</v>
      </c>
      <c r="Q48" s="12">
        <v>397281839306</v>
      </c>
      <c r="R48" s="12">
        <v>36977709022</v>
      </c>
      <c r="S48" s="12">
        <v>36977709022</v>
      </c>
      <c r="T48" s="35">
        <f t="shared" si="0"/>
        <v>9.3076766576079273E-2</v>
      </c>
      <c r="U48" s="1"/>
      <c r="V48" s="1"/>
    </row>
    <row r="49" spans="1:22" ht="45" customHeight="1" x14ac:dyDescent="0.25">
      <c r="A49" s="34" t="s">
        <v>46</v>
      </c>
      <c r="B49" s="4" t="s">
        <v>63</v>
      </c>
      <c r="C49" s="4" t="s">
        <v>48</v>
      </c>
      <c r="D49" s="4" t="s">
        <v>43</v>
      </c>
      <c r="E49" s="4"/>
      <c r="F49" s="4"/>
      <c r="G49" s="4"/>
      <c r="H49" s="4" t="s">
        <v>53</v>
      </c>
      <c r="I49" s="11" t="s">
        <v>70</v>
      </c>
      <c r="J49" s="12">
        <v>32999910000</v>
      </c>
      <c r="K49" s="12">
        <v>0</v>
      </c>
      <c r="L49" s="12">
        <v>29980930000</v>
      </c>
      <c r="M49" s="12">
        <v>0</v>
      </c>
      <c r="N49" s="12">
        <v>3018980000</v>
      </c>
      <c r="O49" s="12">
        <v>1947154907</v>
      </c>
      <c r="P49" s="12">
        <v>1071825093</v>
      </c>
      <c r="Q49" s="12">
        <v>1947154907</v>
      </c>
      <c r="R49" s="12">
        <v>842079582</v>
      </c>
      <c r="S49" s="12">
        <v>842079582</v>
      </c>
      <c r="T49" s="35">
        <f t="shared" si="0"/>
        <v>0.27892850631670302</v>
      </c>
      <c r="U49" s="1"/>
      <c r="V49" s="1"/>
    </row>
    <row r="50" spans="1:22" ht="45" customHeight="1" x14ac:dyDescent="0.25">
      <c r="A50" s="34" t="s">
        <v>46</v>
      </c>
      <c r="B50" s="4" t="s">
        <v>63</v>
      </c>
      <c r="C50" s="4" t="s">
        <v>48</v>
      </c>
      <c r="D50" s="4" t="s">
        <v>43</v>
      </c>
      <c r="E50" s="4"/>
      <c r="F50" s="4"/>
      <c r="G50" s="4"/>
      <c r="H50" s="4" t="s">
        <v>54</v>
      </c>
      <c r="I50" s="11" t="s">
        <v>70</v>
      </c>
      <c r="J50" s="12">
        <v>0</v>
      </c>
      <c r="K50" s="12">
        <v>968705364</v>
      </c>
      <c r="L50" s="12">
        <v>0</v>
      </c>
      <c r="M50" s="12">
        <v>0</v>
      </c>
      <c r="N50" s="12">
        <v>968705364</v>
      </c>
      <c r="O50" s="12">
        <v>0</v>
      </c>
      <c r="P50" s="12">
        <v>968705364</v>
      </c>
      <c r="Q50" s="12">
        <v>0</v>
      </c>
      <c r="R50" s="12">
        <v>0</v>
      </c>
      <c r="S50" s="12">
        <v>0</v>
      </c>
      <c r="T50" s="35">
        <f t="shared" si="0"/>
        <v>0</v>
      </c>
      <c r="U50" s="1"/>
      <c r="V50" s="1"/>
    </row>
    <row r="51" spans="1:22" ht="45" customHeight="1" x14ac:dyDescent="0.25">
      <c r="A51" s="34" t="s">
        <v>46</v>
      </c>
      <c r="B51" s="4" t="s">
        <v>63</v>
      </c>
      <c r="C51" s="4" t="s">
        <v>48</v>
      </c>
      <c r="D51" s="4" t="s">
        <v>43</v>
      </c>
      <c r="E51" s="4"/>
      <c r="F51" s="4"/>
      <c r="G51" s="4"/>
      <c r="H51" s="4" t="s">
        <v>55</v>
      </c>
      <c r="I51" s="11" t="s">
        <v>70</v>
      </c>
      <c r="J51" s="12">
        <v>0</v>
      </c>
      <c r="K51" s="12">
        <v>968705364</v>
      </c>
      <c r="L51" s="12">
        <v>968705364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35">
        <v>0</v>
      </c>
      <c r="U51" s="1"/>
      <c r="V51" s="1"/>
    </row>
    <row r="52" spans="1:22" ht="45" customHeight="1" x14ac:dyDescent="0.25">
      <c r="A52" s="34" t="s">
        <v>46</v>
      </c>
      <c r="B52" s="4" t="s">
        <v>63</v>
      </c>
      <c r="C52" s="4" t="s">
        <v>48</v>
      </c>
      <c r="D52" s="4" t="s">
        <v>72</v>
      </c>
      <c r="E52" s="4"/>
      <c r="F52" s="4"/>
      <c r="G52" s="4"/>
      <c r="H52" s="4" t="s">
        <v>53</v>
      </c>
      <c r="I52" s="11" t="s">
        <v>73</v>
      </c>
      <c r="J52" s="12">
        <v>36426889140</v>
      </c>
      <c r="K52" s="12">
        <v>0</v>
      </c>
      <c r="L52" s="12">
        <v>0</v>
      </c>
      <c r="M52" s="12">
        <v>0</v>
      </c>
      <c r="N52" s="12">
        <v>36426889140</v>
      </c>
      <c r="O52" s="12">
        <v>36384259018</v>
      </c>
      <c r="P52" s="12">
        <v>42630122</v>
      </c>
      <c r="Q52" s="12">
        <v>36384259018</v>
      </c>
      <c r="R52" s="12">
        <v>1190390778</v>
      </c>
      <c r="S52" s="12">
        <v>1190390778</v>
      </c>
      <c r="T52" s="35">
        <f t="shared" si="0"/>
        <v>3.2678903033002728E-2</v>
      </c>
      <c r="U52" s="1"/>
      <c r="V52" s="1"/>
    </row>
    <row r="53" spans="1:22" ht="45" customHeight="1" x14ac:dyDescent="0.25">
      <c r="A53" s="34" t="s">
        <v>46</v>
      </c>
      <c r="B53" s="4" t="s">
        <v>63</v>
      </c>
      <c r="C53" s="4" t="s">
        <v>48</v>
      </c>
      <c r="D53" s="4" t="s">
        <v>53</v>
      </c>
      <c r="E53" s="4"/>
      <c r="F53" s="4"/>
      <c r="G53" s="4"/>
      <c r="H53" s="4" t="s">
        <v>53</v>
      </c>
      <c r="I53" s="11" t="s">
        <v>74</v>
      </c>
      <c r="J53" s="12">
        <v>29656000000</v>
      </c>
      <c r="K53" s="12">
        <v>0</v>
      </c>
      <c r="L53" s="12">
        <v>0</v>
      </c>
      <c r="M53" s="12">
        <v>0</v>
      </c>
      <c r="N53" s="12">
        <v>29656000000</v>
      </c>
      <c r="O53" s="12">
        <v>9560035914</v>
      </c>
      <c r="P53" s="12">
        <v>20095964086</v>
      </c>
      <c r="Q53" s="12">
        <v>9560035914</v>
      </c>
      <c r="R53" s="12">
        <v>710665848</v>
      </c>
      <c r="S53" s="12">
        <v>710665848</v>
      </c>
      <c r="T53" s="35">
        <f t="shared" si="0"/>
        <v>2.3963644726193688E-2</v>
      </c>
      <c r="U53" s="1"/>
      <c r="V53" s="1"/>
    </row>
    <row r="54" spans="1:22" ht="45" customHeight="1" x14ac:dyDescent="0.25">
      <c r="A54" s="34" t="s">
        <v>46</v>
      </c>
      <c r="B54" s="4" t="s">
        <v>63</v>
      </c>
      <c r="C54" s="4" t="s">
        <v>48</v>
      </c>
      <c r="D54" s="4" t="s">
        <v>54</v>
      </c>
      <c r="E54" s="4"/>
      <c r="F54" s="4"/>
      <c r="G54" s="4"/>
      <c r="H54" s="4" t="s">
        <v>54</v>
      </c>
      <c r="I54" s="11" t="s">
        <v>75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35">
        <v>0</v>
      </c>
      <c r="U54" s="1"/>
      <c r="V54" s="1"/>
    </row>
    <row r="55" spans="1:22" ht="45" customHeight="1" x14ac:dyDescent="0.25">
      <c r="A55" s="34" t="s">
        <v>46</v>
      </c>
      <c r="B55" s="4" t="s">
        <v>63</v>
      </c>
      <c r="C55" s="4" t="s">
        <v>48</v>
      </c>
      <c r="D55" s="4" t="s">
        <v>76</v>
      </c>
      <c r="E55" s="4"/>
      <c r="F55" s="4"/>
      <c r="G55" s="4"/>
      <c r="H55" s="4" t="s">
        <v>43</v>
      </c>
      <c r="I55" s="11" t="s">
        <v>77</v>
      </c>
      <c r="J55" s="12">
        <v>88580107940</v>
      </c>
      <c r="K55" s="12">
        <v>0</v>
      </c>
      <c r="L55" s="12">
        <v>0</v>
      </c>
      <c r="M55" s="12">
        <v>0</v>
      </c>
      <c r="N55" s="12">
        <v>88580107940</v>
      </c>
      <c r="O55" s="12">
        <v>88580107940</v>
      </c>
      <c r="P55" s="12">
        <v>0</v>
      </c>
      <c r="Q55" s="12">
        <v>88580107940</v>
      </c>
      <c r="R55" s="12">
        <v>0</v>
      </c>
      <c r="S55" s="12">
        <v>0</v>
      </c>
      <c r="T55" s="35">
        <f t="shared" si="0"/>
        <v>0</v>
      </c>
      <c r="U55" s="1"/>
      <c r="V55" s="1"/>
    </row>
    <row r="56" spans="1:22" ht="45" customHeight="1" x14ac:dyDescent="0.25">
      <c r="A56" s="34" t="s">
        <v>46</v>
      </c>
      <c r="B56" s="4" t="s">
        <v>63</v>
      </c>
      <c r="C56" s="4" t="s">
        <v>48</v>
      </c>
      <c r="D56" s="4" t="s">
        <v>78</v>
      </c>
      <c r="E56" s="4"/>
      <c r="F56" s="4"/>
      <c r="G56" s="4"/>
      <c r="H56" s="4" t="s">
        <v>53</v>
      </c>
      <c r="I56" s="11" t="s">
        <v>79</v>
      </c>
      <c r="J56" s="12">
        <v>56155000000</v>
      </c>
      <c r="K56" s="12">
        <v>0</v>
      </c>
      <c r="L56" s="12">
        <v>0</v>
      </c>
      <c r="M56" s="12">
        <v>0</v>
      </c>
      <c r="N56" s="12">
        <v>56155000000</v>
      </c>
      <c r="O56" s="12">
        <v>56129241975.309998</v>
      </c>
      <c r="P56" s="12">
        <v>25758024.690000001</v>
      </c>
      <c r="Q56" s="12">
        <v>56129241975.309998</v>
      </c>
      <c r="R56" s="12">
        <v>995700439.30999994</v>
      </c>
      <c r="S56" s="12">
        <v>994891891.30999994</v>
      </c>
      <c r="T56" s="35">
        <f t="shared" si="0"/>
        <v>1.7716888813284658E-2</v>
      </c>
      <c r="U56" s="1"/>
      <c r="V56" s="1"/>
    </row>
    <row r="57" spans="1:22" ht="45" customHeight="1" x14ac:dyDescent="0.25">
      <c r="A57" s="34" t="s">
        <v>46</v>
      </c>
      <c r="B57" s="4" t="s">
        <v>80</v>
      </c>
      <c r="C57" s="4" t="s">
        <v>48</v>
      </c>
      <c r="D57" s="4" t="s">
        <v>64</v>
      </c>
      <c r="E57" s="4"/>
      <c r="F57" s="4"/>
      <c r="G57" s="4"/>
      <c r="H57" s="4" t="s">
        <v>43</v>
      </c>
      <c r="I57" s="11" t="s">
        <v>81</v>
      </c>
      <c r="J57" s="12">
        <v>10825935405</v>
      </c>
      <c r="K57" s="12">
        <v>0</v>
      </c>
      <c r="L57" s="12">
        <v>0</v>
      </c>
      <c r="M57" s="12">
        <v>0</v>
      </c>
      <c r="N57" s="12">
        <v>10825935405</v>
      </c>
      <c r="O57" s="12">
        <v>10757292893.68</v>
      </c>
      <c r="P57" s="12">
        <v>68642511.319999993</v>
      </c>
      <c r="Q57" s="12">
        <v>10757292893.68</v>
      </c>
      <c r="R57" s="12">
        <v>8979390439.9599991</v>
      </c>
      <c r="S57" s="12">
        <v>8979390439.9599991</v>
      </c>
      <c r="T57" s="35">
        <f t="shared" si="0"/>
        <v>0.82943321791970359</v>
      </c>
      <c r="U57" s="1"/>
      <c r="V57" s="1"/>
    </row>
    <row r="58" spans="1:22" ht="45" customHeight="1" x14ac:dyDescent="0.25">
      <c r="A58" s="34" t="s">
        <v>46</v>
      </c>
      <c r="B58" s="4" t="s">
        <v>80</v>
      </c>
      <c r="C58" s="4" t="s">
        <v>48</v>
      </c>
      <c r="D58" s="4" t="s">
        <v>64</v>
      </c>
      <c r="E58" s="4"/>
      <c r="F58" s="4"/>
      <c r="G58" s="4"/>
      <c r="H58" s="4" t="s">
        <v>54</v>
      </c>
      <c r="I58" s="11" t="s">
        <v>81</v>
      </c>
      <c r="J58" s="12">
        <v>0</v>
      </c>
      <c r="K58" s="12">
        <v>958840952</v>
      </c>
      <c r="L58" s="12">
        <v>0</v>
      </c>
      <c r="M58" s="12">
        <v>0</v>
      </c>
      <c r="N58" s="12">
        <v>958840952</v>
      </c>
      <c r="O58" s="12">
        <v>0</v>
      </c>
      <c r="P58" s="12">
        <v>958840952</v>
      </c>
      <c r="Q58" s="12">
        <v>0</v>
      </c>
      <c r="R58" s="12">
        <v>0</v>
      </c>
      <c r="S58" s="12">
        <v>0</v>
      </c>
      <c r="T58" s="35">
        <f t="shared" si="0"/>
        <v>0</v>
      </c>
      <c r="U58" s="1"/>
      <c r="V58" s="1"/>
    </row>
    <row r="59" spans="1:22" ht="45" customHeight="1" x14ac:dyDescent="0.25">
      <c r="A59" s="34" t="s">
        <v>46</v>
      </c>
      <c r="B59" s="4" t="s">
        <v>80</v>
      </c>
      <c r="C59" s="4" t="s">
        <v>48</v>
      </c>
      <c r="D59" s="4" t="s">
        <v>64</v>
      </c>
      <c r="E59" s="4"/>
      <c r="F59" s="4"/>
      <c r="G59" s="4"/>
      <c r="H59" s="4" t="s">
        <v>55</v>
      </c>
      <c r="I59" s="11" t="s">
        <v>81</v>
      </c>
      <c r="J59" s="12">
        <v>0</v>
      </c>
      <c r="K59" s="12">
        <v>958840952</v>
      </c>
      <c r="L59" s="12">
        <v>958840952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35">
        <v>0</v>
      </c>
      <c r="U59" s="1"/>
      <c r="V59" s="1"/>
    </row>
    <row r="60" spans="1:22" ht="45" customHeight="1" x14ac:dyDescent="0.25">
      <c r="A60" s="34" t="s">
        <v>46</v>
      </c>
      <c r="B60" s="4" t="s">
        <v>80</v>
      </c>
      <c r="C60" s="4" t="s">
        <v>48</v>
      </c>
      <c r="D60" s="4" t="s">
        <v>58</v>
      </c>
      <c r="E60" s="4"/>
      <c r="F60" s="4"/>
      <c r="G60" s="4"/>
      <c r="H60" s="4" t="s">
        <v>43</v>
      </c>
      <c r="I60" s="11" t="s">
        <v>82</v>
      </c>
      <c r="J60" s="12">
        <v>20000000000</v>
      </c>
      <c r="K60" s="12">
        <v>0</v>
      </c>
      <c r="L60" s="12">
        <v>0</v>
      </c>
      <c r="M60" s="12">
        <v>0</v>
      </c>
      <c r="N60" s="12">
        <v>20000000000</v>
      </c>
      <c r="O60" s="12">
        <v>18465838040</v>
      </c>
      <c r="P60" s="12">
        <v>1534161960</v>
      </c>
      <c r="Q60" s="12">
        <v>18465838040</v>
      </c>
      <c r="R60" s="12">
        <v>14433264330.67</v>
      </c>
      <c r="S60" s="12">
        <v>14421701197.67</v>
      </c>
      <c r="T60" s="35">
        <f t="shared" si="0"/>
        <v>0.72108505988350002</v>
      </c>
      <c r="U60" s="1"/>
      <c r="V60" s="1"/>
    </row>
    <row r="61" spans="1:22" ht="45" customHeight="1" thickBot="1" x14ac:dyDescent="0.3">
      <c r="A61" s="39" t="s">
        <v>46</v>
      </c>
      <c r="B61" s="40" t="s">
        <v>80</v>
      </c>
      <c r="C61" s="40" t="s">
        <v>48</v>
      </c>
      <c r="D61" s="40" t="s">
        <v>67</v>
      </c>
      <c r="E61" s="40"/>
      <c r="F61" s="40"/>
      <c r="G61" s="40"/>
      <c r="H61" s="40" t="s">
        <v>43</v>
      </c>
      <c r="I61" s="41" t="s">
        <v>83</v>
      </c>
      <c r="J61" s="42">
        <v>3000000000</v>
      </c>
      <c r="K61" s="42">
        <v>0</v>
      </c>
      <c r="L61" s="42">
        <v>0</v>
      </c>
      <c r="M61" s="42">
        <v>0</v>
      </c>
      <c r="N61" s="42">
        <v>3000000000</v>
      </c>
      <c r="O61" s="42">
        <v>2798577631.9000001</v>
      </c>
      <c r="P61" s="42">
        <v>201422368.09999999</v>
      </c>
      <c r="Q61" s="42">
        <v>2798577631.9000001</v>
      </c>
      <c r="R61" s="42">
        <v>2557352032.7800002</v>
      </c>
      <c r="S61" s="42">
        <v>2557352032.7800002</v>
      </c>
      <c r="T61" s="43">
        <f t="shared" si="0"/>
        <v>0.85245067759333337</v>
      </c>
      <c r="U61" s="1"/>
      <c r="V61" s="1"/>
    </row>
    <row r="62" spans="1:22" s="14" customFormat="1" ht="45" customHeight="1" thickBot="1" x14ac:dyDescent="0.3">
      <c r="A62" s="7" t="s">
        <v>46</v>
      </c>
      <c r="B62" s="8"/>
      <c r="C62" s="8"/>
      <c r="D62" s="8"/>
      <c r="E62" s="8"/>
      <c r="F62" s="8"/>
      <c r="G62" s="8"/>
      <c r="H62" s="8"/>
      <c r="I62" s="16" t="s">
        <v>90</v>
      </c>
      <c r="J62" s="20">
        <f>SUM(J33:J61)</f>
        <v>773674795188</v>
      </c>
      <c r="K62" s="20">
        <f t="shared" ref="K62:S62" si="7">SUM(K33:K61)</f>
        <v>65235139338</v>
      </c>
      <c r="L62" s="20">
        <f t="shared" si="7"/>
        <v>32994194042</v>
      </c>
      <c r="M62" s="20">
        <f t="shared" si="7"/>
        <v>0</v>
      </c>
      <c r="N62" s="20">
        <f t="shared" si="7"/>
        <v>805915740484</v>
      </c>
      <c r="O62" s="20">
        <f t="shared" si="7"/>
        <v>767529703320.55005</v>
      </c>
      <c r="P62" s="20">
        <f t="shared" si="7"/>
        <v>38386037163.449997</v>
      </c>
      <c r="Q62" s="20">
        <f t="shared" si="7"/>
        <v>767529703320.55005</v>
      </c>
      <c r="R62" s="22">
        <f t="shared" si="7"/>
        <v>181483927922.53</v>
      </c>
      <c r="S62" s="20">
        <f t="shared" si="7"/>
        <v>181457830826.53</v>
      </c>
      <c r="T62" s="24">
        <f t="shared" si="0"/>
        <v>0.22515732316824319</v>
      </c>
    </row>
    <row r="63" spans="1:22" ht="45" customHeight="1" thickBot="1" x14ac:dyDescent="0.3">
      <c r="A63" s="17" t="s">
        <v>91</v>
      </c>
      <c r="B63" s="18"/>
      <c r="C63" s="18"/>
      <c r="D63" s="18"/>
      <c r="E63" s="18"/>
      <c r="F63" s="18"/>
      <c r="G63" s="18"/>
      <c r="H63" s="18"/>
      <c r="I63" s="19"/>
      <c r="J63" s="21">
        <f>+J30+J32+J62</f>
        <v>3405712608273</v>
      </c>
      <c r="K63" s="21">
        <f t="shared" ref="K63:S63" si="8">+K30+K32+K62</f>
        <v>79628762811</v>
      </c>
      <c r="L63" s="21">
        <f t="shared" si="8"/>
        <v>37829634942</v>
      </c>
      <c r="M63" s="21">
        <f t="shared" si="8"/>
        <v>0</v>
      </c>
      <c r="N63" s="21">
        <f t="shared" si="8"/>
        <v>3447511736142</v>
      </c>
      <c r="O63" s="21">
        <f t="shared" si="8"/>
        <v>3405091595923.0996</v>
      </c>
      <c r="P63" s="21">
        <f t="shared" si="8"/>
        <v>42420140218.899994</v>
      </c>
      <c r="Q63" s="21">
        <f t="shared" si="8"/>
        <v>3405091595923.0996</v>
      </c>
      <c r="R63" s="23">
        <f t="shared" si="8"/>
        <v>2815394745290.6597</v>
      </c>
      <c r="S63" s="25">
        <f t="shared" si="8"/>
        <v>2810313840171.2998</v>
      </c>
      <c r="T63" s="26">
        <f t="shared" si="0"/>
        <v>0.81517165285018933</v>
      </c>
      <c r="U63" s="1"/>
      <c r="V63" s="1"/>
    </row>
    <row r="66" spans="10:19" x14ac:dyDescent="0.25">
      <c r="J66" s="10"/>
      <c r="K66" s="10"/>
      <c r="L66" s="10"/>
      <c r="M66" s="10"/>
      <c r="N66" s="10"/>
      <c r="O66" s="10"/>
      <c r="P66" s="10"/>
      <c r="Q66" s="10"/>
      <c r="R66" s="10"/>
      <c r="S66" s="10"/>
    </row>
  </sheetData>
  <mergeCells count="6">
    <mergeCell ref="A63:I63"/>
    <mergeCell ref="I4:R4"/>
    <mergeCell ref="I5:R5"/>
    <mergeCell ref="I6:R6"/>
    <mergeCell ref="A30:H30"/>
    <mergeCell ref="A32:H3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Patricia Rodriguez Silva</dc:creator>
  <cp:lastModifiedBy>Yeny Patricia Rodriguez Silva</cp:lastModifiedBy>
  <dcterms:created xsi:type="dcterms:W3CDTF">2023-01-20T17:51:55Z</dcterms:created>
  <dcterms:modified xsi:type="dcterms:W3CDTF">2023-01-30T17:58:52Z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