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moreno\OneDrive - MINISTERIO DE VIVIENDA CIUDAD Y TERRITORIO\Escritorio\PENDIENTE\Cuentas\cuenta ok\"/>
    </mc:Choice>
  </mc:AlternateContent>
  <xr:revisionPtr revIDLastSave="0" documentId="8_{8A0A3DCE-EB92-4064-BCD2-B89266E6F19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_EPG034_EjecucionPresupue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10" i="1" l="1"/>
  <c r="AC11" i="1"/>
  <c r="AC13" i="1"/>
  <c r="AC15" i="1"/>
  <c r="AC16" i="1"/>
  <c r="AC17" i="1"/>
  <c r="AC18" i="1"/>
  <c r="AC19" i="1"/>
  <c r="AC20" i="1"/>
  <c r="AC22" i="1"/>
  <c r="AC23" i="1"/>
  <c r="AC25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9" i="1"/>
  <c r="R67" i="1"/>
  <c r="S67" i="1"/>
  <c r="T67" i="1"/>
  <c r="U67" i="1"/>
  <c r="V67" i="1"/>
  <c r="W67" i="1"/>
  <c r="X67" i="1"/>
  <c r="Y67" i="1"/>
  <c r="Z67" i="1"/>
  <c r="AA67" i="1"/>
  <c r="Q67" i="1"/>
  <c r="R26" i="1"/>
  <c r="S26" i="1"/>
  <c r="T26" i="1"/>
  <c r="U26" i="1"/>
  <c r="V26" i="1"/>
  <c r="W26" i="1"/>
  <c r="X26" i="1"/>
  <c r="Y26" i="1"/>
  <c r="Z26" i="1"/>
  <c r="AA26" i="1"/>
  <c r="Q26" i="1"/>
  <c r="R24" i="1"/>
  <c r="S24" i="1"/>
  <c r="T24" i="1"/>
  <c r="U24" i="1"/>
  <c r="V24" i="1"/>
  <c r="W24" i="1"/>
  <c r="X24" i="1"/>
  <c r="Y24" i="1"/>
  <c r="Z24" i="1"/>
  <c r="AA24" i="1"/>
  <c r="Q24" i="1"/>
  <c r="R21" i="1"/>
  <c r="S21" i="1"/>
  <c r="T21" i="1"/>
  <c r="U21" i="1"/>
  <c r="V21" i="1"/>
  <c r="W21" i="1"/>
  <c r="X21" i="1"/>
  <c r="Y21" i="1"/>
  <c r="Z21" i="1"/>
  <c r="AA21" i="1"/>
  <c r="Q21" i="1"/>
  <c r="R14" i="1"/>
  <c r="S14" i="1"/>
  <c r="T14" i="1"/>
  <c r="U14" i="1"/>
  <c r="V14" i="1"/>
  <c r="W14" i="1"/>
  <c r="X14" i="1"/>
  <c r="Y14" i="1"/>
  <c r="Z14" i="1"/>
  <c r="AA14" i="1"/>
  <c r="Q14" i="1"/>
  <c r="R12" i="1"/>
  <c r="S12" i="1"/>
  <c r="T12" i="1"/>
  <c r="U12" i="1"/>
  <c r="V12" i="1"/>
  <c r="W12" i="1"/>
  <c r="X12" i="1"/>
  <c r="Y12" i="1"/>
  <c r="Z12" i="1"/>
  <c r="AA12" i="1"/>
  <c r="Q12" i="1"/>
  <c r="AC21" i="1" l="1"/>
  <c r="R68" i="1"/>
  <c r="AC12" i="1"/>
  <c r="AC26" i="1"/>
  <c r="AC14" i="1"/>
  <c r="Q68" i="1"/>
  <c r="T68" i="1"/>
  <c r="U68" i="1"/>
  <c r="AC67" i="1"/>
  <c r="S68" i="1"/>
  <c r="Y68" i="1"/>
  <c r="X68" i="1"/>
  <c r="W68" i="1"/>
  <c r="Z68" i="1"/>
  <c r="AC24" i="1"/>
  <c r="V68" i="1"/>
  <c r="AA68" i="1"/>
  <c r="AC68" i="1" l="1"/>
</calcChain>
</file>

<file path=xl/sharedStrings.xml><?xml version="1.0" encoding="utf-8"?>
<sst xmlns="http://schemas.openxmlformats.org/spreadsheetml/2006/main" count="738" uniqueCount="150">
  <si>
    <t>Año Fiscal:</t>
  </si>
  <si>
    <t/>
  </si>
  <si>
    <t>Vigencia:</t>
  </si>
  <si>
    <t>Actual</t>
  </si>
  <si>
    <t>Periodo:</t>
  </si>
  <si>
    <t>Enero-Diciembre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</si>
  <si>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</si>
  <si>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</si>
  <si>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</si>
  <si>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</si>
  <si>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</si>
  <si>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</si>
  <si>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</si>
  <si>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</si>
  <si>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</si>
  <si>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</si>
  <si>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</si>
  <si>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</si>
  <si>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</si>
  <si>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</si>
  <si>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</si>
  <si>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</si>
  <si>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</si>
  <si>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</si>
  <si>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</si>
  <si>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</si>
  <si>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</si>
  <si>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</si>
  <si>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</si>
  <si>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</si>
  <si>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</si>
  <si>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</si>
  <si>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</si>
  <si>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40-01-01</t>
  </si>
  <si>
    <t>MINISTERIO DE VIVIENDA, CIUDAD Y TERRITORIO - GESTION GENERAL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</si>
  <si>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</si>
  <si>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</si>
  <si>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</si>
  <si>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</si>
  <si>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</si>
  <si>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</si>
  <si>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</si>
  <si>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</si>
  <si>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</si>
  <si>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</si>
  <si>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</si>
  <si>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</si>
  <si>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</si>
  <si>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A-02</t>
  </si>
  <si>
    <t>ADQUISICIÓN DE BIENES  Y SERVICIOS</t>
  </si>
  <si>
    <t>A-03-03-01-999</t>
  </si>
  <si>
    <t>999</t>
  </si>
  <si>
    <t>OTRAS TRANSFERENCIAS - DISTRIBUCIÓN PREVIO CONCEPTO DGPPN</t>
  </si>
  <si>
    <t>A-03-03-05-008</t>
  </si>
  <si>
    <t>05</t>
  </si>
  <si>
    <t>008</t>
  </si>
  <si>
    <t>AGUA POTABLE Y SANEAMIENTO BÁSICO</t>
  </si>
  <si>
    <t>A-03-04-02-002</t>
  </si>
  <si>
    <t>04</t>
  </si>
  <si>
    <t>002</t>
  </si>
  <si>
    <t>CUOTAS PARTES PENSIONALES (DE PENSIONES)</t>
  </si>
  <si>
    <t>A-03-04-02-012</t>
  </si>
  <si>
    <t>012</t>
  </si>
  <si>
    <t>INCAPACIDADES Y LICENCIAS DE MATERNIDAD Y PATERNIDAD (NO DE PENSIONES)</t>
  </si>
  <si>
    <t>A-03-06-01-019</t>
  </si>
  <si>
    <t>06</t>
  </si>
  <si>
    <t>019</t>
  </si>
  <si>
    <t>SUBSIDIO A LA TARIFA DE LOS USUARIOS DE PEQUEÑOS PRESTADORES DEL AGUA Y SANEAMIENTO BÁSICO (NUM. 3, ART. 274 - LEY 2294 DE 2023)</t>
  </si>
  <si>
    <t>A-03-10</t>
  </si>
  <si>
    <t>SENTENCIAS Y CONCILIACIONES</t>
  </si>
  <si>
    <t>A-08-01</t>
  </si>
  <si>
    <t>08</t>
  </si>
  <si>
    <t>IMPUESTOS</t>
  </si>
  <si>
    <t>A-08-04-01</t>
  </si>
  <si>
    <t>11</t>
  </si>
  <si>
    <t>SSF</t>
  </si>
  <si>
    <t>CUOTA DE FISCALIZACIÓN Y AUDITAJE</t>
  </si>
  <si>
    <t>B-10-04-01</t>
  </si>
  <si>
    <t>B</t>
  </si>
  <si>
    <t>APORTES AL FONDO DE CONTINGENCIAS</t>
  </si>
  <si>
    <t>C-4001-1400-4</t>
  </si>
  <si>
    <t>C</t>
  </si>
  <si>
    <t>4001</t>
  </si>
  <si>
    <t>1400</t>
  </si>
  <si>
    <t>4</t>
  </si>
  <si>
    <t>ASESORIA EN LOS PROCESOS DE CESIÓN A TÍTULO GRATUITO DE LOS BIENES INMUEBLES FISCALES URBANOS A NIVEL   NACIONAL</t>
  </si>
  <si>
    <t>C-4001-1400-5</t>
  </si>
  <si>
    <t>5</t>
  </si>
  <si>
    <t>FORTALECIMIENTO DE LAS POLÍTICAS PÚBLICAS DE VIVIENDA URBANA A NIVEL  NACIONAL</t>
  </si>
  <si>
    <t>13</t>
  </si>
  <si>
    <t>14</t>
  </si>
  <si>
    <t>15</t>
  </si>
  <si>
    <t>Propios</t>
  </si>
  <si>
    <t>25</t>
  </si>
  <si>
    <t>C-4001-1400-6</t>
  </si>
  <si>
    <t>6</t>
  </si>
  <si>
    <t>SANEAMIENTO Y LEGALIZACIÓN DE LOS BIENES INMUEBLES DE LOS EXTINTOS ICT-INURBE A NIVEL  NACIONAL</t>
  </si>
  <si>
    <t>C-4001-1400-7</t>
  </si>
  <si>
    <t>7</t>
  </si>
  <si>
    <t>FORTALECIMIENTO DE LOS PROCESOS DE PRODUCCIÓN DE VIVIENDA NACIONAL</t>
  </si>
  <si>
    <t>C-4001-1400-8</t>
  </si>
  <si>
    <t>8</t>
  </si>
  <si>
    <t>FORTALECIMIENTO A LA FORMULACIÓN E IMPLEMENTACIÓN DE LA POLÍTICA DE VIVIENDA RURAL - NACIONAL</t>
  </si>
  <si>
    <t>C-4002-1400-2</t>
  </si>
  <si>
    <t>4002</t>
  </si>
  <si>
    <t>2</t>
  </si>
  <si>
    <t>FORTALECIMIENTO EN LA IMPLEMENTACIÓN DE LINEAMIENTOS NORMATIVOS Y DE POLÍTICA PÚBLICA EN MATERIA DE DESARROLLO URBANO Y TERRITORIAL A NIVEL  NACIONAL</t>
  </si>
  <si>
    <t>C-4003-1400-7</t>
  </si>
  <si>
    <t>4003</t>
  </si>
  <si>
    <t>DESARROLLO Y MEJORAMIENTO DEL SECTOR DE AGUA POTABLE Y SANEAMIENTO BÁSICO A NIVEL  NACIONAL</t>
  </si>
  <si>
    <t>C-4003-1400-8</t>
  </si>
  <si>
    <t>AMPLIACIÓN Y MEJORAMIENTO DE GESTIÓN INTEGRAL DE RESIDUOS SÓLIDOS EN EL TERRITORIO  NACIONAL</t>
  </si>
  <si>
    <t>C-4003-1400-9</t>
  </si>
  <si>
    <t>9</t>
  </si>
  <si>
    <t>FORTALECIMIENTO DE LA ACTIVIDAD DE MONITOREO A LOS RECURSOS DEL SGP-APSB Y LA ASISTENCIA TÉCNICA DE LAS ENTIDADES TERRITORIALES A NIVEL   NACIONAL</t>
  </si>
  <si>
    <t>C-4003-1400-11</t>
  </si>
  <si>
    <t>APOYO FINANCIERO PARA FACILITAR EL ACCESO A LOS SERVICIOS DE AGUA POTABLE Y MANEJO DE AGUAS RESIDUALES A NIVEL  NACIONAL</t>
  </si>
  <si>
    <t>C-4003-1400-12</t>
  </si>
  <si>
    <t>12</t>
  </si>
  <si>
    <t>APOYO FINANCIERO PARA LA IMPLEMENTACIÓN DEL PLAN MAESTRO DE ALCANTARILLADO DEL MUNICIPIO DE   MOCOA</t>
  </si>
  <si>
    <t>C-4003-1400-14</t>
  </si>
  <si>
    <t>SANEAMIENTO DE VERTIMIENTOS EN CUENCAS PRIORIZADAS DEL TERRITORIO  NACIONAL</t>
  </si>
  <si>
    <t>C-4003-1400-16</t>
  </si>
  <si>
    <t>16</t>
  </si>
  <si>
    <t>APOYO FINANCIERO AL PLAN DE INVERSIONES EN INFRAESTRUCTURA PARA FORTALECER LA PRESTACIÓN DE LOS SERVICIOS DE ACUEDUCTO Y ALCANTARILLADO EN EL MUNICIPIO DE SANTIAGO DE  CALI</t>
  </si>
  <si>
    <t>C-4003-1400-17</t>
  </si>
  <si>
    <t>17</t>
  </si>
  <si>
    <t>IMPLEMENTACION DEL PROGRAMA DE AGUA POTABLE Y ALCANTARILLADO PARA EL DEPARTAMENTO DE  LA GUAJIRA</t>
  </si>
  <si>
    <t>C-4099-1400-7</t>
  </si>
  <si>
    <t>4099</t>
  </si>
  <si>
    <t>FORTALECIMIENTO DE LAS TECNOLOGÍAS DE LA INFORMACIÓN Y LAS COMUNICACIONES EN EL MINISTERIO DE VIVIENDA, CIUDAD Y TERRITORIO A NIVEL   NACIONAL</t>
  </si>
  <si>
    <t>C-4099-1400-8</t>
  </si>
  <si>
    <t>FORTALECIMIENTO DE LAS CAPACIDADES ESTRATÉGICAS Y DE APOYO DEL MINISTERIO DE VIVIENDA, CIUDAD Y TERRITORIO A NIVEL  NACIONAL</t>
  </si>
  <si>
    <t>C-4099-1400-9</t>
  </si>
  <si>
    <t>FORTALECIMIENTO DE LA GESTIÓN JURÍDICA DEL MINISTERIO DE VIVIENDA, CIUDAD Y TERRITORIO A NIVEL  NACIONAL</t>
  </si>
  <si>
    <t>40-02-00</t>
  </si>
  <si>
    <t>FONDO NACIONAL DE VIVIENDA - FONVIVIENDA</t>
  </si>
  <si>
    <t>IMPLEMENTACIÓN DEL PROGRAMA DE COBERTURA CONDICIONADA PARA CRÉDITOS DE VIVIENDA SEGUNDA GENERACIÓN  NACIONAL</t>
  </si>
  <si>
    <t>SUBSIDIO FAMILIAR DE VIVIENDA  NACIONAL</t>
  </si>
  <si>
    <t>FORTALECIMIENTO A LA CONSTRUCCION DE EQUIPAMIENTOS EN LOS PROGRAMAS DE VIVIENDA DE INTERES PRIORITARIO Y SOCIAL NACIONAL</t>
  </si>
  <si>
    <t>GASTOS DE PERSONAL</t>
  </si>
  <si>
    <t>TRANSFERENCIAS CORRIENTES</t>
  </si>
  <si>
    <t>GASTOS POR TRIBUTOS, MULTAS,SANCIONES E INTERESES DE MORA</t>
  </si>
  <si>
    <t>TOTAL APORTES AL FONDO DE CONTINGENCIAS</t>
  </si>
  <si>
    <t>TOTAL INVERSION</t>
  </si>
  <si>
    <t>TOTAL MINISTERIO DE VIVIENDA CIUDAD Y TERRITORIO</t>
  </si>
  <si>
    <t>% Ejec</t>
  </si>
  <si>
    <t>MINISTERIO DE VIVIENDA, CIUDAD Y TERRITORIO</t>
  </si>
  <si>
    <t>República de Colombia</t>
  </si>
  <si>
    <t>Ejecución presupuestal a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</si>
</sst>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\ #,##0.00;\-&quot;$&quot;\ #,##0.00"/>
    <numFmt numFmtId="44" formatCode="_-&quot;$&quot;\ * #,##0.00_-;\-&quot;$&quot;\ * #,##0.00_-;_-&quot;$&quot;\ * &quot;-&quot;??_-;_-@_-"/>
    <numFmt numFmtId="164" formatCode="[$-1240A]&quot;$&quot;\ #,##0.00;\-&quot;$&quot;\ #,##0.00"/>
  </numFmts>
  <fonts count="9">
    <font>
      <sz val="11"/>
      <color rgb="FF000000"/>
      <name val="Calibri"/>
      <family val="2"/>
      <scheme val="minor"/>
    </font>
    <font>
      <sz val="11"/>
      <name val="Calibri"/>
    </font>
    <font>
      <sz val="11"/>
      <color rgb="FF000000"/>
      <name val="Calibri"/>
      <family val="2"/>
      <scheme val="minor"/>
    </font>
    <font>
      <b/>
      <sz val="9"/>
      <color rgb="FF000000"/>
      <name val="Verdana"/>
      <family val="2"/>
    </font>
    <font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9">
    <xf numFmtId="0" fontId="1" fillId="0" borderId="0" xfId="0" applyFont="1"/>
    <xf numFmtId="0" fontId="1" fillId="0" borderId="2" xfId="0" applyFont="1" applyBorder="1"/>
    <xf numFmtId="0" fontId="3" fillId="0" borderId="1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5" fillId="2" borderId="2" xfId="0" applyFont="1" applyFill="1" applyBorder="1" applyAlignment="1">
      <alignment horizontal="center" vertical="center" wrapText="1" readingOrder="1"/>
    </xf>
    <xf numFmtId="10" fontId="5" fillId="2" borderId="2" xfId="0" applyNumberFormat="1" applyFont="1" applyFill="1" applyBorder="1" applyAlignment="1">
      <alignment horizontal="center" vertical="center" wrapText="1" readingOrder="1"/>
    </xf>
    <xf numFmtId="0" fontId="4" fillId="0" borderId="3" xfId="0" applyFont="1" applyBorder="1" applyAlignment="1">
      <alignment vertical="center" wrapText="1" readingOrder="1"/>
    </xf>
    <xf numFmtId="0" fontId="4" fillId="0" borderId="2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horizontal="left" vertical="center" wrapText="1" readingOrder="1"/>
    </xf>
    <xf numFmtId="164" fontId="4" fillId="0" borderId="2" xfId="0" applyNumberFormat="1" applyFont="1" applyBorder="1" applyAlignment="1">
      <alignment horizontal="right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5" fillId="0" borderId="2" xfId="0" applyFont="1" applyBorder="1" applyAlignment="1">
      <alignment horizontal="left" vertical="center" wrapText="1" readingOrder="1"/>
    </xf>
    <xf numFmtId="164" fontId="5" fillId="0" borderId="2" xfId="0" applyNumberFormat="1" applyFont="1" applyBorder="1" applyAlignment="1">
      <alignment horizontal="right" vertical="center" wrapText="1" readingOrder="1"/>
    </xf>
    <xf numFmtId="0" fontId="5" fillId="0" borderId="4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5" fillId="0" borderId="6" xfId="0" applyFont="1" applyBorder="1" applyAlignment="1">
      <alignment horizontal="center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44" fontId="1" fillId="0" borderId="0" xfId="1" applyFont="1"/>
    <xf numFmtId="10" fontId="1" fillId="0" borderId="2" xfId="0" applyNumberFormat="1" applyFont="1" applyBorder="1"/>
    <xf numFmtId="10" fontId="6" fillId="0" borderId="2" xfId="0" applyNumberFormat="1" applyFont="1" applyBorder="1"/>
    <xf numFmtId="10" fontId="7" fillId="0" borderId="2" xfId="0" applyNumberFormat="1" applyFont="1" applyBorder="1"/>
    <xf numFmtId="0" fontId="4" fillId="0" borderId="7" xfId="0" applyFont="1" applyBorder="1" applyAlignment="1">
      <alignment horizontal="left" vertical="center" wrapText="1" readingOrder="1"/>
    </xf>
    <xf numFmtId="164" fontId="4" fillId="0" borderId="7" xfId="0" applyNumberFormat="1" applyFont="1" applyBorder="1" applyAlignment="1">
      <alignment horizontal="right" vertical="center" wrapText="1" readingOrder="1"/>
    </xf>
    <xf numFmtId="10" fontId="1" fillId="0" borderId="7" xfId="0" applyNumberFormat="1" applyFont="1" applyBorder="1"/>
    <xf numFmtId="7" fontId="5" fillId="0" borderId="2" xfId="0" applyNumberFormat="1" applyFont="1" applyBorder="1" applyAlignment="1">
      <alignment horizontal="right" vertical="center" wrapText="1" readingOrder="1"/>
    </xf>
    <xf numFmtId="0" fontId="8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12</xdr:col>
      <xdr:colOff>50820</xdr:colOff>
      <xdr:row>4</xdr:row>
      <xdr:rowOff>66675</xdr:rowOff>
    </xdr:to>
    <xdr:pic>
      <xdr:nvPicPr>
        <xdr:cNvPr id="2" name="Picture 0" descr="e0f4233f-7a71-47f5-824f-b8099c95c5d2">
          <a:extLst>
            <a:ext uri="{FF2B5EF4-FFF2-40B4-BE49-F238E27FC236}">
              <a16:creationId xmlns:a16="http://schemas.microsoft.com/office/drawing/2014/main" id="{2C93DA8B-EE58-4E97-A75C-05B305EDF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28650"/>
          <a:ext cx="232729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1676400</xdr:colOff>
      <xdr:row>1</xdr:row>
      <xdr:rowOff>209549</xdr:rowOff>
    </xdr:from>
    <xdr:to>
      <xdr:col>17</xdr:col>
      <xdr:colOff>1457325</xdr:colOff>
      <xdr:row>5</xdr:row>
      <xdr:rowOff>63234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852F60A-A434-4571-B92A-B7B661283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0" y="523874"/>
          <a:ext cx="1704975" cy="11109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619125</xdr:colOff>
      <xdr:row>1</xdr:row>
      <xdr:rowOff>276225</xdr:rowOff>
    </xdr:from>
    <xdr:to>
      <xdr:col>26</xdr:col>
      <xdr:colOff>1438275</xdr:colOff>
      <xdr:row>4</xdr:row>
      <xdr:rowOff>257176</xdr:rowOff>
    </xdr:to>
    <xdr:pic>
      <xdr:nvPicPr>
        <xdr:cNvPr id="4" name="imageSelected1">
          <a:extLst>
            <a:ext uri="{FF2B5EF4-FFF2-40B4-BE49-F238E27FC236}">
              <a16:creationId xmlns:a16="http://schemas.microsoft.com/office/drawing/2014/main" id="{74E4AAEC-6FC3-4C2D-9677-540A56EF2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97950" y="590550"/>
          <a:ext cx="2352675" cy="9239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69"/>
  <sheetViews>
    <sheetView showGridLines="0" tabSelected="1" topLeftCell="Q4" workbookViewId="0">
      <selection activeCell="T9" sqref="T9"/>
    </sheetView>
  </sheetViews>
  <sheetFormatPr baseColWidth="10" defaultRowHeight="24.95" customHeight="1"/>
  <cols>
    <col min="1" max="1" width="13.42578125" hidden="1" customWidth="1"/>
    <col min="2" max="2" width="27" hidden="1" customWidth="1"/>
    <col min="3" max="3" width="21.5703125" hidden="1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17" width="28.85546875" customWidth="1"/>
    <col min="18" max="18" width="25.28515625" customWidth="1"/>
    <col min="19" max="19" width="26" customWidth="1"/>
    <col min="20" max="20" width="23" bestFit="1" customWidth="1"/>
    <col min="21" max="21" width="18.85546875" customWidth="1"/>
    <col min="22" max="22" width="23" bestFit="1" customWidth="1"/>
    <col min="23" max="23" width="20" bestFit="1" customWidth="1"/>
    <col min="24" max="27" width="23" bestFit="1" customWidth="1"/>
    <col min="28" max="28" width="0" hidden="1" customWidth="1"/>
    <col min="29" max="29" width="10" customWidth="1"/>
  </cols>
  <sheetData>
    <row r="1" spans="1:29" ht="24.95" customHeight="1">
      <c r="A1" s="2" t="s">
        <v>0</v>
      </c>
      <c r="B1" s="2">
        <v>2023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9" ht="24.95" customHeight="1">
      <c r="A2" s="2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9" ht="24.95" customHeight="1">
      <c r="A3" s="2"/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28" t="s">
        <v>147</v>
      </c>
      <c r="U3" s="28"/>
      <c r="V3" s="28"/>
      <c r="W3" s="28"/>
      <c r="X3" s="28"/>
      <c r="Y3" s="28"/>
      <c r="Z3" s="28"/>
      <c r="AA3" s="28"/>
      <c r="AB3" s="28"/>
    </row>
    <row r="4" spans="1:29" ht="24.95" customHeight="1">
      <c r="A4" s="2"/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28" t="s">
        <v>148</v>
      </c>
      <c r="U4" s="28"/>
      <c r="V4" s="28"/>
      <c r="W4" s="28"/>
      <c r="X4" s="28"/>
      <c r="Y4" s="28"/>
      <c r="Z4" s="28"/>
      <c r="AA4" s="28"/>
      <c r="AB4" s="28"/>
    </row>
    <row r="5" spans="1:29" ht="24.95" customHeight="1">
      <c r="A5" s="2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28" t="s">
        <v>149</v>
      </c>
      <c r="U5" s="28"/>
      <c r="V5" s="28"/>
      <c r="W5" s="28"/>
      <c r="X5" s="28"/>
      <c r="Y5" s="28"/>
      <c r="Z5" s="28"/>
      <c r="AA5" s="28"/>
      <c r="AB5" s="28"/>
    </row>
    <row r="6" spans="1:29" ht="24.95" customHeight="1">
      <c r="A6" s="2" t="s">
        <v>2</v>
      </c>
      <c r="B6" s="2" t="s">
        <v>3</v>
      </c>
      <c r="C6" s="3" t="s">
        <v>1</v>
      </c>
      <c r="D6" s="3" t="s">
        <v>1</v>
      </c>
      <c r="E6" s="3" t="s">
        <v>1</v>
      </c>
      <c r="F6" s="3" t="s">
        <v>1</v>
      </c>
      <c r="G6" s="3" t="s">
        <v>1</v>
      </c>
      <c r="H6" s="3" t="s">
        <v>1</v>
      </c>
      <c r="I6" s="3" t="s">
        <v>1</v>
      </c>
      <c r="J6" s="3" t="s">
        <v>1</v>
      </c>
      <c r="K6" s="3" t="s">
        <v>1</v>
      </c>
      <c r="L6" s="3" t="s">
        <v>1</v>
      </c>
      <c r="M6" s="3" t="s">
        <v>1</v>
      </c>
      <c r="N6" s="3" t="s">
        <v>1</v>
      </c>
      <c r="O6" s="3" t="s">
        <v>1</v>
      </c>
      <c r="P6" s="3" t="s">
        <v>1</v>
      </c>
      <c r="Q6" s="3" t="s">
        <v>1</v>
      </c>
      <c r="R6" s="3" t="s">
        <v>1</v>
      </c>
      <c r="S6" s="3" t="s">
        <v>1</v>
      </c>
      <c r="T6" s="3" t="s">
        <v>1</v>
      </c>
      <c r="U6" s="3" t="s">
        <v>1</v>
      </c>
      <c r="V6" s="3" t="s">
        <v>1</v>
      </c>
      <c r="W6" s="3" t="s">
        <v>1</v>
      </c>
      <c r="X6" s="3" t="s">
        <v>1</v>
      </c>
      <c r="Y6" s="3" t="s">
        <v>1</v>
      </c>
      <c r="Z6" s="3" t="s">
        <v>1</v>
      </c>
      <c r="AA6" s="3" t="s">
        <v>1</v>
      </c>
    </row>
    <row r="7" spans="1:29" ht="24.95" customHeight="1">
      <c r="A7" s="2" t="s">
        <v>4</v>
      </c>
      <c r="B7" s="2" t="s">
        <v>5</v>
      </c>
      <c r="C7" s="3" t="s">
        <v>1</v>
      </c>
      <c r="D7" s="3" t="s">
        <v>1</v>
      </c>
      <c r="E7" s="3" t="s">
        <v>1</v>
      </c>
      <c r="F7" s="3" t="s">
        <v>1</v>
      </c>
      <c r="G7" s="3" t="s">
        <v>1</v>
      </c>
      <c r="H7" s="3" t="s">
        <v>1</v>
      </c>
      <c r="I7" s="3" t="s">
        <v>1</v>
      </c>
      <c r="J7" s="3" t="s">
        <v>1</v>
      </c>
      <c r="K7" s="3" t="s">
        <v>1</v>
      </c>
      <c r="L7" s="3" t="s">
        <v>1</v>
      </c>
      <c r="M7" s="3" t="s">
        <v>1</v>
      </c>
      <c r="N7" s="3" t="s">
        <v>1</v>
      </c>
      <c r="O7" s="3" t="s">
        <v>1</v>
      </c>
      <c r="P7" s="3" t="s">
        <v>1</v>
      </c>
      <c r="Q7" s="3" t="s">
        <v>1</v>
      </c>
      <c r="R7" s="3" t="s">
        <v>1</v>
      </c>
      <c r="S7" s="3" t="s">
        <v>1</v>
      </c>
      <c r="T7" s="3" t="s">
        <v>1</v>
      </c>
      <c r="U7" s="3" t="s">
        <v>1</v>
      </c>
      <c r="V7" s="3" t="s">
        <v>1</v>
      </c>
      <c r="W7" s="3" t="s">
        <v>1</v>
      </c>
      <c r="X7" s="3" t="s">
        <v>1</v>
      </c>
      <c r="Y7" s="3" t="s">
        <v>1</v>
      </c>
      <c r="Z7" s="3" t="s">
        <v>1</v>
      </c>
      <c r="AA7" s="3" t="s">
        <v>1</v>
      </c>
    </row>
    <row r="8" spans="1:29" ht="24.95" customHeight="1">
      <c r="A8" s="7" t="s">
        <v>6</v>
      </c>
      <c r="B8" s="7" t="s">
        <v>7</v>
      </c>
      <c r="C8" s="7" t="s">
        <v>8</v>
      </c>
      <c r="D8" s="7" t="s">
        <v>9</v>
      </c>
      <c r="E8" s="7" t="s">
        <v>10</v>
      </c>
      <c r="F8" s="7" t="s">
        <v>11</v>
      </c>
      <c r="G8" s="7" t="s">
        <v>12</v>
      </c>
      <c r="H8" s="7" t="s">
        <v>13</v>
      </c>
      <c r="I8" s="7" t="s">
        <v>14</v>
      </c>
      <c r="J8" s="7" t="s">
        <v>15</v>
      </c>
      <c r="K8" s="7" t="s">
        <v>16</v>
      </c>
      <c r="L8" s="7" t="s">
        <v>17</v>
      </c>
      <c r="M8" s="7" t="s">
        <v>18</v>
      </c>
      <c r="N8" s="7" t="s">
        <v>19</v>
      </c>
      <c r="O8" s="7" t="s">
        <v>20</v>
      </c>
      <c r="P8" s="7" t="s">
        <v>21</v>
      </c>
      <c r="Q8" s="7" t="s">
        <v>22</v>
      </c>
      <c r="R8" s="8" t="s">
        <v>23</v>
      </c>
      <c r="S8" s="7" t="s">
        <v>24</v>
      </c>
      <c r="T8" s="7" t="s">
        <v>25</v>
      </c>
      <c r="U8" s="7" t="s">
        <v>26</v>
      </c>
      <c r="V8" s="7" t="s">
        <v>27</v>
      </c>
      <c r="W8" s="7" t="s">
        <v>28</v>
      </c>
      <c r="X8" s="7" t="s">
        <v>29</v>
      </c>
      <c r="Y8" s="7" t="s">
        <v>30</v>
      </c>
      <c r="Z8" s="7" t="s">
        <v>31</v>
      </c>
      <c r="AA8" s="7" t="s">
        <v>32</v>
      </c>
      <c r="AC8" s="7" t="s">
        <v>146</v>
      </c>
    </row>
    <row r="9" spans="1:29" ht="24.95" customHeight="1">
      <c r="A9" s="4" t="s">
        <v>33</v>
      </c>
      <c r="B9" s="5" t="s">
        <v>34</v>
      </c>
      <c r="C9" s="9" t="s">
        <v>35</v>
      </c>
      <c r="D9" s="10" t="s">
        <v>36</v>
      </c>
      <c r="E9" s="10" t="s">
        <v>37</v>
      </c>
      <c r="F9" s="10" t="s">
        <v>37</v>
      </c>
      <c r="G9" s="10" t="s">
        <v>37</v>
      </c>
      <c r="H9" s="10"/>
      <c r="I9" s="10"/>
      <c r="J9" s="10"/>
      <c r="K9" s="10"/>
      <c r="L9" s="10"/>
      <c r="M9" s="10" t="s">
        <v>38</v>
      </c>
      <c r="N9" s="10" t="s">
        <v>39</v>
      </c>
      <c r="O9" s="10" t="s">
        <v>40</v>
      </c>
      <c r="P9" s="11" t="s">
        <v>41</v>
      </c>
      <c r="Q9" s="12">
        <v>32285813355</v>
      </c>
      <c r="R9" s="12">
        <v>2945323894</v>
      </c>
      <c r="S9" s="12">
        <v>2517000000</v>
      </c>
      <c r="T9" s="12">
        <v>32714137249</v>
      </c>
      <c r="U9" s="12">
        <v>0</v>
      </c>
      <c r="V9" s="12">
        <v>31682906678</v>
      </c>
      <c r="W9" s="12">
        <v>1031230571</v>
      </c>
      <c r="X9" s="12">
        <v>31682906678</v>
      </c>
      <c r="Y9" s="12">
        <v>31617104352</v>
      </c>
      <c r="Z9" s="12">
        <v>31615556664</v>
      </c>
      <c r="AA9" s="12">
        <v>31615556664</v>
      </c>
      <c r="AC9" s="21">
        <f>AA9/T9</f>
        <v>0.96641878168333539</v>
      </c>
    </row>
    <row r="10" spans="1:29" ht="24.95" customHeight="1">
      <c r="A10" s="4" t="s">
        <v>33</v>
      </c>
      <c r="B10" s="5" t="s">
        <v>34</v>
      </c>
      <c r="C10" s="9" t="s">
        <v>42</v>
      </c>
      <c r="D10" s="10" t="s">
        <v>36</v>
      </c>
      <c r="E10" s="10" t="s">
        <v>37</v>
      </c>
      <c r="F10" s="10" t="s">
        <v>37</v>
      </c>
      <c r="G10" s="10" t="s">
        <v>43</v>
      </c>
      <c r="H10" s="10"/>
      <c r="I10" s="10"/>
      <c r="J10" s="10"/>
      <c r="K10" s="10"/>
      <c r="L10" s="10"/>
      <c r="M10" s="10" t="s">
        <v>38</v>
      </c>
      <c r="N10" s="10" t="s">
        <v>39</v>
      </c>
      <c r="O10" s="10" t="s">
        <v>40</v>
      </c>
      <c r="P10" s="11" t="s">
        <v>44</v>
      </c>
      <c r="Q10" s="12">
        <v>11405045741</v>
      </c>
      <c r="R10" s="12">
        <v>1038455260</v>
      </c>
      <c r="S10" s="12">
        <v>0</v>
      </c>
      <c r="T10" s="12">
        <v>12443501001</v>
      </c>
      <c r="U10" s="12">
        <v>0</v>
      </c>
      <c r="V10" s="12">
        <v>11779057352</v>
      </c>
      <c r="W10" s="12">
        <v>664443649</v>
      </c>
      <c r="X10" s="12">
        <v>11779057352</v>
      </c>
      <c r="Y10" s="12">
        <v>11779057352</v>
      </c>
      <c r="Z10" s="12">
        <v>11381676945</v>
      </c>
      <c r="AA10" s="12">
        <v>11381676945</v>
      </c>
      <c r="AC10" s="21">
        <f t="shared" ref="AC10:AC68" si="0">AA10/T10</f>
        <v>0.91466838344653423</v>
      </c>
    </row>
    <row r="11" spans="1:29" ht="38.25" customHeight="1">
      <c r="A11" s="4" t="s">
        <v>33</v>
      </c>
      <c r="B11" s="5" t="s">
        <v>34</v>
      </c>
      <c r="C11" s="9" t="s">
        <v>45</v>
      </c>
      <c r="D11" s="10" t="s">
        <v>36</v>
      </c>
      <c r="E11" s="10" t="s">
        <v>37</v>
      </c>
      <c r="F11" s="10" t="s">
        <v>37</v>
      </c>
      <c r="G11" s="10" t="s">
        <v>46</v>
      </c>
      <c r="H11" s="10"/>
      <c r="I11" s="10"/>
      <c r="J11" s="10"/>
      <c r="K11" s="10"/>
      <c r="L11" s="10"/>
      <c r="M11" s="10" t="s">
        <v>38</v>
      </c>
      <c r="N11" s="10" t="s">
        <v>39</v>
      </c>
      <c r="O11" s="10" t="s">
        <v>40</v>
      </c>
      <c r="P11" s="11" t="s">
        <v>47</v>
      </c>
      <c r="Q11" s="12">
        <v>4523987172</v>
      </c>
      <c r="R11" s="12">
        <v>557425498</v>
      </c>
      <c r="S11" s="12">
        <v>0</v>
      </c>
      <c r="T11" s="12">
        <v>5081412670</v>
      </c>
      <c r="U11" s="12">
        <v>0</v>
      </c>
      <c r="V11" s="12">
        <v>4745084726</v>
      </c>
      <c r="W11" s="12">
        <v>336327944</v>
      </c>
      <c r="X11" s="12">
        <v>4745084726</v>
      </c>
      <c r="Y11" s="12">
        <v>4694497447</v>
      </c>
      <c r="Z11" s="12">
        <v>4694124406</v>
      </c>
      <c r="AA11" s="12">
        <v>4694124406</v>
      </c>
      <c r="AC11" s="21">
        <f t="shared" si="0"/>
        <v>0.92378334743672763</v>
      </c>
    </row>
    <row r="12" spans="1:29" ht="24.95" customHeight="1">
      <c r="A12" s="4"/>
      <c r="B12" s="5"/>
      <c r="C12" s="9"/>
      <c r="D12" s="13" t="s">
        <v>36</v>
      </c>
      <c r="E12" s="13" t="s">
        <v>37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4" t="s">
        <v>140</v>
      </c>
      <c r="Q12" s="15">
        <f>Q9+Q10+Q11</f>
        <v>48214846268</v>
      </c>
      <c r="R12" s="15">
        <f t="shared" ref="R12:AA12" si="1">R9+R10+R11</f>
        <v>4541204652</v>
      </c>
      <c r="S12" s="15">
        <f t="shared" si="1"/>
        <v>2517000000</v>
      </c>
      <c r="T12" s="15">
        <f t="shared" si="1"/>
        <v>50239050920</v>
      </c>
      <c r="U12" s="15">
        <f t="shared" si="1"/>
        <v>0</v>
      </c>
      <c r="V12" s="15">
        <f t="shared" si="1"/>
        <v>48207048756</v>
      </c>
      <c r="W12" s="15">
        <f t="shared" si="1"/>
        <v>2032002164</v>
      </c>
      <c r="X12" s="15">
        <f t="shared" si="1"/>
        <v>48207048756</v>
      </c>
      <c r="Y12" s="15">
        <f t="shared" si="1"/>
        <v>48090659151</v>
      </c>
      <c r="Z12" s="15">
        <f t="shared" si="1"/>
        <v>47691358015</v>
      </c>
      <c r="AA12" s="15">
        <f t="shared" si="1"/>
        <v>47691358015</v>
      </c>
      <c r="AC12" s="22">
        <f t="shared" si="0"/>
        <v>0.94928859406486576</v>
      </c>
    </row>
    <row r="13" spans="1:29" ht="24.95" customHeight="1">
      <c r="A13" s="4" t="s">
        <v>33</v>
      </c>
      <c r="B13" s="5" t="s">
        <v>34</v>
      </c>
      <c r="C13" s="9" t="s">
        <v>48</v>
      </c>
      <c r="D13" s="10" t="s">
        <v>36</v>
      </c>
      <c r="E13" s="10" t="s">
        <v>43</v>
      </c>
      <c r="F13" s="10"/>
      <c r="G13" s="10"/>
      <c r="H13" s="10"/>
      <c r="I13" s="10"/>
      <c r="J13" s="10"/>
      <c r="K13" s="10"/>
      <c r="L13" s="10"/>
      <c r="M13" s="10" t="s">
        <v>38</v>
      </c>
      <c r="N13" s="10" t="s">
        <v>39</v>
      </c>
      <c r="O13" s="10" t="s">
        <v>40</v>
      </c>
      <c r="P13" s="11" t="s">
        <v>49</v>
      </c>
      <c r="Q13" s="12">
        <v>13110173334</v>
      </c>
      <c r="R13" s="12">
        <v>0</v>
      </c>
      <c r="S13" s="12">
        <v>0</v>
      </c>
      <c r="T13" s="12">
        <v>13110173334</v>
      </c>
      <c r="U13" s="12">
        <v>0</v>
      </c>
      <c r="V13" s="12">
        <v>12308137420.860001</v>
      </c>
      <c r="W13" s="12">
        <v>802035913.13999999</v>
      </c>
      <c r="X13" s="12">
        <v>12308137420.860001</v>
      </c>
      <c r="Y13" s="12">
        <v>10926494710.549999</v>
      </c>
      <c r="Z13" s="12">
        <v>10926494710.549999</v>
      </c>
      <c r="AA13" s="12">
        <v>10926494710.549999</v>
      </c>
      <c r="AC13" s="21">
        <f t="shared" si="0"/>
        <v>0.83343632705550619</v>
      </c>
    </row>
    <row r="14" spans="1:29" ht="24.95" customHeight="1">
      <c r="A14" s="4"/>
      <c r="B14" s="5"/>
      <c r="C14" s="9"/>
      <c r="D14" s="13" t="s">
        <v>36</v>
      </c>
      <c r="E14" s="13" t="s">
        <v>43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4" t="s">
        <v>49</v>
      </c>
      <c r="Q14" s="15">
        <f>Q13</f>
        <v>13110173334</v>
      </c>
      <c r="R14" s="15">
        <f t="shared" ref="R14:AA14" si="2">R13</f>
        <v>0</v>
      </c>
      <c r="S14" s="15">
        <f t="shared" si="2"/>
        <v>0</v>
      </c>
      <c r="T14" s="15">
        <f t="shared" si="2"/>
        <v>13110173334</v>
      </c>
      <c r="U14" s="15">
        <f t="shared" si="2"/>
        <v>0</v>
      </c>
      <c r="V14" s="15">
        <f t="shared" si="2"/>
        <v>12308137420.860001</v>
      </c>
      <c r="W14" s="15">
        <f t="shared" si="2"/>
        <v>802035913.13999999</v>
      </c>
      <c r="X14" s="15">
        <f t="shared" si="2"/>
        <v>12308137420.860001</v>
      </c>
      <c r="Y14" s="15">
        <f t="shared" si="2"/>
        <v>10926494710.549999</v>
      </c>
      <c r="Z14" s="15">
        <f t="shared" si="2"/>
        <v>10926494710.549999</v>
      </c>
      <c r="AA14" s="15">
        <f t="shared" si="2"/>
        <v>10926494710.549999</v>
      </c>
      <c r="AC14" s="23">
        <f t="shared" si="0"/>
        <v>0.83343632705550619</v>
      </c>
    </row>
    <row r="15" spans="1:29" ht="24.95" customHeight="1">
      <c r="A15" s="4" t="s">
        <v>33</v>
      </c>
      <c r="B15" s="5" t="s">
        <v>34</v>
      </c>
      <c r="C15" s="9" t="s">
        <v>50</v>
      </c>
      <c r="D15" s="10" t="s">
        <v>36</v>
      </c>
      <c r="E15" s="10" t="s">
        <v>46</v>
      </c>
      <c r="F15" s="10" t="s">
        <v>46</v>
      </c>
      <c r="G15" s="10" t="s">
        <v>37</v>
      </c>
      <c r="H15" s="10" t="s">
        <v>51</v>
      </c>
      <c r="I15" s="10"/>
      <c r="J15" s="10"/>
      <c r="K15" s="10"/>
      <c r="L15" s="10"/>
      <c r="M15" s="10" t="s">
        <v>38</v>
      </c>
      <c r="N15" s="10" t="s">
        <v>39</v>
      </c>
      <c r="O15" s="10" t="s">
        <v>40</v>
      </c>
      <c r="P15" s="11" t="s">
        <v>52</v>
      </c>
      <c r="Q15" s="12">
        <v>7250660203</v>
      </c>
      <c r="R15" s="12">
        <v>0</v>
      </c>
      <c r="S15" s="12">
        <v>4542252381</v>
      </c>
      <c r="T15" s="12">
        <v>2708407822</v>
      </c>
      <c r="U15" s="12">
        <v>2708407822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C15" s="21">
        <f t="shared" si="0"/>
        <v>0</v>
      </c>
    </row>
    <row r="16" spans="1:29" ht="24.95" customHeight="1">
      <c r="A16" s="4" t="s">
        <v>33</v>
      </c>
      <c r="B16" s="5" t="s">
        <v>34</v>
      </c>
      <c r="C16" s="9" t="s">
        <v>53</v>
      </c>
      <c r="D16" s="10" t="s">
        <v>36</v>
      </c>
      <c r="E16" s="10" t="s">
        <v>46</v>
      </c>
      <c r="F16" s="10" t="s">
        <v>46</v>
      </c>
      <c r="G16" s="10" t="s">
        <v>54</v>
      </c>
      <c r="H16" s="10" t="s">
        <v>55</v>
      </c>
      <c r="I16" s="10"/>
      <c r="J16" s="10"/>
      <c r="K16" s="10"/>
      <c r="L16" s="10"/>
      <c r="M16" s="10" t="s">
        <v>38</v>
      </c>
      <c r="N16" s="10" t="s">
        <v>39</v>
      </c>
      <c r="O16" s="10" t="s">
        <v>40</v>
      </c>
      <c r="P16" s="11" t="s">
        <v>56</v>
      </c>
      <c r="Q16" s="12">
        <v>2837005703826</v>
      </c>
      <c r="R16" s="12">
        <v>1047729</v>
      </c>
      <c r="S16" s="12">
        <v>0</v>
      </c>
      <c r="T16" s="12">
        <v>2837006751555</v>
      </c>
      <c r="U16" s="12">
        <v>0</v>
      </c>
      <c r="V16" s="12">
        <v>2837006751555</v>
      </c>
      <c r="W16" s="12">
        <v>0</v>
      </c>
      <c r="X16" s="12">
        <v>2837006751555</v>
      </c>
      <c r="Y16" s="12">
        <v>2837006751555</v>
      </c>
      <c r="Z16" s="12">
        <v>2835841172713</v>
      </c>
      <c r="AA16" s="12">
        <v>2835841172713</v>
      </c>
      <c r="AC16" s="21">
        <f t="shared" si="0"/>
        <v>0.99958915189702624</v>
      </c>
    </row>
    <row r="17" spans="1:29" ht="24.95" customHeight="1">
      <c r="A17" s="4" t="s">
        <v>33</v>
      </c>
      <c r="B17" s="5" t="s">
        <v>34</v>
      </c>
      <c r="C17" s="9" t="s">
        <v>57</v>
      </c>
      <c r="D17" s="10" t="s">
        <v>36</v>
      </c>
      <c r="E17" s="10" t="s">
        <v>46</v>
      </c>
      <c r="F17" s="10" t="s">
        <v>58</v>
      </c>
      <c r="G17" s="10" t="s">
        <v>43</v>
      </c>
      <c r="H17" s="10" t="s">
        <v>59</v>
      </c>
      <c r="I17" s="10"/>
      <c r="J17" s="10"/>
      <c r="K17" s="10"/>
      <c r="L17" s="10"/>
      <c r="M17" s="10" t="s">
        <v>38</v>
      </c>
      <c r="N17" s="10" t="s">
        <v>39</v>
      </c>
      <c r="O17" s="10" t="s">
        <v>40</v>
      </c>
      <c r="P17" s="11" t="s">
        <v>60</v>
      </c>
      <c r="Q17" s="12">
        <v>19367250</v>
      </c>
      <c r="R17" s="12">
        <v>0</v>
      </c>
      <c r="S17" s="12">
        <v>0</v>
      </c>
      <c r="T17" s="12">
        <v>19367250</v>
      </c>
      <c r="U17" s="12">
        <v>0</v>
      </c>
      <c r="V17" s="12">
        <v>11592251</v>
      </c>
      <c r="W17" s="12">
        <v>7774999</v>
      </c>
      <c r="X17" s="12">
        <v>11592251</v>
      </c>
      <c r="Y17" s="12">
        <v>7618530</v>
      </c>
      <c r="Z17" s="12">
        <v>7618530</v>
      </c>
      <c r="AA17" s="12">
        <v>7618530</v>
      </c>
      <c r="AC17" s="21">
        <f t="shared" si="0"/>
        <v>0.39337180033303643</v>
      </c>
    </row>
    <row r="18" spans="1:29" ht="24.95" customHeight="1">
      <c r="A18" s="4" t="s">
        <v>33</v>
      </c>
      <c r="B18" s="5" t="s">
        <v>34</v>
      </c>
      <c r="C18" s="9" t="s">
        <v>61</v>
      </c>
      <c r="D18" s="10" t="s">
        <v>36</v>
      </c>
      <c r="E18" s="10" t="s">
        <v>46</v>
      </c>
      <c r="F18" s="10" t="s">
        <v>58</v>
      </c>
      <c r="G18" s="10" t="s">
        <v>43</v>
      </c>
      <c r="H18" s="10" t="s">
        <v>62</v>
      </c>
      <c r="I18" s="10"/>
      <c r="J18" s="10"/>
      <c r="K18" s="10"/>
      <c r="L18" s="10"/>
      <c r="M18" s="10" t="s">
        <v>38</v>
      </c>
      <c r="N18" s="10" t="s">
        <v>39</v>
      </c>
      <c r="O18" s="10" t="s">
        <v>40</v>
      </c>
      <c r="P18" s="11" t="s">
        <v>63</v>
      </c>
      <c r="Q18" s="12">
        <v>235243485</v>
      </c>
      <c r="R18" s="12">
        <v>0</v>
      </c>
      <c r="S18" s="12">
        <v>0</v>
      </c>
      <c r="T18" s="12">
        <v>235243485</v>
      </c>
      <c r="U18" s="12">
        <v>0</v>
      </c>
      <c r="V18" s="12">
        <v>36436627</v>
      </c>
      <c r="W18" s="12">
        <v>198806858</v>
      </c>
      <c r="X18" s="12">
        <v>36436627</v>
      </c>
      <c r="Y18" s="12">
        <v>36436627</v>
      </c>
      <c r="Z18" s="12">
        <v>36436627</v>
      </c>
      <c r="AA18" s="12">
        <v>36436627</v>
      </c>
      <c r="AC18" s="21">
        <f t="shared" si="0"/>
        <v>0.15488899511924847</v>
      </c>
    </row>
    <row r="19" spans="1:29" ht="24.95" customHeight="1">
      <c r="A19" s="4" t="s">
        <v>33</v>
      </c>
      <c r="B19" s="5" t="s">
        <v>34</v>
      </c>
      <c r="C19" s="9" t="s">
        <v>64</v>
      </c>
      <c r="D19" s="10" t="s">
        <v>36</v>
      </c>
      <c r="E19" s="10" t="s">
        <v>46</v>
      </c>
      <c r="F19" s="10" t="s">
        <v>65</v>
      </c>
      <c r="G19" s="10" t="s">
        <v>37</v>
      </c>
      <c r="H19" s="10" t="s">
        <v>66</v>
      </c>
      <c r="I19" s="10"/>
      <c r="J19" s="10"/>
      <c r="K19" s="10"/>
      <c r="L19" s="10"/>
      <c r="M19" s="10" t="s">
        <v>38</v>
      </c>
      <c r="N19" s="10" t="s">
        <v>39</v>
      </c>
      <c r="O19" s="10" t="s">
        <v>40</v>
      </c>
      <c r="P19" s="11" t="s">
        <v>67</v>
      </c>
      <c r="Q19" s="12">
        <v>0</v>
      </c>
      <c r="R19" s="12">
        <v>2517000000</v>
      </c>
      <c r="S19" s="12">
        <v>0</v>
      </c>
      <c r="T19" s="12">
        <v>2517000000</v>
      </c>
      <c r="U19" s="12">
        <v>0</v>
      </c>
      <c r="V19" s="12">
        <v>369747086</v>
      </c>
      <c r="W19" s="12">
        <v>2147252914</v>
      </c>
      <c r="X19" s="12">
        <v>369747086</v>
      </c>
      <c r="Y19" s="12">
        <v>0</v>
      </c>
      <c r="Z19" s="12">
        <v>0</v>
      </c>
      <c r="AA19" s="12">
        <v>0</v>
      </c>
      <c r="AC19" s="21">
        <f t="shared" si="0"/>
        <v>0</v>
      </c>
    </row>
    <row r="20" spans="1:29" ht="24.95" customHeight="1">
      <c r="A20" s="4" t="s">
        <v>33</v>
      </c>
      <c r="B20" s="5" t="s">
        <v>34</v>
      </c>
      <c r="C20" s="9" t="s">
        <v>68</v>
      </c>
      <c r="D20" s="10" t="s">
        <v>36</v>
      </c>
      <c r="E20" s="10" t="s">
        <v>46</v>
      </c>
      <c r="F20" s="10" t="s">
        <v>39</v>
      </c>
      <c r="G20" s="10"/>
      <c r="H20" s="10"/>
      <c r="I20" s="10"/>
      <c r="J20" s="10"/>
      <c r="K20" s="10"/>
      <c r="L20" s="10"/>
      <c r="M20" s="10" t="s">
        <v>38</v>
      </c>
      <c r="N20" s="10" t="s">
        <v>39</v>
      </c>
      <c r="O20" s="10" t="s">
        <v>40</v>
      </c>
      <c r="P20" s="11" t="s">
        <v>69</v>
      </c>
      <c r="Q20" s="12">
        <v>1000000000</v>
      </c>
      <c r="R20" s="12">
        <v>0</v>
      </c>
      <c r="S20" s="12">
        <v>0</v>
      </c>
      <c r="T20" s="12">
        <v>1000000000</v>
      </c>
      <c r="U20" s="12">
        <v>0</v>
      </c>
      <c r="V20" s="12">
        <v>0</v>
      </c>
      <c r="W20" s="12">
        <v>1000000000</v>
      </c>
      <c r="X20" s="12">
        <v>0</v>
      </c>
      <c r="Y20" s="12">
        <v>0</v>
      </c>
      <c r="Z20" s="12">
        <v>0</v>
      </c>
      <c r="AA20" s="12">
        <v>0</v>
      </c>
      <c r="AC20" s="21">
        <f t="shared" si="0"/>
        <v>0</v>
      </c>
    </row>
    <row r="21" spans="1:29" ht="24.95" customHeight="1">
      <c r="A21" s="4"/>
      <c r="B21" s="5"/>
      <c r="C21" s="9"/>
      <c r="D21" s="13" t="s">
        <v>36</v>
      </c>
      <c r="E21" s="13" t="s">
        <v>46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4" t="s">
        <v>141</v>
      </c>
      <c r="Q21" s="15">
        <f>Q15+Q16+Q17+Q18+Q19+Q20</f>
        <v>2845510974764</v>
      </c>
      <c r="R21" s="15">
        <f t="shared" ref="R21:AA21" si="3">R15+R16+R17+R18+R19+R20</f>
        <v>2518047729</v>
      </c>
      <c r="S21" s="15">
        <f t="shared" si="3"/>
        <v>4542252381</v>
      </c>
      <c r="T21" s="15">
        <f t="shared" si="3"/>
        <v>2843486770112</v>
      </c>
      <c r="U21" s="15">
        <f t="shared" si="3"/>
        <v>2708407822</v>
      </c>
      <c r="V21" s="15">
        <f t="shared" si="3"/>
        <v>2837424527519</v>
      </c>
      <c r="W21" s="15">
        <f t="shared" si="3"/>
        <v>3353834771</v>
      </c>
      <c r="X21" s="15">
        <f t="shared" si="3"/>
        <v>2837424527519</v>
      </c>
      <c r="Y21" s="15">
        <f t="shared" si="3"/>
        <v>2837050806712</v>
      </c>
      <c r="Z21" s="15">
        <f t="shared" si="3"/>
        <v>2835885227870</v>
      </c>
      <c r="AA21" s="15">
        <f t="shared" si="3"/>
        <v>2835885227870</v>
      </c>
      <c r="AC21" s="22">
        <f t="shared" si="0"/>
        <v>0.99732668274672487</v>
      </c>
    </row>
    <row r="22" spans="1:29" ht="24.95" customHeight="1">
      <c r="A22" s="4" t="s">
        <v>33</v>
      </c>
      <c r="B22" s="5" t="s">
        <v>34</v>
      </c>
      <c r="C22" s="9" t="s">
        <v>70</v>
      </c>
      <c r="D22" s="10" t="s">
        <v>36</v>
      </c>
      <c r="E22" s="10" t="s">
        <v>71</v>
      </c>
      <c r="F22" s="10" t="s">
        <v>37</v>
      </c>
      <c r="G22" s="10"/>
      <c r="H22" s="10"/>
      <c r="I22" s="10"/>
      <c r="J22" s="10"/>
      <c r="K22" s="10"/>
      <c r="L22" s="10"/>
      <c r="M22" s="10" t="s">
        <v>38</v>
      </c>
      <c r="N22" s="10" t="s">
        <v>39</v>
      </c>
      <c r="O22" s="10" t="s">
        <v>40</v>
      </c>
      <c r="P22" s="11" t="s">
        <v>72</v>
      </c>
      <c r="Q22" s="12">
        <v>496263000</v>
      </c>
      <c r="R22" s="12">
        <v>0</v>
      </c>
      <c r="S22" s="12">
        <v>0</v>
      </c>
      <c r="T22" s="12">
        <v>496263000</v>
      </c>
      <c r="U22" s="12">
        <v>0</v>
      </c>
      <c r="V22" s="12">
        <v>189751014</v>
      </c>
      <c r="W22" s="12">
        <v>306511986</v>
      </c>
      <c r="X22" s="12">
        <v>189751014</v>
      </c>
      <c r="Y22" s="12">
        <v>188711000</v>
      </c>
      <c r="Z22" s="12">
        <v>188711000</v>
      </c>
      <c r="AA22" s="12">
        <v>188711000</v>
      </c>
      <c r="AC22" s="21">
        <f t="shared" si="0"/>
        <v>0.38026409383734028</v>
      </c>
    </row>
    <row r="23" spans="1:29" ht="24.95" customHeight="1">
      <c r="A23" s="4" t="s">
        <v>33</v>
      </c>
      <c r="B23" s="5" t="s">
        <v>34</v>
      </c>
      <c r="C23" s="9" t="s">
        <v>73</v>
      </c>
      <c r="D23" s="10" t="s">
        <v>36</v>
      </c>
      <c r="E23" s="10" t="s">
        <v>71</v>
      </c>
      <c r="F23" s="10" t="s">
        <v>58</v>
      </c>
      <c r="G23" s="10" t="s">
        <v>37</v>
      </c>
      <c r="H23" s="10"/>
      <c r="I23" s="10"/>
      <c r="J23" s="10"/>
      <c r="K23" s="10"/>
      <c r="L23" s="10"/>
      <c r="M23" s="10" t="s">
        <v>38</v>
      </c>
      <c r="N23" s="10" t="s">
        <v>74</v>
      </c>
      <c r="O23" s="10" t="s">
        <v>75</v>
      </c>
      <c r="P23" s="11" t="s">
        <v>76</v>
      </c>
      <c r="Q23" s="12">
        <v>10295452023</v>
      </c>
      <c r="R23" s="12">
        <v>0</v>
      </c>
      <c r="S23" s="12">
        <v>0</v>
      </c>
      <c r="T23" s="12">
        <v>10295452023</v>
      </c>
      <c r="U23" s="12">
        <v>0</v>
      </c>
      <c r="V23" s="12">
        <v>7363896368</v>
      </c>
      <c r="W23" s="12">
        <v>2931555655</v>
      </c>
      <c r="X23" s="12">
        <v>7363896368</v>
      </c>
      <c r="Y23" s="12">
        <v>7363896368</v>
      </c>
      <c r="Z23" s="12">
        <v>7363896368</v>
      </c>
      <c r="AA23" s="12">
        <v>7363896368</v>
      </c>
      <c r="AC23" s="21">
        <f t="shared" si="0"/>
        <v>0.71525721760920102</v>
      </c>
    </row>
    <row r="24" spans="1:29" ht="33.75" customHeight="1">
      <c r="A24" s="4"/>
      <c r="B24" s="5"/>
      <c r="C24" s="9"/>
      <c r="D24" s="13" t="s">
        <v>36</v>
      </c>
      <c r="E24" s="13" t="s">
        <v>71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4" t="s">
        <v>142</v>
      </c>
      <c r="Q24" s="15">
        <f>Q22+Q23</f>
        <v>10791715023</v>
      </c>
      <c r="R24" s="15">
        <f t="shared" ref="R24:AA24" si="4">R22+R23</f>
        <v>0</v>
      </c>
      <c r="S24" s="15">
        <f t="shared" si="4"/>
        <v>0</v>
      </c>
      <c r="T24" s="15">
        <f t="shared" si="4"/>
        <v>10791715023</v>
      </c>
      <c r="U24" s="15">
        <f t="shared" si="4"/>
        <v>0</v>
      </c>
      <c r="V24" s="15">
        <f t="shared" si="4"/>
        <v>7553647382</v>
      </c>
      <c r="W24" s="15">
        <f t="shared" si="4"/>
        <v>3238067641</v>
      </c>
      <c r="X24" s="15">
        <f t="shared" si="4"/>
        <v>7553647382</v>
      </c>
      <c r="Y24" s="15">
        <f t="shared" si="4"/>
        <v>7552607368</v>
      </c>
      <c r="Z24" s="15">
        <f t="shared" si="4"/>
        <v>7552607368</v>
      </c>
      <c r="AA24" s="15">
        <f t="shared" si="4"/>
        <v>7552607368</v>
      </c>
      <c r="AC24" s="21">
        <f t="shared" si="0"/>
        <v>0.69985237303833503</v>
      </c>
    </row>
    <row r="25" spans="1:29" ht="24.95" customHeight="1">
      <c r="A25" s="4" t="s">
        <v>33</v>
      </c>
      <c r="B25" s="5" t="s">
        <v>34</v>
      </c>
      <c r="C25" s="9" t="s">
        <v>77</v>
      </c>
      <c r="D25" s="10" t="s">
        <v>78</v>
      </c>
      <c r="E25" s="10" t="s">
        <v>39</v>
      </c>
      <c r="F25" s="10" t="s">
        <v>58</v>
      </c>
      <c r="G25" s="10" t="s">
        <v>37</v>
      </c>
      <c r="H25" s="10"/>
      <c r="I25" s="10"/>
      <c r="J25" s="10"/>
      <c r="K25" s="10"/>
      <c r="L25" s="10"/>
      <c r="M25" s="10" t="s">
        <v>38</v>
      </c>
      <c r="N25" s="10" t="s">
        <v>74</v>
      </c>
      <c r="O25" s="10" t="s">
        <v>40</v>
      </c>
      <c r="P25" s="11" t="s">
        <v>79</v>
      </c>
      <c r="Q25" s="12">
        <v>430085524</v>
      </c>
      <c r="R25" s="12">
        <v>0</v>
      </c>
      <c r="S25" s="12">
        <v>0</v>
      </c>
      <c r="T25" s="12">
        <v>430085524</v>
      </c>
      <c r="U25" s="12">
        <v>0</v>
      </c>
      <c r="V25" s="12">
        <v>430085524</v>
      </c>
      <c r="W25" s="12">
        <v>0</v>
      </c>
      <c r="X25" s="12">
        <v>430085524</v>
      </c>
      <c r="Y25" s="12">
        <v>430085524</v>
      </c>
      <c r="Z25" s="12">
        <v>430085524</v>
      </c>
      <c r="AA25" s="12">
        <v>430085524</v>
      </c>
      <c r="AC25" s="21">
        <f t="shared" si="0"/>
        <v>1</v>
      </c>
    </row>
    <row r="26" spans="1:29" ht="24.95" customHeight="1">
      <c r="A26" s="4"/>
      <c r="B26" s="5"/>
      <c r="C26" s="9"/>
      <c r="D26" s="13" t="s">
        <v>78</v>
      </c>
      <c r="E26" s="13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4" t="s">
        <v>143</v>
      </c>
      <c r="Q26" s="15">
        <f>Q25</f>
        <v>430085524</v>
      </c>
      <c r="R26" s="15">
        <f t="shared" ref="R26:AA26" si="5">R25</f>
        <v>0</v>
      </c>
      <c r="S26" s="15">
        <f t="shared" si="5"/>
        <v>0</v>
      </c>
      <c r="T26" s="15">
        <f t="shared" si="5"/>
        <v>430085524</v>
      </c>
      <c r="U26" s="15">
        <f t="shared" si="5"/>
        <v>0</v>
      </c>
      <c r="V26" s="15">
        <f t="shared" si="5"/>
        <v>430085524</v>
      </c>
      <c r="W26" s="15">
        <f t="shared" si="5"/>
        <v>0</v>
      </c>
      <c r="X26" s="15">
        <f t="shared" si="5"/>
        <v>430085524</v>
      </c>
      <c r="Y26" s="15">
        <f t="shared" si="5"/>
        <v>430085524</v>
      </c>
      <c r="Z26" s="15">
        <f t="shared" si="5"/>
        <v>430085524</v>
      </c>
      <c r="AA26" s="15">
        <f t="shared" si="5"/>
        <v>430085524</v>
      </c>
      <c r="AC26" s="21">
        <f t="shared" si="0"/>
        <v>1</v>
      </c>
    </row>
    <row r="27" spans="1:29" ht="24.95" customHeight="1">
      <c r="A27" s="4" t="s">
        <v>33</v>
      </c>
      <c r="B27" s="5" t="s">
        <v>34</v>
      </c>
      <c r="C27" s="9" t="s">
        <v>80</v>
      </c>
      <c r="D27" s="10" t="s">
        <v>81</v>
      </c>
      <c r="E27" s="10" t="s">
        <v>82</v>
      </c>
      <c r="F27" s="10" t="s">
        <v>83</v>
      </c>
      <c r="G27" s="10" t="s">
        <v>84</v>
      </c>
      <c r="H27" s="10"/>
      <c r="I27" s="10"/>
      <c r="J27" s="10"/>
      <c r="K27" s="10"/>
      <c r="L27" s="10"/>
      <c r="M27" s="10" t="s">
        <v>38</v>
      </c>
      <c r="N27" s="10" t="s">
        <v>74</v>
      </c>
      <c r="O27" s="10" t="s">
        <v>40</v>
      </c>
      <c r="P27" s="11" t="s">
        <v>85</v>
      </c>
      <c r="Q27" s="12">
        <v>4970070000</v>
      </c>
      <c r="R27" s="12">
        <v>0</v>
      </c>
      <c r="S27" s="12">
        <v>0</v>
      </c>
      <c r="T27" s="12">
        <v>4970070000</v>
      </c>
      <c r="U27" s="12">
        <v>0</v>
      </c>
      <c r="V27" s="12">
        <v>2935379300.1999998</v>
      </c>
      <c r="W27" s="12">
        <v>2034690699.8</v>
      </c>
      <c r="X27" s="12">
        <v>2935379300.1999998</v>
      </c>
      <c r="Y27" s="12">
        <v>1978360343.2</v>
      </c>
      <c r="Z27" s="12">
        <v>1978360343.2</v>
      </c>
      <c r="AA27" s="12">
        <v>1978360343.2</v>
      </c>
      <c r="AC27" s="21">
        <f t="shared" si="0"/>
        <v>0.39805482482138077</v>
      </c>
    </row>
    <row r="28" spans="1:29" ht="24.95" customHeight="1">
      <c r="A28" s="4" t="s">
        <v>33</v>
      </c>
      <c r="B28" s="5" t="s">
        <v>34</v>
      </c>
      <c r="C28" s="9" t="s">
        <v>86</v>
      </c>
      <c r="D28" s="10" t="s">
        <v>81</v>
      </c>
      <c r="E28" s="10" t="s">
        <v>82</v>
      </c>
      <c r="F28" s="10" t="s">
        <v>83</v>
      </c>
      <c r="G28" s="10" t="s">
        <v>87</v>
      </c>
      <c r="H28" s="10"/>
      <c r="I28" s="10"/>
      <c r="J28" s="10"/>
      <c r="K28" s="10"/>
      <c r="L28" s="10"/>
      <c r="M28" s="10" t="s">
        <v>38</v>
      </c>
      <c r="N28" s="10" t="s">
        <v>74</v>
      </c>
      <c r="O28" s="10" t="s">
        <v>40</v>
      </c>
      <c r="P28" s="11" t="s">
        <v>88</v>
      </c>
      <c r="Q28" s="12">
        <v>10971896212</v>
      </c>
      <c r="R28" s="12">
        <v>0</v>
      </c>
      <c r="S28" s="12">
        <v>800000000</v>
      </c>
      <c r="T28" s="12">
        <v>10171896212</v>
      </c>
      <c r="U28" s="12">
        <v>0</v>
      </c>
      <c r="V28" s="12">
        <v>9237416874.5</v>
      </c>
      <c r="W28" s="12">
        <v>934479337.5</v>
      </c>
      <c r="X28" s="12">
        <v>9237416874.5</v>
      </c>
      <c r="Y28" s="12">
        <v>8016786236.5</v>
      </c>
      <c r="Z28" s="12">
        <v>8016786236.5</v>
      </c>
      <c r="AA28" s="12">
        <v>8016786236.5</v>
      </c>
      <c r="AC28" s="21">
        <f t="shared" si="0"/>
        <v>0.78813095114384168</v>
      </c>
    </row>
    <row r="29" spans="1:29" ht="24.95" customHeight="1">
      <c r="A29" s="4" t="s">
        <v>33</v>
      </c>
      <c r="B29" s="5" t="s">
        <v>34</v>
      </c>
      <c r="C29" s="9" t="s">
        <v>86</v>
      </c>
      <c r="D29" s="10" t="s">
        <v>81</v>
      </c>
      <c r="E29" s="10" t="s">
        <v>82</v>
      </c>
      <c r="F29" s="10" t="s">
        <v>83</v>
      </c>
      <c r="G29" s="10" t="s">
        <v>87</v>
      </c>
      <c r="H29" s="10"/>
      <c r="I29" s="10"/>
      <c r="J29" s="10"/>
      <c r="K29" s="10"/>
      <c r="L29" s="10"/>
      <c r="M29" s="10" t="s">
        <v>38</v>
      </c>
      <c r="N29" s="10" t="s">
        <v>89</v>
      </c>
      <c r="O29" s="10" t="s">
        <v>40</v>
      </c>
      <c r="P29" s="11" t="s">
        <v>88</v>
      </c>
      <c r="Q29" s="12">
        <v>1042000000</v>
      </c>
      <c r="R29" s="12">
        <v>0</v>
      </c>
      <c r="S29" s="12">
        <v>0</v>
      </c>
      <c r="T29" s="12">
        <v>1042000000</v>
      </c>
      <c r="U29" s="12">
        <v>0</v>
      </c>
      <c r="V29" s="12">
        <v>605092522</v>
      </c>
      <c r="W29" s="12">
        <v>436907478</v>
      </c>
      <c r="X29" s="12">
        <v>605092522</v>
      </c>
      <c r="Y29" s="12">
        <v>546595944</v>
      </c>
      <c r="Z29" s="12">
        <v>546595944</v>
      </c>
      <c r="AA29" s="12">
        <v>546595944</v>
      </c>
      <c r="AC29" s="21">
        <f t="shared" si="0"/>
        <v>0.52456424568138194</v>
      </c>
    </row>
    <row r="30" spans="1:29" ht="24.95" customHeight="1">
      <c r="A30" s="4" t="s">
        <v>33</v>
      </c>
      <c r="B30" s="5" t="s">
        <v>34</v>
      </c>
      <c r="C30" s="9" t="s">
        <v>86</v>
      </c>
      <c r="D30" s="10" t="s">
        <v>81</v>
      </c>
      <c r="E30" s="10" t="s">
        <v>82</v>
      </c>
      <c r="F30" s="10" t="s">
        <v>83</v>
      </c>
      <c r="G30" s="10" t="s">
        <v>87</v>
      </c>
      <c r="H30" s="10"/>
      <c r="I30" s="10"/>
      <c r="J30" s="10"/>
      <c r="K30" s="10"/>
      <c r="L30" s="10"/>
      <c r="M30" s="10" t="s">
        <v>38</v>
      </c>
      <c r="N30" s="10" t="s">
        <v>90</v>
      </c>
      <c r="O30" s="10" t="s">
        <v>40</v>
      </c>
      <c r="P30" s="11" t="s">
        <v>88</v>
      </c>
      <c r="Q30" s="12">
        <v>1999183788</v>
      </c>
      <c r="R30" s="12">
        <v>0</v>
      </c>
      <c r="S30" s="12">
        <v>0</v>
      </c>
      <c r="T30" s="12">
        <v>1999183788</v>
      </c>
      <c r="U30" s="12">
        <v>0</v>
      </c>
      <c r="V30" s="12">
        <v>1528977732</v>
      </c>
      <c r="W30" s="12">
        <v>470206056</v>
      </c>
      <c r="X30" s="12">
        <v>1528977732</v>
      </c>
      <c r="Y30" s="12">
        <v>1096714398</v>
      </c>
      <c r="Z30" s="12">
        <v>1096714398</v>
      </c>
      <c r="AA30" s="12">
        <v>1096714398</v>
      </c>
      <c r="AC30" s="21">
        <f t="shared" si="0"/>
        <v>0.54858107822951196</v>
      </c>
    </row>
    <row r="31" spans="1:29" ht="24.95" customHeight="1">
      <c r="A31" s="4" t="s">
        <v>33</v>
      </c>
      <c r="B31" s="5" t="s">
        <v>34</v>
      </c>
      <c r="C31" s="9" t="s">
        <v>86</v>
      </c>
      <c r="D31" s="10" t="s">
        <v>81</v>
      </c>
      <c r="E31" s="10" t="s">
        <v>82</v>
      </c>
      <c r="F31" s="10" t="s">
        <v>83</v>
      </c>
      <c r="G31" s="10" t="s">
        <v>87</v>
      </c>
      <c r="H31" s="10"/>
      <c r="I31" s="10"/>
      <c r="J31" s="10"/>
      <c r="K31" s="10"/>
      <c r="L31" s="10"/>
      <c r="M31" s="10" t="s">
        <v>38</v>
      </c>
      <c r="N31" s="10" t="s">
        <v>91</v>
      </c>
      <c r="O31" s="10" t="s">
        <v>40</v>
      </c>
      <c r="P31" s="11" t="s">
        <v>88</v>
      </c>
      <c r="Q31" s="12">
        <v>1359605819</v>
      </c>
      <c r="R31" s="12">
        <v>540000000</v>
      </c>
      <c r="S31" s="12">
        <v>0</v>
      </c>
      <c r="T31" s="12">
        <v>1899605819</v>
      </c>
      <c r="U31" s="12">
        <v>0</v>
      </c>
      <c r="V31" s="12">
        <v>933173938</v>
      </c>
      <c r="W31" s="12">
        <v>966431881</v>
      </c>
      <c r="X31" s="12">
        <v>933173938</v>
      </c>
      <c r="Y31" s="12">
        <v>750833496.99000001</v>
      </c>
      <c r="Z31" s="12">
        <v>750833496.99000001</v>
      </c>
      <c r="AA31" s="12">
        <v>750833496.99000001</v>
      </c>
      <c r="AC31" s="21">
        <f t="shared" si="0"/>
        <v>0.39525752631420003</v>
      </c>
    </row>
    <row r="32" spans="1:29" ht="24.95" customHeight="1">
      <c r="A32" s="4" t="s">
        <v>33</v>
      </c>
      <c r="B32" s="5" t="s">
        <v>34</v>
      </c>
      <c r="C32" s="9" t="s">
        <v>86</v>
      </c>
      <c r="D32" s="10" t="s">
        <v>81</v>
      </c>
      <c r="E32" s="10" t="s">
        <v>82</v>
      </c>
      <c r="F32" s="10" t="s">
        <v>83</v>
      </c>
      <c r="G32" s="10" t="s">
        <v>87</v>
      </c>
      <c r="H32" s="10"/>
      <c r="I32" s="10"/>
      <c r="J32" s="10"/>
      <c r="K32" s="10"/>
      <c r="L32" s="10"/>
      <c r="M32" s="10" t="s">
        <v>92</v>
      </c>
      <c r="N32" s="10" t="s">
        <v>93</v>
      </c>
      <c r="O32" s="10" t="s">
        <v>40</v>
      </c>
      <c r="P32" s="11" t="s">
        <v>88</v>
      </c>
      <c r="Q32" s="12">
        <v>0</v>
      </c>
      <c r="R32" s="12">
        <v>540000000</v>
      </c>
      <c r="S32" s="12">
        <v>540000000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C32" s="21" t="e">
        <f t="shared" si="0"/>
        <v>#DIV/0!</v>
      </c>
    </row>
    <row r="33" spans="1:29" ht="24.95" customHeight="1">
      <c r="A33" s="4" t="s">
        <v>33</v>
      </c>
      <c r="B33" s="5" t="s">
        <v>34</v>
      </c>
      <c r="C33" s="9" t="s">
        <v>94</v>
      </c>
      <c r="D33" s="10" t="s">
        <v>81</v>
      </c>
      <c r="E33" s="10" t="s">
        <v>82</v>
      </c>
      <c r="F33" s="10" t="s">
        <v>83</v>
      </c>
      <c r="G33" s="10" t="s">
        <v>95</v>
      </c>
      <c r="H33" s="10"/>
      <c r="I33" s="10"/>
      <c r="J33" s="10"/>
      <c r="K33" s="10"/>
      <c r="L33" s="10"/>
      <c r="M33" s="10" t="s">
        <v>38</v>
      </c>
      <c r="N33" s="10" t="s">
        <v>74</v>
      </c>
      <c r="O33" s="10" t="s">
        <v>40</v>
      </c>
      <c r="P33" s="11" t="s">
        <v>96</v>
      </c>
      <c r="Q33" s="12">
        <v>3819690000</v>
      </c>
      <c r="R33" s="12">
        <v>0</v>
      </c>
      <c r="S33" s="12">
        <v>0</v>
      </c>
      <c r="T33" s="12">
        <v>3819690000</v>
      </c>
      <c r="U33" s="12">
        <v>0</v>
      </c>
      <c r="V33" s="12">
        <v>3142855763</v>
      </c>
      <c r="W33" s="12">
        <v>676834237</v>
      </c>
      <c r="X33" s="12">
        <v>3142855763</v>
      </c>
      <c r="Y33" s="12">
        <v>2774760307</v>
      </c>
      <c r="Z33" s="12">
        <v>2774760307</v>
      </c>
      <c r="AA33" s="12">
        <v>2774760307</v>
      </c>
      <c r="AC33" s="21">
        <f t="shared" si="0"/>
        <v>0.7264359953294639</v>
      </c>
    </row>
    <row r="34" spans="1:29" ht="24.95" customHeight="1">
      <c r="A34" s="4" t="s">
        <v>33</v>
      </c>
      <c r="B34" s="5" t="s">
        <v>34</v>
      </c>
      <c r="C34" s="9" t="s">
        <v>97</v>
      </c>
      <c r="D34" s="10" t="s">
        <v>81</v>
      </c>
      <c r="E34" s="10" t="s">
        <v>82</v>
      </c>
      <c r="F34" s="10" t="s">
        <v>83</v>
      </c>
      <c r="G34" s="10" t="s">
        <v>98</v>
      </c>
      <c r="H34" s="10" t="s">
        <v>1</v>
      </c>
      <c r="I34" s="10" t="s">
        <v>1</v>
      </c>
      <c r="J34" s="10" t="s">
        <v>1</v>
      </c>
      <c r="K34" s="10" t="s">
        <v>1</v>
      </c>
      <c r="L34" s="10" t="s">
        <v>1</v>
      </c>
      <c r="M34" s="10" t="s">
        <v>38</v>
      </c>
      <c r="N34" s="10" t="s">
        <v>74</v>
      </c>
      <c r="O34" s="10" t="s">
        <v>40</v>
      </c>
      <c r="P34" s="11" t="s">
        <v>99</v>
      </c>
      <c r="Q34" s="12">
        <v>790370000</v>
      </c>
      <c r="R34" s="12">
        <v>0</v>
      </c>
      <c r="S34" s="12">
        <v>0</v>
      </c>
      <c r="T34" s="12">
        <v>790370000</v>
      </c>
      <c r="U34" s="12">
        <v>0</v>
      </c>
      <c r="V34" s="12">
        <v>144500000</v>
      </c>
      <c r="W34" s="12">
        <v>645870000</v>
      </c>
      <c r="X34" s="12">
        <v>144500000</v>
      </c>
      <c r="Y34" s="12">
        <v>0</v>
      </c>
      <c r="Z34" s="12">
        <v>0</v>
      </c>
      <c r="AA34" s="12">
        <v>0</v>
      </c>
      <c r="AC34" s="21">
        <f t="shared" si="0"/>
        <v>0</v>
      </c>
    </row>
    <row r="35" spans="1:29" ht="24.95" customHeight="1">
      <c r="A35" s="4" t="s">
        <v>33</v>
      </c>
      <c r="B35" s="5" t="s">
        <v>34</v>
      </c>
      <c r="C35" s="9" t="s">
        <v>100</v>
      </c>
      <c r="D35" s="10" t="s">
        <v>81</v>
      </c>
      <c r="E35" s="10" t="s">
        <v>82</v>
      </c>
      <c r="F35" s="10" t="s">
        <v>83</v>
      </c>
      <c r="G35" s="10" t="s">
        <v>101</v>
      </c>
      <c r="H35" s="10" t="s">
        <v>1</v>
      </c>
      <c r="I35" s="10" t="s">
        <v>1</v>
      </c>
      <c r="J35" s="10" t="s">
        <v>1</v>
      </c>
      <c r="K35" s="10" t="s">
        <v>1</v>
      </c>
      <c r="L35" s="10" t="s">
        <v>1</v>
      </c>
      <c r="M35" s="10" t="s">
        <v>38</v>
      </c>
      <c r="N35" s="10" t="s">
        <v>74</v>
      </c>
      <c r="O35" s="10" t="s">
        <v>40</v>
      </c>
      <c r="P35" s="11" t="s">
        <v>102</v>
      </c>
      <c r="Q35" s="12">
        <v>3462544449</v>
      </c>
      <c r="R35" s="12">
        <v>800000000</v>
      </c>
      <c r="S35" s="12">
        <v>0</v>
      </c>
      <c r="T35" s="12">
        <v>4262544449</v>
      </c>
      <c r="U35" s="12">
        <v>0</v>
      </c>
      <c r="V35" s="12">
        <v>4003060680</v>
      </c>
      <c r="W35" s="12">
        <v>259483769</v>
      </c>
      <c r="X35" s="12">
        <v>4003060680</v>
      </c>
      <c r="Y35" s="12">
        <v>3441651242</v>
      </c>
      <c r="Z35" s="12">
        <v>3441651242</v>
      </c>
      <c r="AA35" s="12">
        <v>3441651242</v>
      </c>
      <c r="AC35" s="21">
        <f t="shared" si="0"/>
        <v>0.80741709164051467</v>
      </c>
    </row>
    <row r="36" spans="1:29" ht="24.95" customHeight="1">
      <c r="A36" s="4" t="s">
        <v>33</v>
      </c>
      <c r="B36" s="5" t="s">
        <v>34</v>
      </c>
      <c r="C36" s="9" t="s">
        <v>100</v>
      </c>
      <c r="D36" s="10" t="s">
        <v>81</v>
      </c>
      <c r="E36" s="10" t="s">
        <v>82</v>
      </c>
      <c r="F36" s="10" t="s">
        <v>83</v>
      </c>
      <c r="G36" s="10" t="s">
        <v>101</v>
      </c>
      <c r="H36" s="10" t="s">
        <v>1</v>
      </c>
      <c r="I36" s="10" t="s">
        <v>1</v>
      </c>
      <c r="J36" s="10" t="s">
        <v>1</v>
      </c>
      <c r="K36" s="10" t="s">
        <v>1</v>
      </c>
      <c r="L36" s="10" t="s">
        <v>1</v>
      </c>
      <c r="M36" s="10" t="s">
        <v>38</v>
      </c>
      <c r="N36" s="10" t="s">
        <v>90</v>
      </c>
      <c r="O36" s="10" t="s">
        <v>40</v>
      </c>
      <c r="P36" s="11" t="s">
        <v>102</v>
      </c>
      <c r="Q36" s="12">
        <v>1243000000</v>
      </c>
      <c r="R36" s="12">
        <v>0</v>
      </c>
      <c r="S36" s="12">
        <v>0</v>
      </c>
      <c r="T36" s="12">
        <v>1243000000</v>
      </c>
      <c r="U36" s="12">
        <v>0</v>
      </c>
      <c r="V36" s="12">
        <v>162277616</v>
      </c>
      <c r="W36" s="12">
        <v>1080722384</v>
      </c>
      <c r="X36" s="12">
        <v>162277616</v>
      </c>
      <c r="Y36" s="12">
        <v>14344328</v>
      </c>
      <c r="Z36" s="12">
        <v>14344328</v>
      </c>
      <c r="AA36" s="12">
        <v>14344328</v>
      </c>
      <c r="AC36" s="21">
        <f t="shared" si="0"/>
        <v>1.1540086886564762E-2</v>
      </c>
    </row>
    <row r="37" spans="1:29" ht="24.95" customHeight="1">
      <c r="A37" s="4" t="s">
        <v>33</v>
      </c>
      <c r="B37" s="5" t="s">
        <v>34</v>
      </c>
      <c r="C37" s="9" t="s">
        <v>103</v>
      </c>
      <c r="D37" s="10" t="s">
        <v>81</v>
      </c>
      <c r="E37" s="10" t="s">
        <v>104</v>
      </c>
      <c r="F37" s="10" t="s">
        <v>83</v>
      </c>
      <c r="G37" s="10" t="s">
        <v>105</v>
      </c>
      <c r="H37" s="10"/>
      <c r="I37" s="10"/>
      <c r="J37" s="10"/>
      <c r="K37" s="10"/>
      <c r="L37" s="10"/>
      <c r="M37" s="10" t="s">
        <v>38</v>
      </c>
      <c r="N37" s="10" t="s">
        <v>74</v>
      </c>
      <c r="O37" s="10" t="s">
        <v>40</v>
      </c>
      <c r="P37" s="11" t="s">
        <v>106</v>
      </c>
      <c r="Q37" s="12">
        <v>53220000000</v>
      </c>
      <c r="R37" s="12">
        <v>0</v>
      </c>
      <c r="S37" s="12">
        <v>0</v>
      </c>
      <c r="T37" s="12">
        <v>53220000000</v>
      </c>
      <c r="U37" s="12">
        <v>0</v>
      </c>
      <c r="V37" s="12">
        <v>52641528610.5</v>
      </c>
      <c r="W37" s="12">
        <v>578471389.5</v>
      </c>
      <c r="X37" s="12">
        <v>52641528610.5</v>
      </c>
      <c r="Y37" s="12">
        <v>22906060882.099998</v>
      </c>
      <c r="Z37" s="12">
        <v>22898560882.099998</v>
      </c>
      <c r="AA37" s="12">
        <v>22898560882.099998</v>
      </c>
      <c r="AC37" s="21">
        <f t="shared" si="0"/>
        <v>0.43026232397782788</v>
      </c>
    </row>
    <row r="38" spans="1:29" ht="24.95" customHeight="1">
      <c r="A38" s="4" t="s">
        <v>33</v>
      </c>
      <c r="B38" s="5" t="s">
        <v>34</v>
      </c>
      <c r="C38" s="9" t="s">
        <v>103</v>
      </c>
      <c r="D38" s="10" t="s">
        <v>81</v>
      </c>
      <c r="E38" s="10" t="s">
        <v>104</v>
      </c>
      <c r="F38" s="10" t="s">
        <v>83</v>
      </c>
      <c r="G38" s="10" t="s">
        <v>105</v>
      </c>
      <c r="H38" s="10"/>
      <c r="I38" s="10"/>
      <c r="J38" s="10"/>
      <c r="K38" s="10"/>
      <c r="L38" s="10"/>
      <c r="M38" s="10" t="s">
        <v>38</v>
      </c>
      <c r="N38" s="10" t="s">
        <v>90</v>
      </c>
      <c r="O38" s="10" t="s">
        <v>40</v>
      </c>
      <c r="P38" s="11" t="s">
        <v>106</v>
      </c>
      <c r="Q38" s="12">
        <v>14718000000</v>
      </c>
      <c r="R38" s="12">
        <v>0</v>
      </c>
      <c r="S38" s="12">
        <v>0</v>
      </c>
      <c r="T38" s="12">
        <v>14718000000</v>
      </c>
      <c r="U38" s="12">
        <v>0</v>
      </c>
      <c r="V38" s="12">
        <v>13568000000</v>
      </c>
      <c r="W38" s="12">
        <v>1150000000</v>
      </c>
      <c r="X38" s="12">
        <v>13568000000</v>
      </c>
      <c r="Y38" s="12">
        <v>5738715319</v>
      </c>
      <c r="Z38" s="12">
        <v>5738715319</v>
      </c>
      <c r="AA38" s="12">
        <v>5738715319</v>
      </c>
      <c r="AC38" s="21">
        <f t="shared" si="0"/>
        <v>0.38991135473569777</v>
      </c>
    </row>
    <row r="39" spans="1:29" ht="24.95" customHeight="1">
      <c r="A39" s="4" t="s">
        <v>33</v>
      </c>
      <c r="B39" s="5" t="s">
        <v>34</v>
      </c>
      <c r="C39" s="9" t="s">
        <v>103</v>
      </c>
      <c r="D39" s="10" t="s">
        <v>81</v>
      </c>
      <c r="E39" s="10" t="s">
        <v>104</v>
      </c>
      <c r="F39" s="10" t="s">
        <v>83</v>
      </c>
      <c r="G39" s="10" t="s">
        <v>105</v>
      </c>
      <c r="H39" s="10"/>
      <c r="I39" s="10"/>
      <c r="J39" s="10"/>
      <c r="K39" s="10"/>
      <c r="L39" s="10"/>
      <c r="M39" s="10" t="s">
        <v>38</v>
      </c>
      <c r="N39" s="10" t="s">
        <v>91</v>
      </c>
      <c r="O39" s="10" t="s">
        <v>40</v>
      </c>
      <c r="P39" s="11" t="s">
        <v>106</v>
      </c>
      <c r="Q39" s="12">
        <v>3534525000</v>
      </c>
      <c r="R39" s="12">
        <v>0</v>
      </c>
      <c r="S39" s="12">
        <v>0</v>
      </c>
      <c r="T39" s="12">
        <v>3534525000</v>
      </c>
      <c r="U39" s="12">
        <v>0</v>
      </c>
      <c r="V39" s="12">
        <v>0</v>
      </c>
      <c r="W39" s="12">
        <v>3534525000</v>
      </c>
      <c r="X39" s="12">
        <v>0</v>
      </c>
      <c r="Y39" s="12">
        <v>0</v>
      </c>
      <c r="Z39" s="12">
        <v>0</v>
      </c>
      <c r="AA39" s="12">
        <v>0</v>
      </c>
      <c r="AC39" s="21">
        <f t="shared" si="0"/>
        <v>0</v>
      </c>
    </row>
    <row r="40" spans="1:29" ht="24.95" customHeight="1">
      <c r="A40" s="4" t="s">
        <v>33</v>
      </c>
      <c r="B40" s="5" t="s">
        <v>34</v>
      </c>
      <c r="C40" s="9" t="s">
        <v>107</v>
      </c>
      <c r="D40" s="10" t="s">
        <v>81</v>
      </c>
      <c r="E40" s="10" t="s">
        <v>108</v>
      </c>
      <c r="F40" s="10" t="s">
        <v>83</v>
      </c>
      <c r="G40" s="10" t="s">
        <v>98</v>
      </c>
      <c r="H40" s="10"/>
      <c r="I40" s="10"/>
      <c r="J40" s="10"/>
      <c r="K40" s="10"/>
      <c r="L40" s="10"/>
      <c r="M40" s="10" t="s">
        <v>38</v>
      </c>
      <c r="N40" s="10" t="s">
        <v>74</v>
      </c>
      <c r="O40" s="10" t="s">
        <v>40</v>
      </c>
      <c r="P40" s="11" t="s">
        <v>109</v>
      </c>
      <c r="Q40" s="12">
        <v>30804000000</v>
      </c>
      <c r="R40" s="12">
        <v>0</v>
      </c>
      <c r="S40" s="12">
        <v>0</v>
      </c>
      <c r="T40" s="12">
        <v>30804000000</v>
      </c>
      <c r="U40" s="12">
        <v>0</v>
      </c>
      <c r="V40" s="12">
        <v>28684541583</v>
      </c>
      <c r="W40" s="12">
        <v>2119458417</v>
      </c>
      <c r="X40" s="12">
        <v>28684541583</v>
      </c>
      <c r="Y40" s="12">
        <v>12403958665.540001</v>
      </c>
      <c r="Z40" s="12">
        <v>12403958665.540001</v>
      </c>
      <c r="AA40" s="12">
        <v>12403958665.540001</v>
      </c>
      <c r="AC40" s="21">
        <f t="shared" si="0"/>
        <v>0.40267363542202317</v>
      </c>
    </row>
    <row r="41" spans="1:29" ht="24.95" customHeight="1">
      <c r="A41" s="4" t="s">
        <v>33</v>
      </c>
      <c r="B41" s="5" t="s">
        <v>34</v>
      </c>
      <c r="C41" s="9" t="s">
        <v>110</v>
      </c>
      <c r="D41" s="10" t="s">
        <v>81</v>
      </c>
      <c r="E41" s="10" t="s">
        <v>108</v>
      </c>
      <c r="F41" s="10" t="s">
        <v>83</v>
      </c>
      <c r="G41" s="10" t="s">
        <v>101</v>
      </c>
      <c r="H41" s="10"/>
      <c r="I41" s="10"/>
      <c r="J41" s="10"/>
      <c r="K41" s="10"/>
      <c r="L41" s="10"/>
      <c r="M41" s="10" t="s">
        <v>38</v>
      </c>
      <c r="N41" s="10" t="s">
        <v>74</v>
      </c>
      <c r="O41" s="10" t="s">
        <v>40</v>
      </c>
      <c r="P41" s="11" t="s">
        <v>111</v>
      </c>
      <c r="Q41" s="12">
        <v>46000000000</v>
      </c>
      <c r="R41" s="12">
        <v>0</v>
      </c>
      <c r="S41" s="12">
        <v>0</v>
      </c>
      <c r="T41" s="12">
        <v>46000000000</v>
      </c>
      <c r="U41" s="12">
        <v>0</v>
      </c>
      <c r="V41" s="12">
        <v>46000000000</v>
      </c>
      <c r="W41" s="12">
        <v>0</v>
      </c>
      <c r="X41" s="12">
        <v>46000000000</v>
      </c>
      <c r="Y41" s="12">
        <v>0</v>
      </c>
      <c r="Z41" s="12">
        <v>0</v>
      </c>
      <c r="AA41" s="12">
        <v>0</v>
      </c>
      <c r="AC41" s="21">
        <f t="shared" si="0"/>
        <v>0</v>
      </c>
    </row>
    <row r="42" spans="1:29" ht="24.95" customHeight="1">
      <c r="A42" s="4" t="s">
        <v>33</v>
      </c>
      <c r="B42" s="5" t="s">
        <v>34</v>
      </c>
      <c r="C42" s="9" t="s">
        <v>112</v>
      </c>
      <c r="D42" s="10" t="s">
        <v>81</v>
      </c>
      <c r="E42" s="10" t="s">
        <v>108</v>
      </c>
      <c r="F42" s="10" t="s">
        <v>83</v>
      </c>
      <c r="G42" s="10" t="s">
        <v>113</v>
      </c>
      <c r="H42" s="10"/>
      <c r="I42" s="10"/>
      <c r="J42" s="10"/>
      <c r="K42" s="10"/>
      <c r="L42" s="10"/>
      <c r="M42" s="10" t="s">
        <v>38</v>
      </c>
      <c r="N42" s="10" t="s">
        <v>74</v>
      </c>
      <c r="O42" s="10" t="s">
        <v>40</v>
      </c>
      <c r="P42" s="11" t="s">
        <v>114</v>
      </c>
      <c r="Q42" s="12">
        <v>2761000000</v>
      </c>
      <c r="R42" s="12">
        <v>0</v>
      </c>
      <c r="S42" s="12">
        <v>0</v>
      </c>
      <c r="T42" s="12">
        <v>2761000000</v>
      </c>
      <c r="U42" s="12">
        <v>0</v>
      </c>
      <c r="V42" s="12">
        <v>2190920800</v>
      </c>
      <c r="W42" s="12">
        <v>570079200</v>
      </c>
      <c r="X42" s="12">
        <v>2190920800</v>
      </c>
      <c r="Y42" s="12">
        <v>1957735462</v>
      </c>
      <c r="Z42" s="12">
        <v>1957735462</v>
      </c>
      <c r="AA42" s="12">
        <v>1957735462</v>
      </c>
      <c r="AC42" s="21">
        <f t="shared" si="0"/>
        <v>0.70906753422672941</v>
      </c>
    </row>
    <row r="43" spans="1:29" ht="24.95" customHeight="1">
      <c r="A43" s="4" t="s">
        <v>33</v>
      </c>
      <c r="B43" s="5" t="s">
        <v>34</v>
      </c>
      <c r="C43" s="9" t="s">
        <v>115</v>
      </c>
      <c r="D43" s="10" t="s">
        <v>81</v>
      </c>
      <c r="E43" s="10" t="s">
        <v>108</v>
      </c>
      <c r="F43" s="10" t="s">
        <v>83</v>
      </c>
      <c r="G43" s="10" t="s">
        <v>74</v>
      </c>
      <c r="H43" s="10"/>
      <c r="I43" s="10"/>
      <c r="J43" s="10"/>
      <c r="K43" s="10"/>
      <c r="L43" s="10"/>
      <c r="M43" s="10" t="s">
        <v>38</v>
      </c>
      <c r="N43" s="10" t="s">
        <v>74</v>
      </c>
      <c r="O43" s="10" t="s">
        <v>40</v>
      </c>
      <c r="P43" s="11" t="s">
        <v>116</v>
      </c>
      <c r="Q43" s="12">
        <v>718842352060</v>
      </c>
      <c r="R43" s="12">
        <v>0</v>
      </c>
      <c r="S43" s="12">
        <v>0</v>
      </c>
      <c r="T43" s="12">
        <v>718842352060</v>
      </c>
      <c r="U43" s="12">
        <v>0</v>
      </c>
      <c r="V43" s="12">
        <v>661547352060</v>
      </c>
      <c r="W43" s="12">
        <v>57295000000</v>
      </c>
      <c r="X43" s="12">
        <v>661547352060</v>
      </c>
      <c r="Y43" s="12">
        <v>8286402929.8999996</v>
      </c>
      <c r="Z43" s="12">
        <v>8286402929.8999996</v>
      </c>
      <c r="AA43" s="12">
        <v>8286402929.8999996</v>
      </c>
      <c r="AC43" s="21">
        <f t="shared" si="0"/>
        <v>1.1527427267124008E-2</v>
      </c>
    </row>
    <row r="44" spans="1:29" ht="24.95" customHeight="1">
      <c r="A44" s="4" t="s">
        <v>33</v>
      </c>
      <c r="B44" s="5" t="s">
        <v>34</v>
      </c>
      <c r="C44" s="9" t="s">
        <v>115</v>
      </c>
      <c r="D44" s="10" t="s">
        <v>81</v>
      </c>
      <c r="E44" s="10" t="s">
        <v>108</v>
      </c>
      <c r="F44" s="10" t="s">
        <v>83</v>
      </c>
      <c r="G44" s="10" t="s">
        <v>74</v>
      </c>
      <c r="H44" s="10"/>
      <c r="I44" s="10"/>
      <c r="J44" s="10"/>
      <c r="K44" s="10"/>
      <c r="L44" s="10"/>
      <c r="M44" s="10" t="s">
        <v>38</v>
      </c>
      <c r="N44" s="10" t="s">
        <v>89</v>
      </c>
      <c r="O44" s="10" t="s">
        <v>40</v>
      </c>
      <c r="P44" s="11" t="s">
        <v>116</v>
      </c>
      <c r="Q44" s="12">
        <v>0</v>
      </c>
      <c r="R44" s="12">
        <v>13296257536</v>
      </c>
      <c r="S44" s="12">
        <v>0</v>
      </c>
      <c r="T44" s="12">
        <v>13296257536</v>
      </c>
      <c r="U44" s="12">
        <v>0</v>
      </c>
      <c r="V44" s="12">
        <v>13296257536</v>
      </c>
      <c r="W44" s="12">
        <v>0</v>
      </c>
      <c r="X44" s="12">
        <v>13296257536</v>
      </c>
      <c r="Y44" s="12">
        <v>0</v>
      </c>
      <c r="Z44" s="12">
        <v>0</v>
      </c>
      <c r="AA44" s="12">
        <v>0</v>
      </c>
      <c r="AC44" s="21">
        <f t="shared" si="0"/>
        <v>0</v>
      </c>
    </row>
    <row r="45" spans="1:29" ht="24.95" customHeight="1">
      <c r="A45" s="4" t="s">
        <v>33</v>
      </c>
      <c r="B45" s="5" t="s">
        <v>34</v>
      </c>
      <c r="C45" s="9" t="s">
        <v>115</v>
      </c>
      <c r="D45" s="10" t="s">
        <v>81</v>
      </c>
      <c r="E45" s="10" t="s">
        <v>108</v>
      </c>
      <c r="F45" s="10" t="s">
        <v>83</v>
      </c>
      <c r="G45" s="10" t="s">
        <v>74</v>
      </c>
      <c r="H45" s="10"/>
      <c r="I45" s="10"/>
      <c r="J45" s="10"/>
      <c r="K45" s="10"/>
      <c r="L45" s="10"/>
      <c r="M45" s="10" t="s">
        <v>38</v>
      </c>
      <c r="N45" s="10" t="s">
        <v>90</v>
      </c>
      <c r="O45" s="10" t="s">
        <v>40</v>
      </c>
      <c r="P45" s="11" t="s">
        <v>116</v>
      </c>
      <c r="Q45" s="12">
        <v>32638000000</v>
      </c>
      <c r="R45" s="12">
        <v>0</v>
      </c>
      <c r="S45" s="12">
        <v>30296257536</v>
      </c>
      <c r="T45" s="12">
        <v>2341742464</v>
      </c>
      <c r="U45" s="12">
        <v>0</v>
      </c>
      <c r="V45" s="12">
        <v>2229105254</v>
      </c>
      <c r="W45" s="12">
        <v>112637210</v>
      </c>
      <c r="X45" s="12">
        <v>2229105254</v>
      </c>
      <c r="Y45" s="12">
        <v>753210634</v>
      </c>
      <c r="Z45" s="12">
        <v>753210634</v>
      </c>
      <c r="AA45" s="12">
        <v>753210634</v>
      </c>
      <c r="AC45" s="21">
        <f t="shared" si="0"/>
        <v>0.32164537543271027</v>
      </c>
    </row>
    <row r="46" spans="1:29" ht="24.95" customHeight="1">
      <c r="A46" s="4" t="s">
        <v>33</v>
      </c>
      <c r="B46" s="5" t="s">
        <v>34</v>
      </c>
      <c r="C46" s="9" t="s">
        <v>117</v>
      </c>
      <c r="D46" s="10" t="s">
        <v>81</v>
      </c>
      <c r="E46" s="10" t="s">
        <v>108</v>
      </c>
      <c r="F46" s="10" t="s">
        <v>83</v>
      </c>
      <c r="G46" s="10" t="s">
        <v>118</v>
      </c>
      <c r="H46" s="10"/>
      <c r="I46" s="10"/>
      <c r="J46" s="10"/>
      <c r="K46" s="10"/>
      <c r="L46" s="10"/>
      <c r="M46" s="10" t="s">
        <v>38</v>
      </c>
      <c r="N46" s="10" t="s">
        <v>90</v>
      </c>
      <c r="O46" s="10" t="s">
        <v>40</v>
      </c>
      <c r="P46" s="11" t="s">
        <v>119</v>
      </c>
      <c r="Q46" s="12">
        <v>6086540000</v>
      </c>
      <c r="R46" s="12">
        <v>17000000000</v>
      </c>
      <c r="S46" s="12">
        <v>0</v>
      </c>
      <c r="T46" s="12">
        <v>23086540000</v>
      </c>
      <c r="U46" s="12">
        <v>0</v>
      </c>
      <c r="V46" s="12">
        <v>23015664285</v>
      </c>
      <c r="W46" s="12">
        <v>70875715</v>
      </c>
      <c r="X46" s="12">
        <v>23015664285</v>
      </c>
      <c r="Y46" s="12">
        <v>1058165096</v>
      </c>
      <c r="Z46" s="12">
        <v>1058165096</v>
      </c>
      <c r="AA46" s="12">
        <v>1058165096</v>
      </c>
      <c r="AC46" s="21">
        <f t="shared" si="0"/>
        <v>4.5834719971030738E-2</v>
      </c>
    </row>
    <row r="47" spans="1:29" ht="24.95" customHeight="1">
      <c r="A47" s="4" t="s">
        <v>33</v>
      </c>
      <c r="B47" s="5" t="s">
        <v>34</v>
      </c>
      <c r="C47" s="9" t="s">
        <v>120</v>
      </c>
      <c r="D47" s="10" t="s">
        <v>81</v>
      </c>
      <c r="E47" s="10" t="s">
        <v>108</v>
      </c>
      <c r="F47" s="10" t="s">
        <v>83</v>
      </c>
      <c r="G47" s="10" t="s">
        <v>90</v>
      </c>
      <c r="H47" s="10"/>
      <c r="I47" s="10"/>
      <c r="J47" s="10"/>
      <c r="K47" s="10"/>
      <c r="L47" s="10"/>
      <c r="M47" s="10" t="s">
        <v>38</v>
      </c>
      <c r="N47" s="10" t="s">
        <v>89</v>
      </c>
      <c r="O47" s="10" t="s">
        <v>40</v>
      </c>
      <c r="P47" s="11" t="s">
        <v>121</v>
      </c>
      <c r="Q47" s="12">
        <v>25182000000</v>
      </c>
      <c r="R47" s="12">
        <v>1233560000</v>
      </c>
      <c r="S47" s="12">
        <v>0</v>
      </c>
      <c r="T47" s="12">
        <v>26415560000</v>
      </c>
      <c r="U47" s="12">
        <v>0</v>
      </c>
      <c r="V47" s="12">
        <v>26415560000</v>
      </c>
      <c r="W47" s="12">
        <v>0</v>
      </c>
      <c r="X47" s="12">
        <v>26415560000</v>
      </c>
      <c r="Y47" s="12">
        <v>0</v>
      </c>
      <c r="Z47" s="12">
        <v>0</v>
      </c>
      <c r="AA47" s="12">
        <v>0</v>
      </c>
      <c r="AC47" s="21">
        <f t="shared" si="0"/>
        <v>0</v>
      </c>
    </row>
    <row r="48" spans="1:29" ht="24.95" customHeight="1">
      <c r="A48" s="4" t="s">
        <v>33</v>
      </c>
      <c r="B48" s="5" t="s">
        <v>34</v>
      </c>
      <c r="C48" s="9" t="s">
        <v>120</v>
      </c>
      <c r="D48" s="10" t="s">
        <v>81</v>
      </c>
      <c r="E48" s="10" t="s">
        <v>108</v>
      </c>
      <c r="F48" s="10" t="s">
        <v>83</v>
      </c>
      <c r="G48" s="10" t="s">
        <v>90</v>
      </c>
      <c r="H48" s="10"/>
      <c r="I48" s="10"/>
      <c r="J48" s="10"/>
      <c r="K48" s="10"/>
      <c r="L48" s="10"/>
      <c r="M48" s="10" t="s">
        <v>38</v>
      </c>
      <c r="N48" s="10" t="s">
        <v>90</v>
      </c>
      <c r="O48" s="10" t="s">
        <v>40</v>
      </c>
      <c r="P48" s="11" t="s">
        <v>121</v>
      </c>
      <c r="Q48" s="12">
        <v>2148000000</v>
      </c>
      <c r="R48" s="12">
        <v>0</v>
      </c>
      <c r="S48" s="12">
        <v>1233560000</v>
      </c>
      <c r="T48" s="12">
        <v>914440000</v>
      </c>
      <c r="U48" s="12">
        <v>0</v>
      </c>
      <c r="V48" s="12">
        <v>775080055</v>
      </c>
      <c r="W48" s="12">
        <v>139359945</v>
      </c>
      <c r="X48" s="12">
        <v>775080055</v>
      </c>
      <c r="Y48" s="12">
        <v>700470904</v>
      </c>
      <c r="Z48" s="12">
        <v>700470904</v>
      </c>
      <c r="AA48" s="12">
        <v>700470904</v>
      </c>
      <c r="AC48" s="21">
        <f t="shared" si="0"/>
        <v>0.76601078692970559</v>
      </c>
    </row>
    <row r="49" spans="1:29" ht="24.95" customHeight="1">
      <c r="A49" s="4" t="s">
        <v>33</v>
      </c>
      <c r="B49" s="5" t="s">
        <v>34</v>
      </c>
      <c r="C49" s="9" t="s">
        <v>120</v>
      </c>
      <c r="D49" s="10" t="s">
        <v>81</v>
      </c>
      <c r="E49" s="10" t="s">
        <v>108</v>
      </c>
      <c r="F49" s="10" t="s">
        <v>83</v>
      </c>
      <c r="G49" s="10" t="s">
        <v>90</v>
      </c>
      <c r="H49" s="10"/>
      <c r="I49" s="10"/>
      <c r="J49" s="10"/>
      <c r="K49" s="10"/>
      <c r="L49" s="10"/>
      <c r="M49" s="10" t="s">
        <v>38</v>
      </c>
      <c r="N49" s="10" t="s">
        <v>91</v>
      </c>
      <c r="O49" s="10" t="s">
        <v>40</v>
      </c>
      <c r="P49" s="11" t="s">
        <v>121</v>
      </c>
      <c r="Q49" s="12">
        <v>0</v>
      </c>
      <c r="R49" s="12">
        <v>400000000</v>
      </c>
      <c r="S49" s="12">
        <v>0</v>
      </c>
      <c r="T49" s="12">
        <v>400000000</v>
      </c>
      <c r="U49" s="12">
        <v>0</v>
      </c>
      <c r="V49" s="12">
        <v>0</v>
      </c>
      <c r="W49" s="12">
        <v>400000000</v>
      </c>
      <c r="X49" s="12">
        <v>0</v>
      </c>
      <c r="Y49" s="12">
        <v>0</v>
      </c>
      <c r="Z49" s="12">
        <v>0</v>
      </c>
      <c r="AA49" s="12">
        <v>0</v>
      </c>
      <c r="AC49" s="21">
        <f t="shared" si="0"/>
        <v>0</v>
      </c>
    </row>
    <row r="50" spans="1:29" ht="24.95" customHeight="1">
      <c r="A50" s="4" t="s">
        <v>33</v>
      </c>
      <c r="B50" s="5" t="s">
        <v>34</v>
      </c>
      <c r="C50" s="9" t="s">
        <v>120</v>
      </c>
      <c r="D50" s="10" t="s">
        <v>81</v>
      </c>
      <c r="E50" s="10" t="s">
        <v>108</v>
      </c>
      <c r="F50" s="10" t="s">
        <v>83</v>
      </c>
      <c r="G50" s="10" t="s">
        <v>90</v>
      </c>
      <c r="H50" s="10"/>
      <c r="I50" s="10"/>
      <c r="J50" s="10"/>
      <c r="K50" s="10"/>
      <c r="L50" s="10"/>
      <c r="M50" s="10" t="s">
        <v>92</v>
      </c>
      <c r="N50" s="10" t="s">
        <v>93</v>
      </c>
      <c r="O50" s="10" t="s">
        <v>40</v>
      </c>
      <c r="P50" s="11" t="s">
        <v>121</v>
      </c>
      <c r="Q50" s="12">
        <v>0</v>
      </c>
      <c r="R50" s="12">
        <v>400000000</v>
      </c>
      <c r="S50" s="12">
        <v>400000000</v>
      </c>
      <c r="T50" s="12">
        <v>0</v>
      </c>
      <c r="U50" s="12">
        <v>0</v>
      </c>
      <c r="V50" s="12">
        <v>0</v>
      </c>
      <c r="W50" s="12">
        <v>0</v>
      </c>
      <c r="X50" s="12">
        <v>0</v>
      </c>
      <c r="Y50" s="12">
        <v>0</v>
      </c>
      <c r="Z50" s="12">
        <v>0</v>
      </c>
      <c r="AA50" s="12">
        <v>0</v>
      </c>
      <c r="AC50" s="21" t="e">
        <f t="shared" si="0"/>
        <v>#DIV/0!</v>
      </c>
    </row>
    <row r="51" spans="1:29" ht="24.95" customHeight="1">
      <c r="A51" s="4" t="s">
        <v>33</v>
      </c>
      <c r="B51" s="5" t="s">
        <v>34</v>
      </c>
      <c r="C51" s="9" t="s">
        <v>122</v>
      </c>
      <c r="D51" s="10" t="s">
        <v>81</v>
      </c>
      <c r="E51" s="10" t="s">
        <v>108</v>
      </c>
      <c r="F51" s="10" t="s">
        <v>83</v>
      </c>
      <c r="G51" s="10" t="s">
        <v>123</v>
      </c>
      <c r="H51" s="10"/>
      <c r="I51" s="10"/>
      <c r="J51" s="10"/>
      <c r="K51" s="10"/>
      <c r="L51" s="10"/>
      <c r="M51" s="10" t="s">
        <v>38</v>
      </c>
      <c r="N51" s="10" t="s">
        <v>74</v>
      </c>
      <c r="O51" s="10" t="s">
        <v>40</v>
      </c>
      <c r="P51" s="11" t="s">
        <v>124</v>
      </c>
      <c r="Q51" s="12">
        <v>88580107940</v>
      </c>
      <c r="R51" s="12">
        <v>0</v>
      </c>
      <c r="S51" s="12">
        <v>0</v>
      </c>
      <c r="T51" s="12">
        <v>88580107940</v>
      </c>
      <c r="U51" s="12">
        <v>0</v>
      </c>
      <c r="V51" s="12">
        <v>88580107940</v>
      </c>
      <c r="W51" s="12">
        <v>0</v>
      </c>
      <c r="X51" s="12">
        <v>88580107940</v>
      </c>
      <c r="Y51" s="12">
        <v>0</v>
      </c>
      <c r="Z51" s="12">
        <v>0</v>
      </c>
      <c r="AA51" s="12">
        <v>0</v>
      </c>
      <c r="AC51" s="21">
        <f t="shared" si="0"/>
        <v>0</v>
      </c>
    </row>
    <row r="52" spans="1:29" ht="24.95" customHeight="1">
      <c r="A52" s="4" t="s">
        <v>33</v>
      </c>
      <c r="B52" s="5" t="s">
        <v>34</v>
      </c>
      <c r="C52" s="9" t="s">
        <v>125</v>
      </c>
      <c r="D52" s="10" t="s">
        <v>81</v>
      </c>
      <c r="E52" s="10" t="s">
        <v>108</v>
      </c>
      <c r="F52" s="10" t="s">
        <v>83</v>
      </c>
      <c r="G52" s="10" t="s">
        <v>126</v>
      </c>
      <c r="H52" s="10"/>
      <c r="I52" s="10"/>
      <c r="J52" s="10"/>
      <c r="K52" s="10"/>
      <c r="L52" s="10"/>
      <c r="M52" s="10" t="s">
        <v>38</v>
      </c>
      <c r="N52" s="10" t="s">
        <v>90</v>
      </c>
      <c r="O52" s="10" t="s">
        <v>40</v>
      </c>
      <c r="P52" s="11" t="s">
        <v>127</v>
      </c>
      <c r="Q52" s="12">
        <v>46958000000</v>
      </c>
      <c r="R52" s="12">
        <v>0</v>
      </c>
      <c r="S52" s="12">
        <v>0</v>
      </c>
      <c r="T52" s="12">
        <v>46958000000</v>
      </c>
      <c r="U52" s="12">
        <v>0</v>
      </c>
      <c r="V52" s="12">
        <v>46950127167.669998</v>
      </c>
      <c r="W52" s="12">
        <v>7872832.3300000001</v>
      </c>
      <c r="X52" s="12">
        <v>46950127167.669998</v>
      </c>
      <c r="Y52" s="12">
        <v>1986111998.6700001</v>
      </c>
      <c r="Z52" s="12">
        <v>1986111998.6700001</v>
      </c>
      <c r="AA52" s="12">
        <v>1986111998.6700001</v>
      </c>
      <c r="AC52" s="21">
        <f t="shared" si="0"/>
        <v>4.2295498076366116E-2</v>
      </c>
    </row>
    <row r="53" spans="1:29" ht="24.95" customHeight="1">
      <c r="A53" s="4" t="s">
        <v>33</v>
      </c>
      <c r="B53" s="5" t="s">
        <v>34</v>
      </c>
      <c r="C53" s="9" t="s">
        <v>125</v>
      </c>
      <c r="D53" s="10" t="s">
        <v>81</v>
      </c>
      <c r="E53" s="10" t="s">
        <v>108</v>
      </c>
      <c r="F53" s="10" t="s">
        <v>83</v>
      </c>
      <c r="G53" s="10" t="s">
        <v>126</v>
      </c>
      <c r="H53" s="10"/>
      <c r="I53" s="10"/>
      <c r="J53" s="10"/>
      <c r="K53" s="10"/>
      <c r="L53" s="10"/>
      <c r="M53" s="10" t="s">
        <v>38</v>
      </c>
      <c r="N53" s="10" t="s">
        <v>91</v>
      </c>
      <c r="O53" s="10" t="s">
        <v>40</v>
      </c>
      <c r="P53" s="11" t="s">
        <v>127</v>
      </c>
      <c r="Q53" s="12">
        <v>0</v>
      </c>
      <c r="R53" s="12">
        <v>7363450000</v>
      </c>
      <c r="S53" s="12">
        <v>0</v>
      </c>
      <c r="T53" s="12">
        <v>7363450000</v>
      </c>
      <c r="U53" s="12">
        <v>0</v>
      </c>
      <c r="V53" s="12">
        <v>7363450000</v>
      </c>
      <c r="W53" s="12">
        <v>0</v>
      </c>
      <c r="X53" s="12">
        <v>7363450000</v>
      </c>
      <c r="Y53" s="12">
        <v>5985433007</v>
      </c>
      <c r="Z53" s="12">
        <v>0</v>
      </c>
      <c r="AA53" s="12">
        <v>0</v>
      </c>
      <c r="AC53" s="21">
        <f t="shared" si="0"/>
        <v>0</v>
      </c>
    </row>
    <row r="54" spans="1:29" ht="24.95" customHeight="1">
      <c r="A54" s="4" t="s">
        <v>33</v>
      </c>
      <c r="B54" s="5" t="s">
        <v>34</v>
      </c>
      <c r="C54" s="9" t="s">
        <v>125</v>
      </c>
      <c r="D54" s="10" t="s">
        <v>81</v>
      </c>
      <c r="E54" s="10" t="s">
        <v>108</v>
      </c>
      <c r="F54" s="10" t="s">
        <v>83</v>
      </c>
      <c r="G54" s="10" t="s">
        <v>126</v>
      </c>
      <c r="H54" s="10"/>
      <c r="I54" s="10"/>
      <c r="J54" s="10"/>
      <c r="K54" s="10"/>
      <c r="L54" s="10"/>
      <c r="M54" s="10" t="s">
        <v>92</v>
      </c>
      <c r="N54" s="10" t="s">
        <v>93</v>
      </c>
      <c r="O54" s="10" t="s">
        <v>40</v>
      </c>
      <c r="P54" s="11" t="s">
        <v>127</v>
      </c>
      <c r="Q54" s="12">
        <v>0</v>
      </c>
      <c r="R54" s="12">
        <v>7363450000</v>
      </c>
      <c r="S54" s="12">
        <v>7363450000</v>
      </c>
      <c r="T54" s="12">
        <v>0</v>
      </c>
      <c r="U54" s="12">
        <v>0</v>
      </c>
      <c r="V54" s="12">
        <v>0</v>
      </c>
      <c r="W54" s="12">
        <v>0</v>
      </c>
      <c r="X54" s="12">
        <v>0</v>
      </c>
      <c r="Y54" s="12">
        <v>0</v>
      </c>
      <c r="Z54" s="12">
        <v>0</v>
      </c>
      <c r="AA54" s="12">
        <v>0</v>
      </c>
      <c r="AC54" s="21" t="e">
        <f t="shared" si="0"/>
        <v>#DIV/0!</v>
      </c>
    </row>
    <row r="55" spans="1:29" ht="24.95" customHeight="1">
      <c r="A55" s="4" t="s">
        <v>33</v>
      </c>
      <c r="B55" s="5" t="s">
        <v>34</v>
      </c>
      <c r="C55" s="9" t="s">
        <v>128</v>
      </c>
      <c r="D55" s="10" t="s">
        <v>81</v>
      </c>
      <c r="E55" s="10" t="s">
        <v>129</v>
      </c>
      <c r="F55" s="10" t="s">
        <v>83</v>
      </c>
      <c r="G55" s="10" t="s">
        <v>98</v>
      </c>
      <c r="H55" s="10"/>
      <c r="I55" s="10"/>
      <c r="J55" s="10"/>
      <c r="K55" s="10"/>
      <c r="L55" s="10"/>
      <c r="M55" s="10" t="s">
        <v>38</v>
      </c>
      <c r="N55" s="10" t="s">
        <v>74</v>
      </c>
      <c r="O55" s="10" t="s">
        <v>40</v>
      </c>
      <c r="P55" s="11" t="s">
        <v>130</v>
      </c>
      <c r="Q55" s="12">
        <v>20550000000</v>
      </c>
      <c r="R55" s="12">
        <v>3500000000</v>
      </c>
      <c r="S55" s="12">
        <v>0</v>
      </c>
      <c r="T55" s="12">
        <v>24050000000</v>
      </c>
      <c r="U55" s="12">
        <v>0</v>
      </c>
      <c r="V55" s="12">
        <v>23589215697.990002</v>
      </c>
      <c r="W55" s="12">
        <v>460784302.00999999</v>
      </c>
      <c r="X55" s="12">
        <v>23589215697.990002</v>
      </c>
      <c r="Y55" s="12">
        <v>9215313187.5300007</v>
      </c>
      <c r="Z55" s="12">
        <v>9215313187.5300007</v>
      </c>
      <c r="AA55" s="12">
        <v>9215313187.5300007</v>
      </c>
      <c r="AC55" s="21">
        <f t="shared" si="0"/>
        <v>0.38317310551060296</v>
      </c>
    </row>
    <row r="56" spans="1:29" ht="24.95" customHeight="1">
      <c r="A56" s="4" t="s">
        <v>33</v>
      </c>
      <c r="B56" s="5" t="s">
        <v>34</v>
      </c>
      <c r="C56" s="9" t="s">
        <v>131</v>
      </c>
      <c r="D56" s="10" t="s">
        <v>81</v>
      </c>
      <c r="E56" s="10" t="s">
        <v>129</v>
      </c>
      <c r="F56" s="10" t="s">
        <v>83</v>
      </c>
      <c r="G56" s="10" t="s">
        <v>101</v>
      </c>
      <c r="H56" s="10"/>
      <c r="I56" s="10"/>
      <c r="J56" s="10"/>
      <c r="K56" s="10"/>
      <c r="L56" s="10"/>
      <c r="M56" s="10" t="s">
        <v>38</v>
      </c>
      <c r="N56" s="10" t="s">
        <v>74</v>
      </c>
      <c r="O56" s="10" t="s">
        <v>40</v>
      </c>
      <c r="P56" s="11" t="s">
        <v>132</v>
      </c>
      <c r="Q56" s="12">
        <v>22625695348</v>
      </c>
      <c r="R56" s="12">
        <v>0</v>
      </c>
      <c r="S56" s="12">
        <v>3500000000</v>
      </c>
      <c r="T56" s="12">
        <v>19125695348</v>
      </c>
      <c r="U56" s="12">
        <v>0</v>
      </c>
      <c r="V56" s="12">
        <v>17952447439.900002</v>
      </c>
      <c r="W56" s="12">
        <v>1173247908.0999999</v>
      </c>
      <c r="X56" s="12">
        <v>17952447439.900002</v>
      </c>
      <c r="Y56" s="12">
        <v>13128604007.92</v>
      </c>
      <c r="Z56" s="12">
        <v>13128604007.92</v>
      </c>
      <c r="AA56" s="12">
        <v>13128604007.92</v>
      </c>
      <c r="AC56" s="21">
        <f t="shared" si="0"/>
        <v>0.68643799710491971</v>
      </c>
    </row>
    <row r="57" spans="1:29" ht="24.95" customHeight="1">
      <c r="A57" s="4" t="s">
        <v>33</v>
      </c>
      <c r="B57" s="5" t="s">
        <v>34</v>
      </c>
      <c r="C57" s="9" t="s">
        <v>133</v>
      </c>
      <c r="D57" s="10" t="s">
        <v>81</v>
      </c>
      <c r="E57" s="10" t="s">
        <v>129</v>
      </c>
      <c r="F57" s="10" t="s">
        <v>83</v>
      </c>
      <c r="G57" s="10" t="s">
        <v>113</v>
      </c>
      <c r="H57" s="10"/>
      <c r="I57" s="10"/>
      <c r="J57" s="10"/>
      <c r="K57" s="10"/>
      <c r="L57" s="10"/>
      <c r="M57" s="10" t="s">
        <v>38</v>
      </c>
      <c r="N57" s="10" t="s">
        <v>74</v>
      </c>
      <c r="O57" s="10" t="s">
        <v>40</v>
      </c>
      <c r="P57" s="11" t="s">
        <v>134</v>
      </c>
      <c r="Q57" s="12">
        <v>3522000000</v>
      </c>
      <c r="R57" s="12">
        <v>0</v>
      </c>
      <c r="S57" s="12">
        <v>0</v>
      </c>
      <c r="T57" s="12">
        <v>3522000000</v>
      </c>
      <c r="U57" s="12">
        <v>0</v>
      </c>
      <c r="V57" s="12">
        <v>3128009950.3299999</v>
      </c>
      <c r="W57" s="12">
        <v>393990049.67000002</v>
      </c>
      <c r="X57" s="12">
        <v>3128009950.3299999</v>
      </c>
      <c r="Y57" s="12">
        <v>2730873057.5300002</v>
      </c>
      <c r="Z57" s="12">
        <v>2730873057.5300002</v>
      </c>
      <c r="AA57" s="12">
        <v>2730873057.5300002</v>
      </c>
      <c r="AC57" s="21">
        <f t="shared" si="0"/>
        <v>0.77537565517603635</v>
      </c>
    </row>
    <row r="58" spans="1:29" ht="24.95" customHeight="1">
      <c r="A58" s="4" t="s">
        <v>135</v>
      </c>
      <c r="B58" s="5" t="s">
        <v>136</v>
      </c>
      <c r="C58" s="9" t="s">
        <v>73</v>
      </c>
      <c r="D58" s="10" t="s">
        <v>36</v>
      </c>
      <c r="E58" s="10" t="s">
        <v>71</v>
      </c>
      <c r="F58" s="10" t="s">
        <v>58</v>
      </c>
      <c r="G58" s="10" t="s">
        <v>37</v>
      </c>
      <c r="H58" s="10"/>
      <c r="I58" s="10"/>
      <c r="J58" s="10"/>
      <c r="K58" s="10"/>
      <c r="L58" s="10"/>
      <c r="M58" s="10" t="s">
        <v>38</v>
      </c>
      <c r="N58" s="10" t="s">
        <v>74</v>
      </c>
      <c r="O58" s="10" t="s">
        <v>75</v>
      </c>
      <c r="P58" s="11" t="s">
        <v>76</v>
      </c>
      <c r="Q58" s="12">
        <v>8011510724</v>
      </c>
      <c r="R58" s="12">
        <v>0</v>
      </c>
      <c r="S58" s="12">
        <v>0</v>
      </c>
      <c r="T58" s="12">
        <v>8011510724</v>
      </c>
      <c r="U58" s="12">
        <v>0</v>
      </c>
      <c r="V58" s="12">
        <v>5945107698.2700005</v>
      </c>
      <c r="W58" s="12">
        <v>2066403025.73</v>
      </c>
      <c r="X58" s="12">
        <v>5945107698.2700005</v>
      </c>
      <c r="Y58" s="12">
        <v>5945107698.2700005</v>
      </c>
      <c r="Z58" s="12">
        <v>5945107698.2700005</v>
      </c>
      <c r="AA58" s="12">
        <v>5945107698.2700005</v>
      </c>
      <c r="AC58" s="21">
        <f t="shared" si="0"/>
        <v>0.74207074084795299</v>
      </c>
    </row>
    <row r="59" spans="1:29" ht="24.95" customHeight="1">
      <c r="A59" s="4" t="s">
        <v>135</v>
      </c>
      <c r="B59" s="5" t="s">
        <v>136</v>
      </c>
      <c r="C59" s="9" t="s">
        <v>77</v>
      </c>
      <c r="D59" s="10" t="s">
        <v>78</v>
      </c>
      <c r="E59" s="10" t="s">
        <v>39</v>
      </c>
      <c r="F59" s="10" t="s">
        <v>58</v>
      </c>
      <c r="G59" s="10" t="s">
        <v>37</v>
      </c>
      <c r="H59" s="10"/>
      <c r="I59" s="10"/>
      <c r="J59" s="10"/>
      <c r="K59" s="10"/>
      <c r="L59" s="10"/>
      <c r="M59" s="10" t="s">
        <v>38</v>
      </c>
      <c r="N59" s="10" t="s">
        <v>74</v>
      </c>
      <c r="O59" s="10" t="s">
        <v>40</v>
      </c>
      <c r="P59" s="11" t="s">
        <v>79</v>
      </c>
      <c r="Q59" s="12">
        <v>586091139</v>
      </c>
      <c r="R59" s="12">
        <v>0</v>
      </c>
      <c r="S59" s="12">
        <v>0</v>
      </c>
      <c r="T59" s="12">
        <v>586091139</v>
      </c>
      <c r="U59" s="12">
        <v>0</v>
      </c>
      <c r="V59" s="12">
        <v>586091139</v>
      </c>
      <c r="W59" s="12">
        <v>0</v>
      </c>
      <c r="X59" s="12">
        <v>586091139</v>
      </c>
      <c r="Y59" s="12">
        <v>586091139</v>
      </c>
      <c r="Z59" s="12">
        <v>586091139</v>
      </c>
      <c r="AA59" s="12">
        <v>586091139</v>
      </c>
      <c r="AC59" s="21">
        <f t="shared" si="0"/>
        <v>1</v>
      </c>
    </row>
    <row r="60" spans="1:29" ht="24.95" customHeight="1">
      <c r="A60" s="4" t="s">
        <v>135</v>
      </c>
      <c r="B60" s="5" t="s">
        <v>136</v>
      </c>
      <c r="C60" s="9" t="s">
        <v>80</v>
      </c>
      <c r="D60" s="10" t="s">
        <v>81</v>
      </c>
      <c r="E60" s="10" t="s">
        <v>82</v>
      </c>
      <c r="F60" s="10" t="s">
        <v>83</v>
      </c>
      <c r="G60" s="10" t="s">
        <v>84</v>
      </c>
      <c r="H60" s="10"/>
      <c r="I60" s="10"/>
      <c r="J60" s="10"/>
      <c r="K60" s="10"/>
      <c r="L60" s="10"/>
      <c r="M60" s="10" t="s">
        <v>38</v>
      </c>
      <c r="N60" s="10" t="s">
        <v>74</v>
      </c>
      <c r="O60" s="10" t="s">
        <v>40</v>
      </c>
      <c r="P60" s="11" t="s">
        <v>137</v>
      </c>
      <c r="Q60" s="12">
        <v>719830956228</v>
      </c>
      <c r="R60" s="12">
        <v>39892368344</v>
      </c>
      <c r="S60" s="12">
        <v>0</v>
      </c>
      <c r="T60" s="12">
        <v>759723324572</v>
      </c>
      <c r="U60" s="12">
        <v>0</v>
      </c>
      <c r="V60" s="12">
        <v>759723324572</v>
      </c>
      <c r="W60" s="12">
        <v>0</v>
      </c>
      <c r="X60" s="12">
        <v>759723324572</v>
      </c>
      <c r="Y60" s="12">
        <v>627895748111</v>
      </c>
      <c r="Z60" s="12">
        <v>627895748111</v>
      </c>
      <c r="AA60" s="12">
        <v>627895748111</v>
      </c>
      <c r="AC60" s="21">
        <f t="shared" si="0"/>
        <v>0.82647949299797163</v>
      </c>
    </row>
    <row r="61" spans="1:29" ht="24.95" customHeight="1">
      <c r="A61" s="4" t="s">
        <v>135</v>
      </c>
      <c r="B61" s="5" t="s">
        <v>136</v>
      </c>
      <c r="C61" s="9" t="s">
        <v>86</v>
      </c>
      <c r="D61" s="10" t="s">
        <v>81</v>
      </c>
      <c r="E61" s="10" t="s">
        <v>82</v>
      </c>
      <c r="F61" s="10" t="s">
        <v>83</v>
      </c>
      <c r="G61" s="10" t="s">
        <v>87</v>
      </c>
      <c r="H61" s="10"/>
      <c r="I61" s="10"/>
      <c r="J61" s="10"/>
      <c r="K61" s="10"/>
      <c r="L61" s="10"/>
      <c r="M61" s="10" t="s">
        <v>38</v>
      </c>
      <c r="N61" s="10" t="s">
        <v>39</v>
      </c>
      <c r="O61" s="10" t="s">
        <v>40</v>
      </c>
      <c r="P61" s="11" t="s">
        <v>138</v>
      </c>
      <c r="Q61" s="12">
        <v>0</v>
      </c>
      <c r="R61" s="12">
        <v>1478000000000</v>
      </c>
      <c r="S61" s="12">
        <v>0</v>
      </c>
      <c r="T61" s="12">
        <v>1478000000000</v>
      </c>
      <c r="U61" s="12">
        <v>0</v>
      </c>
      <c r="V61" s="12">
        <v>1478000000000</v>
      </c>
      <c r="W61" s="12">
        <v>0</v>
      </c>
      <c r="X61" s="12">
        <v>1478000000000</v>
      </c>
      <c r="Y61" s="12">
        <v>160000000000</v>
      </c>
      <c r="Z61" s="12">
        <v>160000000000</v>
      </c>
      <c r="AA61" s="12">
        <v>160000000000</v>
      </c>
      <c r="AC61" s="21">
        <f t="shared" si="0"/>
        <v>0.10825439783491204</v>
      </c>
    </row>
    <row r="62" spans="1:29" ht="24.95" customHeight="1">
      <c r="A62" s="4" t="s">
        <v>135</v>
      </c>
      <c r="B62" s="5" t="s">
        <v>136</v>
      </c>
      <c r="C62" s="9" t="s">
        <v>86</v>
      </c>
      <c r="D62" s="10" t="s">
        <v>81</v>
      </c>
      <c r="E62" s="10" t="s">
        <v>82</v>
      </c>
      <c r="F62" s="10" t="s">
        <v>83</v>
      </c>
      <c r="G62" s="10" t="s">
        <v>87</v>
      </c>
      <c r="H62" s="10"/>
      <c r="I62" s="10"/>
      <c r="J62" s="10"/>
      <c r="K62" s="10"/>
      <c r="L62" s="10"/>
      <c r="M62" s="10" t="s">
        <v>38</v>
      </c>
      <c r="N62" s="10" t="s">
        <v>74</v>
      </c>
      <c r="O62" s="10" t="s">
        <v>40</v>
      </c>
      <c r="P62" s="11" t="s">
        <v>138</v>
      </c>
      <c r="Q62" s="12">
        <v>1552873039623</v>
      </c>
      <c r="R62" s="12">
        <v>0</v>
      </c>
      <c r="S62" s="12">
        <v>39892368344</v>
      </c>
      <c r="T62" s="12">
        <v>1512980671279</v>
      </c>
      <c r="U62" s="12">
        <v>0</v>
      </c>
      <c r="V62" s="12">
        <v>1512904165956.8501</v>
      </c>
      <c r="W62" s="12">
        <v>76505322.150000006</v>
      </c>
      <c r="X62" s="12">
        <v>1512904165956.8501</v>
      </c>
      <c r="Y62" s="12">
        <v>1150367701728.1001</v>
      </c>
      <c r="Z62" s="12">
        <v>1150367701728.1001</v>
      </c>
      <c r="AA62" s="12">
        <v>1150367701728.1001</v>
      </c>
      <c r="AC62" s="21">
        <f t="shared" si="0"/>
        <v>0.76033205417993566</v>
      </c>
    </row>
    <row r="63" spans="1:29" ht="24.95" customHeight="1">
      <c r="A63" s="4" t="s">
        <v>135</v>
      </c>
      <c r="B63" s="5" t="s">
        <v>136</v>
      </c>
      <c r="C63" s="9" t="s">
        <v>86</v>
      </c>
      <c r="D63" s="10" t="s">
        <v>81</v>
      </c>
      <c r="E63" s="10" t="s">
        <v>82</v>
      </c>
      <c r="F63" s="10" t="s">
        <v>83</v>
      </c>
      <c r="G63" s="10" t="s">
        <v>87</v>
      </c>
      <c r="H63" s="10"/>
      <c r="I63" s="10"/>
      <c r="J63" s="10"/>
      <c r="K63" s="10"/>
      <c r="L63" s="10"/>
      <c r="M63" s="10" t="s">
        <v>38</v>
      </c>
      <c r="N63" s="10" t="s">
        <v>90</v>
      </c>
      <c r="O63" s="10" t="s">
        <v>40</v>
      </c>
      <c r="P63" s="11" t="s">
        <v>138</v>
      </c>
      <c r="Q63" s="12">
        <v>46946000000</v>
      </c>
      <c r="R63" s="12">
        <v>28120750000</v>
      </c>
      <c r="S63" s="12">
        <v>0</v>
      </c>
      <c r="T63" s="12">
        <v>75066750000</v>
      </c>
      <c r="U63" s="12">
        <v>0</v>
      </c>
      <c r="V63" s="12">
        <v>75066750000</v>
      </c>
      <c r="W63" s="12">
        <v>0</v>
      </c>
      <c r="X63" s="12">
        <v>75066750000</v>
      </c>
      <c r="Y63" s="12">
        <v>0</v>
      </c>
      <c r="Z63" s="12">
        <v>0</v>
      </c>
      <c r="AA63" s="12">
        <v>0</v>
      </c>
      <c r="AC63" s="21">
        <f t="shared" si="0"/>
        <v>0</v>
      </c>
    </row>
    <row r="64" spans="1:29" ht="24.95" customHeight="1">
      <c r="A64" s="4" t="s">
        <v>135</v>
      </c>
      <c r="B64" s="5" t="s">
        <v>136</v>
      </c>
      <c r="C64" s="9" t="s">
        <v>86</v>
      </c>
      <c r="D64" s="10" t="s">
        <v>81</v>
      </c>
      <c r="E64" s="10" t="s">
        <v>82</v>
      </c>
      <c r="F64" s="10" t="s">
        <v>83</v>
      </c>
      <c r="G64" s="10" t="s">
        <v>87</v>
      </c>
      <c r="H64" s="10"/>
      <c r="I64" s="10"/>
      <c r="J64" s="10"/>
      <c r="K64" s="10"/>
      <c r="L64" s="10"/>
      <c r="M64" s="10" t="s">
        <v>38</v>
      </c>
      <c r="N64" s="10" t="s">
        <v>91</v>
      </c>
      <c r="O64" s="10" t="s">
        <v>40</v>
      </c>
      <c r="P64" s="11" t="s">
        <v>138</v>
      </c>
      <c r="Q64" s="12">
        <v>2511381469</v>
      </c>
      <c r="R64" s="12">
        <v>11710796644</v>
      </c>
      <c r="S64" s="12">
        <v>0</v>
      </c>
      <c r="T64" s="12">
        <v>14222178113</v>
      </c>
      <c r="U64" s="12">
        <v>0</v>
      </c>
      <c r="V64" s="12">
        <v>7900796644</v>
      </c>
      <c r="W64" s="12">
        <v>6321381469</v>
      </c>
      <c r="X64" s="12">
        <v>7900796644</v>
      </c>
      <c r="Y64" s="12">
        <v>2913729051</v>
      </c>
      <c r="Z64" s="12">
        <v>0</v>
      </c>
      <c r="AA64" s="12">
        <v>0</v>
      </c>
      <c r="AC64" s="21">
        <f t="shared" si="0"/>
        <v>0</v>
      </c>
    </row>
    <row r="65" spans="1:29" ht="24.95" customHeight="1">
      <c r="A65" s="4" t="s">
        <v>135</v>
      </c>
      <c r="B65" s="5" t="s">
        <v>136</v>
      </c>
      <c r="C65" s="9" t="s">
        <v>86</v>
      </c>
      <c r="D65" s="10" t="s">
        <v>81</v>
      </c>
      <c r="E65" s="10" t="s">
        <v>82</v>
      </c>
      <c r="F65" s="10" t="s">
        <v>83</v>
      </c>
      <c r="G65" s="10" t="s">
        <v>87</v>
      </c>
      <c r="H65" s="10"/>
      <c r="I65" s="10"/>
      <c r="J65" s="10"/>
      <c r="K65" s="10"/>
      <c r="L65" s="10"/>
      <c r="M65" s="10" t="s">
        <v>92</v>
      </c>
      <c r="N65" s="10" t="s">
        <v>93</v>
      </c>
      <c r="O65" s="10" t="s">
        <v>40</v>
      </c>
      <c r="P65" s="11" t="s">
        <v>138</v>
      </c>
      <c r="Q65" s="12">
        <v>0</v>
      </c>
      <c r="R65" s="12">
        <v>11710796644</v>
      </c>
      <c r="S65" s="12">
        <v>11710796644</v>
      </c>
      <c r="T65" s="12">
        <v>0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12">
        <v>0</v>
      </c>
      <c r="AC65" s="21" t="e">
        <f t="shared" si="0"/>
        <v>#DIV/0!</v>
      </c>
    </row>
    <row r="66" spans="1:29" ht="31.5" customHeight="1">
      <c r="A66" s="4" t="s">
        <v>135</v>
      </c>
      <c r="B66" s="5" t="s">
        <v>136</v>
      </c>
      <c r="C66" s="9" t="s">
        <v>94</v>
      </c>
      <c r="D66" s="10" t="s">
        <v>81</v>
      </c>
      <c r="E66" s="10" t="s">
        <v>82</v>
      </c>
      <c r="F66" s="10" t="s">
        <v>83</v>
      </c>
      <c r="G66" s="10" t="s">
        <v>95</v>
      </c>
      <c r="H66" s="10" t="s">
        <v>1</v>
      </c>
      <c r="I66" s="10" t="s">
        <v>1</v>
      </c>
      <c r="J66" s="10" t="s">
        <v>1</v>
      </c>
      <c r="K66" s="10" t="s">
        <v>1</v>
      </c>
      <c r="L66" s="10" t="s">
        <v>1</v>
      </c>
      <c r="M66" s="10" t="s">
        <v>38</v>
      </c>
      <c r="N66" s="10" t="s">
        <v>90</v>
      </c>
      <c r="O66" s="10" t="s">
        <v>40</v>
      </c>
      <c r="P66" s="24" t="s">
        <v>139</v>
      </c>
      <c r="Q66" s="25">
        <v>6120750000</v>
      </c>
      <c r="R66" s="25">
        <v>0</v>
      </c>
      <c r="S66" s="25">
        <v>6120750000</v>
      </c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5">
        <v>0</v>
      </c>
      <c r="AA66" s="25">
        <v>0</v>
      </c>
      <c r="AC66" s="26" t="e">
        <f t="shared" si="0"/>
        <v>#DIV/0!</v>
      </c>
    </row>
    <row r="67" spans="1:29" ht="24.95" customHeight="1">
      <c r="A67" s="4" t="s">
        <v>1</v>
      </c>
      <c r="B67" s="5" t="s">
        <v>1</v>
      </c>
      <c r="C67" s="9" t="s">
        <v>1</v>
      </c>
      <c r="D67" s="16" t="s">
        <v>144</v>
      </c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8"/>
      <c r="P67" s="11"/>
      <c r="Q67" s="15">
        <f>Q27+Q28+Q29+Q30+Q31+Q32+Q33+Q34+Q35+Q36+Q37+Q38+Q39+Q40+Q41+Q42+Q43+Q44+Q45+Q46+Q47+Q48+Q49+Q50+Q51+Q52+Q53+Q54+Q55+Q56+Q57+Q58+Q59+Q60+Q61+Q62+Q63+Q64+Q65+Q66</f>
        <v>3484708309799</v>
      </c>
      <c r="R67" s="15">
        <f t="shared" ref="R67:AA67" si="6">R27+R28+R29+R30+R31+R32+R33+R34+R35+R36+R37+R38+R39+R40+R41+R42+R43+R44+R45+R46+R47+R48+R49+R50+R51+R52+R53+R54+R55+R56+R57+R58+R59+R60+R61+R62+R63+R64+R65+R66</f>
        <v>1621871429168</v>
      </c>
      <c r="S67" s="15">
        <f t="shared" si="6"/>
        <v>101857182524</v>
      </c>
      <c r="T67" s="15">
        <f t="shared" si="6"/>
        <v>5004722556443</v>
      </c>
      <c r="U67" s="15">
        <f t="shared" si="6"/>
        <v>0</v>
      </c>
      <c r="V67" s="15">
        <f t="shared" si="6"/>
        <v>4920746338815.21</v>
      </c>
      <c r="W67" s="15">
        <f t="shared" si="6"/>
        <v>83976217627.789993</v>
      </c>
      <c r="X67" s="15">
        <f t="shared" si="6"/>
        <v>4920746338815.21</v>
      </c>
      <c r="Y67" s="15">
        <f t="shared" si="6"/>
        <v>2053179479174.25</v>
      </c>
      <c r="Z67" s="15">
        <f t="shared" si="6"/>
        <v>2044272817116.25</v>
      </c>
      <c r="AA67" s="15">
        <f t="shared" si="6"/>
        <v>2044272817116.25</v>
      </c>
      <c r="AB67" s="1"/>
      <c r="AC67" s="22">
        <f t="shared" si="0"/>
        <v>0.408468760068325</v>
      </c>
    </row>
    <row r="68" spans="1:29" ht="24.95" customHeight="1">
      <c r="A68" s="4" t="s">
        <v>1</v>
      </c>
      <c r="B68" s="6" t="s">
        <v>1</v>
      </c>
      <c r="C68" s="9" t="s">
        <v>1</v>
      </c>
      <c r="D68" s="19" t="s">
        <v>145</v>
      </c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1" t="s">
        <v>1</v>
      </c>
      <c r="Q68" s="27">
        <f>Q12+Q14+Q21+Q24+Q26+Q67</f>
        <v>6402766104712</v>
      </c>
      <c r="R68" s="27">
        <f t="shared" ref="R68:AA68" si="7">R12+R14+R21+R24+R26+R67</f>
        <v>1628930681549</v>
      </c>
      <c r="S68" s="27">
        <f t="shared" si="7"/>
        <v>108916434905</v>
      </c>
      <c r="T68" s="27">
        <f t="shared" si="7"/>
        <v>7922780351356</v>
      </c>
      <c r="U68" s="27">
        <f t="shared" si="7"/>
        <v>2708407822</v>
      </c>
      <c r="V68" s="27">
        <f t="shared" si="7"/>
        <v>7826669785417.0703</v>
      </c>
      <c r="W68" s="27">
        <f t="shared" si="7"/>
        <v>93402158116.929993</v>
      </c>
      <c r="X68" s="27">
        <f t="shared" si="7"/>
        <v>7826669785417.0703</v>
      </c>
      <c r="Y68" s="27">
        <f t="shared" si="7"/>
        <v>4957230132639.7998</v>
      </c>
      <c r="Z68" s="27">
        <f t="shared" si="7"/>
        <v>4946758590603.7998</v>
      </c>
      <c r="AA68" s="27">
        <f t="shared" si="7"/>
        <v>4946758590603.7998</v>
      </c>
      <c r="AB68" s="1"/>
      <c r="AC68" s="22">
        <f t="shared" si="0"/>
        <v>0.62437154271948891</v>
      </c>
    </row>
    <row r="69" spans="1:29" ht="24.95" customHeight="1">
      <c r="Q69" s="20"/>
    </row>
  </sheetData>
  <sheetProtection algorithmName="SHA-512" hashValue="yCgnIsdRD95lLdWx6/AXsqnwSGKQeSL6q1ixVp2CWWLoat8CsQdK+zYSwAy6moq7Kg2rO+7AOnEWB58gtEZoag==" saltValue="krevM0j9a/Cd1cE6rWXwCg==" spinCount="100000" sheet="1" objects="1" scenarios="1"/>
  <mergeCells count="5">
    <mergeCell ref="D67:O67"/>
    <mergeCell ref="D68:O68"/>
    <mergeCell ref="T3:AB3"/>
    <mergeCell ref="T4:AB4"/>
    <mergeCell ref="T5:AB5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Marcela Narvaez Parada</dc:creator>
  <cp:lastModifiedBy>Jorge Andres Moreno Arteta</cp:lastModifiedBy>
  <dcterms:created xsi:type="dcterms:W3CDTF">2024-01-24T13:18:49Z</dcterms:created>
  <dcterms:modified xsi:type="dcterms:W3CDTF">2024-01-24T15:47:30Z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