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oreno\OneDrive - MINISTERIO DE VIVIENDA CIUDAD Y TERRITORIO\Escritorio\PENDIENTE\Cuentas\cuenta ok\EJECUCION DE LA WEB\EJECUCIÓN PRESUPUESTAL OCT-NOV 2023-MENSUAL\"/>
    </mc:Choice>
  </mc:AlternateContent>
  <xr:revisionPtr revIDLastSave="0" documentId="13_ncr:1_{87684B1C-86E8-4FE5-95CF-3903EAE73E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Presupu Octu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T62" i="1" l="1"/>
  <c r="S62" i="1"/>
  <c r="R62" i="1"/>
  <c r="P62" i="1"/>
  <c r="O62" i="1"/>
  <c r="N62" i="1"/>
  <c r="M62" i="1"/>
  <c r="L62" i="1"/>
  <c r="K62" i="1"/>
  <c r="U61" i="1"/>
  <c r="K24" i="1"/>
  <c r="K16" i="1"/>
  <c r="K28" i="1" s="1"/>
  <c r="K27" i="1"/>
  <c r="T30" i="1"/>
  <c r="S30" i="1"/>
  <c r="R30" i="1"/>
  <c r="Q30" i="1"/>
  <c r="P30" i="1"/>
  <c r="O30" i="1"/>
  <c r="N30" i="1"/>
  <c r="M30" i="1"/>
  <c r="L30" i="1"/>
  <c r="K30" i="1"/>
  <c r="T27" i="1"/>
  <c r="S27" i="1"/>
  <c r="R27" i="1"/>
  <c r="Q27" i="1"/>
  <c r="P27" i="1"/>
  <c r="O27" i="1"/>
  <c r="N27" i="1"/>
  <c r="M27" i="1"/>
  <c r="L27" i="1"/>
  <c r="T24" i="1"/>
  <c r="S24" i="1"/>
  <c r="R24" i="1"/>
  <c r="Q24" i="1"/>
  <c r="P24" i="1"/>
  <c r="O24" i="1"/>
  <c r="N24" i="1"/>
  <c r="M24" i="1"/>
  <c r="L24" i="1"/>
  <c r="T18" i="1"/>
  <c r="U18" i="1" s="1"/>
  <c r="S18" i="1"/>
  <c r="R18" i="1"/>
  <c r="Q18" i="1"/>
  <c r="P18" i="1"/>
  <c r="O18" i="1"/>
  <c r="N18" i="1"/>
  <c r="M18" i="1"/>
  <c r="L18" i="1"/>
  <c r="K18" i="1"/>
  <c r="T16" i="1"/>
  <c r="S16" i="1"/>
  <c r="R16" i="1"/>
  <c r="Q16" i="1"/>
  <c r="P16" i="1"/>
  <c r="O16" i="1"/>
  <c r="N16" i="1"/>
  <c r="M16" i="1"/>
  <c r="L16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29" i="1"/>
  <c r="U26" i="1"/>
  <c r="U25" i="1"/>
  <c r="U23" i="1"/>
  <c r="U22" i="1"/>
  <c r="U21" i="1"/>
  <c r="U20" i="1"/>
  <c r="U19" i="1"/>
  <c r="U17" i="1"/>
  <c r="U15" i="1"/>
  <c r="U14" i="1"/>
  <c r="U13" i="1"/>
  <c r="U30" i="1" l="1"/>
  <c r="L28" i="1"/>
  <c r="L63" i="1" s="1"/>
  <c r="T28" i="1"/>
  <c r="T63" i="1" s="1"/>
  <c r="K63" i="1"/>
  <c r="M28" i="1"/>
  <c r="M63" i="1" s="1"/>
  <c r="U62" i="1"/>
  <c r="O28" i="1"/>
  <c r="O63" i="1" s="1"/>
  <c r="S28" i="1"/>
  <c r="S63" i="1" s="1"/>
  <c r="P28" i="1"/>
  <c r="P63" i="1" s="1"/>
  <c r="U24" i="1"/>
  <c r="R28" i="1"/>
  <c r="R63" i="1" s="1"/>
  <c r="U27" i="1"/>
  <c r="N28" i="1"/>
  <c r="Q28" i="1"/>
  <c r="Q63" i="1" s="1"/>
  <c r="U16" i="1"/>
  <c r="U63" i="1" l="1"/>
  <c r="U28" i="1"/>
  <c r="N63" i="1"/>
</calcChain>
</file>

<file path=xl/sharedStrings.xml><?xml version="1.0" encoding="utf-8"?>
<sst xmlns="http://schemas.openxmlformats.org/spreadsheetml/2006/main" count="319" uniqueCount="97">
  <si>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</si>
  <si>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</si>
  <si>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</si>
  <si>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</si>
  <si>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</si>
  <si>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</si>
  <si>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</si>
  <si>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</si>
  <si>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</si>
  <si>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</si>
  <si>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</si>
  <si>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</si>
  <si>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</si>
  <si>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</si>
  <si>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</si>
  <si>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</si>
  <si>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</si>
  <si>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</si>
  <si>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</si>
  <si>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</si>
  <si>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</si>
  <si>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</t>
  </si>
  <si>
    <t>01</t>
  </si>
  <si>
    <t>10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</si>
  <si>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</si>
  <si>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</si>
  <si>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</si>
  <si>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</si>
  <si>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</si>
  <si>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</si>
  <si>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999</t>
  </si>
  <si>
    <t>OTRAS TRANSFERENCIAS - DISTRIBUCIÓN PREVIO CONCEPTO DGPPN</t>
  </si>
  <si>
    <t>05</t>
  </si>
  <si>
    <t>008</t>
  </si>
  <si>
    <t>AGUA POTABLE Y SANEAMIENTO BÁSICO</t>
  </si>
  <si>
    <t>04</t>
  </si>
  <si>
    <t>002</t>
  </si>
  <si>
    <t>CUOTAS PARTES PENSIONALES (DE PENSIONES)</t>
  </si>
  <si>
    <t>012</t>
  </si>
  <si>
    <t>INCAPACIDADES Y LICENCIAS DE MATERNIDAD Y PATERNIDAD (NO DE PENSIONES)</t>
  </si>
  <si>
    <t>SENTENCIAS Y CONCILIACIONES</t>
  </si>
  <si>
    <t>08</t>
  </si>
  <si>
    <t>IMPUESTOS</t>
  </si>
  <si>
    <t>11</t>
  </si>
  <si>
    <t>CUOTA DE FISCALIZACIÓN Y AUDITAJE</t>
  </si>
  <si>
    <t>B</t>
  </si>
  <si>
    <t>APORTES AL FONDO DE CONTINGENCIAS</t>
  </si>
  <si>
    <t>C</t>
  </si>
  <si>
    <t>4001</t>
  </si>
  <si>
    <t>1400</t>
  </si>
  <si>
    <t>4</t>
  </si>
  <si>
    <t>ASESORIA EN LOS PROCESOS DE CESIÓN A TÍTULO GRATUITO DE LOS BIENES INMUEBLES FISCALES URBANOS A NIVEL   NACIONAL</t>
  </si>
  <si>
    <t>5</t>
  </si>
  <si>
    <t>FORTALECIMIENTO DE LAS POLÍTICAS PÚBLICAS DE VIVIENDA URBANA A NIVEL  NACIONAL</t>
  </si>
  <si>
    <t>13</t>
  </si>
  <si>
    <t>14</t>
  </si>
  <si>
    <t>15</t>
  </si>
  <si>
    <t>25</t>
  </si>
  <si>
    <t>6</t>
  </si>
  <si>
    <t>SANEAMIENTO Y LEGALIZACIÓN DE LOS BIENES INMUEBLES DE LOS EXTINTOS ICT-INURBE A NIVEL  NACIONAL</t>
  </si>
  <si>
    <t>7</t>
  </si>
  <si>
    <t>FORTALECIMIENTO DE LOS PROCESOS DE PRODUCCIÓN DE VIVIENDA NACIONAL</t>
  </si>
  <si>
    <t>8</t>
  </si>
  <si>
    <t>FORTALECIMIENTO A LA FORMULACIÓN E IMPLEMENTACIÓN DE LA POLÍTICA DE VIVIENDA RURAL - NACIONAL</t>
  </si>
  <si>
    <t>4002</t>
  </si>
  <si>
    <t>2</t>
  </si>
  <si>
    <t>FORTALECIMIENTO EN LA IMPLEMENTACIÓN DE LINEAMIENTOS NORMATIVOS Y DE POLÍTICA PÚBLICA EN MATERIA DE DESARROLLO URBANO Y TERRITORIAL A NIVEL  NACIONAL</t>
  </si>
  <si>
    <t>4003</t>
  </si>
  <si>
    <t>DESARROLLO Y MEJORAMIENTO DEL SECTOR DE AGUA POTABLE Y SANEAMIENTO BÁSICO A NIVEL  NACIONAL</t>
  </si>
  <si>
    <t>AMPLIACIÓN Y MEJORAMIENTO DE GESTIÓN INTEGRAL DE RESIDUOS SÓLIDOS EN EL TERRITORIO  NACIONAL</t>
  </si>
  <si>
    <t>9</t>
  </si>
  <si>
    <t>FORTALECIMIENTO DE LA ACTIVIDAD DE MONITOREO A LOS RECURSOS DEL SGP-APSB Y LA ASISTENCIA TÉCNICA DE LAS ENTIDADES TERRITORIALES A NIVEL   NACIONAL</t>
  </si>
  <si>
    <t>APOYO FINANCIERO PARA FACILITAR EL ACCESO A LOS SERVICIOS DE AGUA POTABLE Y MANEJO DE AGUAS RESIDUALES A NIVEL  NACIONAL</t>
  </si>
  <si>
    <t>12</t>
  </si>
  <si>
    <t>APOYO FINANCIERO PARA LA IMPLEMENTACIÓN DEL PLAN MAESTRO DE ALCANTARILLADO DEL MUNICIPIO DE   MOCOA</t>
  </si>
  <si>
    <t>SANEAMIENTO DE VERTIMIENTOS EN CUENCAS PRIORIZADAS DEL TERRITORIO  NACIONAL</t>
  </si>
  <si>
    <t>16</t>
  </si>
  <si>
    <t>APOYO FINANCIERO AL PLAN DE INVERSIONES EN INFRAESTRUCTURA PARA FORTALECER LA PRESTACIÓN DE LOS SERVICIOS DE ACUEDUCTO Y ALCANTARILLADO EN EL MUNICIPIO DE SANTIAGO DE  CALI</t>
  </si>
  <si>
    <t>17</t>
  </si>
  <si>
    <t>IMPLEMENTACION DEL PROGRAMA DE AGUA POTABLE Y ALCANTARILLADO PARA EL DEPARTAMENTO DE  LA GUAJIRA</t>
  </si>
  <si>
    <t>4099</t>
  </si>
  <si>
    <t>FORTALECIMIENTO DE LAS TECNOLOGÍAS DE LA INFORMACIÓN Y LAS COMUNICACIONES EN EL MINISTERIO DE VIVIENDA, CIUDAD Y TERRITORIO A NIVEL   NACIONAL</t>
  </si>
  <si>
    <t>FORTALECIMIENTO DE LAS CAPACIDADES ESTRATÉGICAS Y DE APOYO DEL MINISTERIO DE VIVIENDA, CIUDAD Y TERRITORIO A NIVEL  NACIONAL</t>
  </si>
  <si>
    <t>FORTALECIMIENTO DE LA GESTIÓN JURÍDICA DEL MINISTERIO DE VIVIENDA, CIUDAD Y TERRITORIO A NIVEL  NACIONAL</t>
  </si>
  <si>
    <t>MINISTERIO DE VIVIENDA, CIUDAD Y TERRITORIO</t>
  </si>
  <si>
    <t>República de Colombia</t>
  </si>
  <si>
    <t>Ejecución presupuestal a 31 de octubre de 2023</t>
  </si>
  <si>
    <t>% Ejec</t>
  </si>
  <si>
    <t>GASTOS DE PERSONAL</t>
  </si>
  <si>
    <t>TRANSFERENCIAS CORRIENTES</t>
  </si>
  <si>
    <t>GASTOS POR TRIBUTOS, MULTAS,SANCIONES E INTERESES DE MORA</t>
  </si>
  <si>
    <t xml:space="preserve">    A</t>
  </si>
  <si>
    <t>TOTAL FUNCIONAMIENTO</t>
  </si>
  <si>
    <t>TOTAL APORTES AL FONDO DE CONTINGENCIAS</t>
  </si>
  <si>
    <t>TOTAL INVERSIÓN</t>
  </si>
  <si>
    <t>TOTAL MINISTERIO DE VIVIENDA CIUDAD Y TERRITORIO</t>
  </si>
  <si>
    <t>FUENTE: Sistema Integrado de información Financiera - SIIF -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</si>
</sst>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0.0%"/>
  </numFmts>
  <fonts count="7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10" fontId="4" fillId="2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wrapText="1"/>
    </xf>
    <xf numFmtId="0" fontId="6" fillId="0" borderId="11" xfId="0" applyFont="1" applyBorder="1"/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9" fontId="5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9" fontId="4" fillId="0" borderId="1" xfId="0" applyNumberFormat="1" applyFont="1" applyBorder="1" applyAlignment="1">
      <alignment horizontal="right" vertical="center" wrapText="1" readingOrder="1"/>
    </xf>
    <xf numFmtId="164" fontId="4" fillId="0" borderId="9" xfId="0" applyNumberFormat="1" applyFont="1" applyBorder="1" applyAlignment="1">
      <alignment horizontal="right" vertical="center" wrapText="1" readingOrder="1"/>
    </xf>
    <xf numFmtId="165" fontId="4" fillId="0" borderId="10" xfId="0" applyNumberFormat="1" applyFont="1" applyBorder="1" applyAlignment="1">
      <alignment horizontal="right" vertical="center" wrapText="1" readingOrder="1"/>
    </xf>
    <xf numFmtId="0" fontId="4" fillId="3" borderId="2" xfId="0" applyFont="1" applyFill="1" applyBorder="1" applyAlignment="1">
      <alignment vertical="center" wrapText="1" readingOrder="1"/>
    </xf>
    <xf numFmtId="0" fontId="4" fillId="3" borderId="3" xfId="0" applyFont="1" applyFill="1" applyBorder="1" applyAlignment="1">
      <alignment vertical="center" wrapText="1" readingOrder="1"/>
    </xf>
    <xf numFmtId="0" fontId="4" fillId="3" borderId="4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9" fontId="4" fillId="3" borderId="1" xfId="0" applyNumberFormat="1" applyFont="1" applyFill="1" applyBorder="1" applyAlignment="1">
      <alignment horizontal="right"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5" fillId="3" borderId="6" xfId="0" applyFont="1" applyFill="1" applyBorder="1" applyAlignment="1">
      <alignment vertical="center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164" fontId="4" fillId="3" borderId="8" xfId="0" applyNumberFormat="1" applyFont="1" applyFill="1" applyBorder="1" applyAlignment="1">
      <alignment horizontal="right" vertical="center" wrapText="1" readingOrder="1"/>
    </xf>
    <xf numFmtId="165" fontId="4" fillId="3" borderId="7" xfId="0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564215</xdr:colOff>
      <xdr:row>2</xdr:row>
      <xdr:rowOff>44824</xdr:rowOff>
    </xdr:from>
    <xdr:to>
      <xdr:col>18</xdr:col>
      <xdr:colOff>747991</xdr:colOff>
      <xdr:row>8</xdr:row>
      <xdr:rowOff>21270</xdr:rowOff>
    </xdr:to>
    <xdr:pic>
      <xdr:nvPicPr>
        <xdr:cNvPr id="2" name="imageSelected1">
          <a:extLst>
            <a:ext uri="{FF2B5EF4-FFF2-40B4-BE49-F238E27FC236}">
              <a16:creationId xmlns:a16="http://schemas.microsoft.com/office/drawing/2014/main" id="{0DEE8938-CF53-414C-9027-8CC8DFFDA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5790" y="330574"/>
          <a:ext cx="1862978" cy="890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2</xdr:row>
      <xdr:rowOff>38101</xdr:rowOff>
    </xdr:from>
    <xdr:to>
      <xdr:col>6</xdr:col>
      <xdr:colOff>190500</xdr:colOff>
      <xdr:row>7</xdr:row>
      <xdr:rowOff>57686</xdr:rowOff>
    </xdr:to>
    <xdr:pic>
      <xdr:nvPicPr>
        <xdr:cNvPr id="3" name="Picture 0" descr="e0f4233f-7a71-47f5-824f-b8099c95c5d2">
          <a:extLst>
            <a:ext uri="{FF2B5EF4-FFF2-40B4-BE49-F238E27FC236}">
              <a16:creationId xmlns:a16="http://schemas.microsoft.com/office/drawing/2014/main" id="{57EA28AE-F133-49E9-A6BA-8015666D4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23851"/>
          <a:ext cx="1447800" cy="73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297995</xdr:colOff>
      <xdr:row>1</xdr:row>
      <xdr:rowOff>74839</xdr:rowOff>
    </xdr:from>
    <xdr:to>
      <xdr:col>9</xdr:col>
      <xdr:colOff>552450</xdr:colOff>
      <xdr:row>8</xdr:row>
      <xdr:rowOff>138536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04F4B06-173D-4563-B191-4C36AFA4C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445" y="217714"/>
          <a:ext cx="987880" cy="1063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64"/>
  <sheetViews>
    <sheetView showGridLines="0" tabSelected="1" zoomScale="85" zoomScaleNormal="85" workbookViewId="0">
      <selection activeCell="J20" sqref="J20"/>
    </sheetView>
  </sheetViews>
  <sheetFormatPr baseColWidth="10" defaultRowHeight="12" x14ac:dyDescent="0.2"/>
  <cols>
    <col min="1" max="1" width="6" style="2" bestFit="1" customWidth="1"/>
    <col min="2" max="6" width="7.5703125" style="2" customWidth="1"/>
    <col min="7" max="7" width="4.42578125" style="2" bestFit="1" customWidth="1"/>
    <col min="8" max="8" width="6" style="2" bestFit="1" customWidth="1"/>
    <col min="9" max="9" width="5" style="2" bestFit="1" customWidth="1"/>
    <col min="10" max="10" width="59.85546875" style="2" customWidth="1"/>
    <col min="11" max="11" width="24.140625" style="2" customWidth="1"/>
    <col min="12" max="13" width="23.85546875" style="2" customWidth="1"/>
    <col min="14" max="19" width="25.28515625" style="2" customWidth="1"/>
    <col min="20" max="20" width="27.140625" style="2" customWidth="1"/>
    <col min="21" max="24" width="23" style="2" bestFit="1" customWidth="1"/>
    <col min="25" max="26" width="18.85546875" style="2" customWidth="1"/>
    <col min="27" max="27" width="0" style="2" hidden="1" customWidth="1"/>
    <col min="28" max="28" width="6.42578125" style="2" customWidth="1"/>
    <col min="29" max="16384" width="11.42578125" style="2"/>
  </cols>
  <sheetData>
    <row r="5" spans="1:21" x14ac:dyDescent="0.2">
      <c r="I5" s="28" t="s">
        <v>84</v>
      </c>
      <c r="J5" s="28"/>
      <c r="K5" s="28"/>
      <c r="L5" s="28"/>
      <c r="M5" s="28"/>
      <c r="N5" s="28"/>
      <c r="O5" s="28"/>
      <c r="P5" s="28"/>
      <c r="Q5" s="28"/>
    </row>
    <row r="6" spans="1:21" x14ac:dyDescent="0.2">
      <c r="I6" s="28" t="s">
        <v>85</v>
      </c>
      <c r="J6" s="28"/>
      <c r="K6" s="28"/>
      <c r="L6" s="28"/>
      <c r="M6" s="28"/>
      <c r="N6" s="28"/>
      <c r="O6" s="28"/>
      <c r="P6" s="28"/>
      <c r="Q6" s="28"/>
    </row>
    <row r="7" spans="1:21" x14ac:dyDescent="0.2">
      <c r="I7" s="28" t="s">
        <v>86</v>
      </c>
      <c r="J7" s="28"/>
      <c r="K7" s="28"/>
      <c r="L7" s="28"/>
      <c r="M7" s="28"/>
      <c r="N7" s="28"/>
      <c r="O7" s="28"/>
      <c r="P7" s="28"/>
      <c r="Q7" s="28"/>
    </row>
    <row r="12" spans="1:21" s="5" customFormat="1" ht="24" x14ac:dyDescent="0.2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  <c r="K12" s="3" t="s">
        <v>11</v>
      </c>
      <c r="L12" s="3" t="s">
        <v>12</v>
      </c>
      <c r="M12" s="3" t="s">
        <v>13</v>
      </c>
      <c r="N12" s="3" t="s">
        <v>14</v>
      </c>
      <c r="O12" s="3" t="s">
        <v>15</v>
      </c>
      <c r="P12" s="3" t="s">
        <v>16</v>
      </c>
      <c r="Q12" s="3" t="s">
        <v>17</v>
      </c>
      <c r="R12" s="3" t="s">
        <v>18</v>
      </c>
      <c r="S12" s="3" t="s">
        <v>19</v>
      </c>
      <c r="T12" s="3" t="s">
        <v>20</v>
      </c>
      <c r="U12" s="4" t="s">
        <v>87</v>
      </c>
    </row>
    <row r="13" spans="1:21" ht="20.25" customHeight="1" x14ac:dyDescent="0.2">
      <c r="A13" s="7" t="s">
        <v>21</v>
      </c>
      <c r="B13" s="7" t="s">
        <v>22</v>
      </c>
      <c r="C13" s="7" t="s">
        <v>22</v>
      </c>
      <c r="D13" s="7" t="s">
        <v>22</v>
      </c>
      <c r="E13" s="7"/>
      <c r="F13" s="7"/>
      <c r="G13" s="7"/>
      <c r="H13" s="7"/>
      <c r="I13" s="7" t="s">
        <v>23</v>
      </c>
      <c r="J13" s="8" t="s">
        <v>24</v>
      </c>
      <c r="K13" s="9">
        <v>32285813355</v>
      </c>
      <c r="L13" s="9">
        <v>2945323894</v>
      </c>
      <c r="M13" s="9">
        <v>0</v>
      </c>
      <c r="N13" s="9">
        <v>35231137249</v>
      </c>
      <c r="O13" s="9">
        <v>0</v>
      </c>
      <c r="P13" s="9">
        <v>35231137249</v>
      </c>
      <c r="Q13" s="9">
        <v>0</v>
      </c>
      <c r="R13" s="9">
        <v>24652016213</v>
      </c>
      <c r="S13" s="9">
        <v>24627098875</v>
      </c>
      <c r="T13" s="9">
        <v>24593683826</v>
      </c>
      <c r="U13" s="10">
        <f>+T13/N13</f>
        <v>0.69806670310360386</v>
      </c>
    </row>
    <row r="14" spans="1:21" ht="20.25" customHeight="1" x14ac:dyDescent="0.2">
      <c r="A14" s="7" t="s">
        <v>21</v>
      </c>
      <c r="B14" s="7" t="s">
        <v>22</v>
      </c>
      <c r="C14" s="7" t="s">
        <v>22</v>
      </c>
      <c r="D14" s="7" t="s">
        <v>25</v>
      </c>
      <c r="E14" s="7"/>
      <c r="F14" s="7"/>
      <c r="G14" s="7"/>
      <c r="H14" s="7"/>
      <c r="I14" s="7" t="s">
        <v>23</v>
      </c>
      <c r="J14" s="8" t="s">
        <v>26</v>
      </c>
      <c r="K14" s="9">
        <v>11405045741</v>
      </c>
      <c r="L14" s="9">
        <v>1038455260</v>
      </c>
      <c r="M14" s="9">
        <v>0</v>
      </c>
      <c r="N14" s="9">
        <v>12443501001</v>
      </c>
      <c r="O14" s="9">
        <v>0</v>
      </c>
      <c r="P14" s="9">
        <v>12443501001</v>
      </c>
      <c r="Q14" s="9">
        <v>0</v>
      </c>
      <c r="R14" s="9">
        <v>9105118063</v>
      </c>
      <c r="S14" s="9">
        <v>9105118063</v>
      </c>
      <c r="T14" s="9">
        <v>9105118063</v>
      </c>
      <c r="U14" s="10">
        <f t="shared" ref="U14:U60" si="0">+T14/N14</f>
        <v>0.73171674613666071</v>
      </c>
    </row>
    <row r="15" spans="1:21" ht="20.25" customHeight="1" x14ac:dyDescent="0.2">
      <c r="A15" s="7" t="s">
        <v>21</v>
      </c>
      <c r="B15" s="7" t="s">
        <v>22</v>
      </c>
      <c r="C15" s="7" t="s">
        <v>22</v>
      </c>
      <c r="D15" s="7" t="s">
        <v>27</v>
      </c>
      <c r="E15" s="7"/>
      <c r="F15" s="7"/>
      <c r="G15" s="7"/>
      <c r="H15" s="7"/>
      <c r="I15" s="7" t="s">
        <v>23</v>
      </c>
      <c r="J15" s="8" t="s">
        <v>28</v>
      </c>
      <c r="K15" s="9">
        <v>4523987172</v>
      </c>
      <c r="L15" s="9">
        <v>557425498</v>
      </c>
      <c r="M15" s="9">
        <v>0</v>
      </c>
      <c r="N15" s="9">
        <v>5081412670</v>
      </c>
      <c r="O15" s="9">
        <v>0</v>
      </c>
      <c r="P15" s="9">
        <v>5081412670</v>
      </c>
      <c r="Q15" s="9">
        <v>0</v>
      </c>
      <c r="R15" s="9">
        <v>3505840582</v>
      </c>
      <c r="S15" s="9">
        <v>3502719452</v>
      </c>
      <c r="T15" s="9">
        <v>3480261399</v>
      </c>
      <c r="U15" s="10">
        <f t="shared" si="0"/>
        <v>0.6849003662991221</v>
      </c>
    </row>
    <row r="16" spans="1:21" ht="20.25" customHeight="1" x14ac:dyDescent="0.2">
      <c r="A16" s="11" t="s">
        <v>21</v>
      </c>
      <c r="B16" s="11" t="s">
        <v>22</v>
      </c>
      <c r="C16" s="11"/>
      <c r="D16" s="11"/>
      <c r="E16" s="11"/>
      <c r="F16" s="11"/>
      <c r="G16" s="11"/>
      <c r="H16" s="11"/>
      <c r="I16" s="11"/>
      <c r="J16" s="12" t="s">
        <v>88</v>
      </c>
      <c r="K16" s="13">
        <f>SUM(K13:K15)</f>
        <v>48214846268</v>
      </c>
      <c r="L16" s="13">
        <f t="shared" ref="L16:T16" si="1">SUM(L13:L15)</f>
        <v>4541204652</v>
      </c>
      <c r="M16" s="13">
        <f t="shared" si="1"/>
        <v>0</v>
      </c>
      <c r="N16" s="13">
        <f t="shared" si="1"/>
        <v>52756050920</v>
      </c>
      <c r="O16" s="13">
        <f t="shared" si="1"/>
        <v>0</v>
      </c>
      <c r="P16" s="13">
        <f t="shared" si="1"/>
        <v>52756050920</v>
      </c>
      <c r="Q16" s="13">
        <f t="shared" si="1"/>
        <v>0</v>
      </c>
      <c r="R16" s="13">
        <f t="shared" si="1"/>
        <v>37262974858</v>
      </c>
      <c r="S16" s="13">
        <f t="shared" si="1"/>
        <v>37234936390</v>
      </c>
      <c r="T16" s="13">
        <f t="shared" si="1"/>
        <v>37179063288</v>
      </c>
      <c r="U16" s="14">
        <f t="shared" si="0"/>
        <v>0.70473552587131361</v>
      </c>
    </row>
    <row r="17" spans="1:21" ht="20.25" customHeight="1" x14ac:dyDescent="0.2">
      <c r="A17" s="7" t="s">
        <v>21</v>
      </c>
      <c r="B17" s="7" t="s">
        <v>25</v>
      </c>
      <c r="C17" s="7"/>
      <c r="D17" s="7"/>
      <c r="E17" s="7"/>
      <c r="F17" s="7"/>
      <c r="G17" s="7"/>
      <c r="H17" s="7"/>
      <c r="I17" s="7" t="s">
        <v>23</v>
      </c>
      <c r="J17" s="8" t="s">
        <v>29</v>
      </c>
      <c r="K17" s="9">
        <v>13110173334</v>
      </c>
      <c r="L17" s="9">
        <v>0</v>
      </c>
      <c r="M17" s="9">
        <v>0</v>
      </c>
      <c r="N17" s="9">
        <v>13110173334</v>
      </c>
      <c r="O17" s="9">
        <v>0</v>
      </c>
      <c r="P17" s="9">
        <v>12508484741.5</v>
      </c>
      <c r="Q17" s="9">
        <v>601688592.5</v>
      </c>
      <c r="R17" s="9">
        <v>11993427633.93</v>
      </c>
      <c r="S17" s="9">
        <v>8307720037.8100004</v>
      </c>
      <c r="T17" s="9">
        <v>8295307361.9499998</v>
      </c>
      <c r="U17" s="10">
        <f t="shared" si="0"/>
        <v>0.63273819122108033</v>
      </c>
    </row>
    <row r="18" spans="1:21" ht="20.25" customHeight="1" x14ac:dyDescent="0.2">
      <c r="A18" s="11" t="s">
        <v>21</v>
      </c>
      <c r="B18" s="11" t="s">
        <v>25</v>
      </c>
      <c r="C18" s="11"/>
      <c r="D18" s="11"/>
      <c r="E18" s="11"/>
      <c r="F18" s="11"/>
      <c r="G18" s="11"/>
      <c r="H18" s="11"/>
      <c r="I18" s="11"/>
      <c r="J18" s="12" t="s">
        <v>29</v>
      </c>
      <c r="K18" s="13">
        <f>+K17</f>
        <v>13110173334</v>
      </c>
      <c r="L18" s="13">
        <f t="shared" ref="L18:T18" si="2">+L17</f>
        <v>0</v>
      </c>
      <c r="M18" s="13">
        <f t="shared" si="2"/>
        <v>0</v>
      </c>
      <c r="N18" s="13">
        <f t="shared" si="2"/>
        <v>13110173334</v>
      </c>
      <c r="O18" s="13">
        <f t="shared" si="2"/>
        <v>0</v>
      </c>
      <c r="P18" s="13">
        <f t="shared" si="2"/>
        <v>12508484741.5</v>
      </c>
      <c r="Q18" s="13">
        <f t="shared" si="2"/>
        <v>601688592.5</v>
      </c>
      <c r="R18" s="13">
        <f t="shared" si="2"/>
        <v>11993427633.93</v>
      </c>
      <c r="S18" s="13">
        <f t="shared" si="2"/>
        <v>8307720037.8100004</v>
      </c>
      <c r="T18" s="13">
        <f t="shared" si="2"/>
        <v>8295307361.9499998</v>
      </c>
      <c r="U18" s="14">
        <f t="shared" si="0"/>
        <v>0.63273819122108033</v>
      </c>
    </row>
    <row r="19" spans="1:21" ht="20.25" customHeight="1" x14ac:dyDescent="0.2">
      <c r="A19" s="7" t="s">
        <v>21</v>
      </c>
      <c r="B19" s="7" t="s">
        <v>27</v>
      </c>
      <c r="C19" s="7" t="s">
        <v>27</v>
      </c>
      <c r="D19" s="7" t="s">
        <v>22</v>
      </c>
      <c r="E19" s="7" t="s">
        <v>30</v>
      </c>
      <c r="F19" s="7" t="s">
        <v>30</v>
      </c>
      <c r="G19" s="7"/>
      <c r="H19" s="7"/>
      <c r="I19" s="7" t="s">
        <v>23</v>
      </c>
      <c r="J19" s="8" t="s">
        <v>31</v>
      </c>
      <c r="K19" s="9">
        <v>7250660203</v>
      </c>
      <c r="L19" s="9">
        <v>0</v>
      </c>
      <c r="M19" s="9">
        <v>4542252381</v>
      </c>
      <c r="N19" s="9">
        <v>2708407822</v>
      </c>
      <c r="O19" s="9">
        <v>2708407822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f t="shared" si="0"/>
        <v>0</v>
      </c>
    </row>
    <row r="20" spans="1:21" ht="20.25" customHeight="1" x14ac:dyDescent="0.2">
      <c r="A20" s="7" t="s">
        <v>21</v>
      </c>
      <c r="B20" s="7" t="s">
        <v>27</v>
      </c>
      <c r="C20" s="7" t="s">
        <v>27</v>
      </c>
      <c r="D20" s="7" t="s">
        <v>32</v>
      </c>
      <c r="E20" s="7" t="s">
        <v>33</v>
      </c>
      <c r="F20" s="7" t="s">
        <v>33</v>
      </c>
      <c r="G20" s="7"/>
      <c r="H20" s="7"/>
      <c r="I20" s="7" t="s">
        <v>23</v>
      </c>
      <c r="J20" s="8" t="s">
        <v>34</v>
      </c>
      <c r="K20" s="9">
        <v>2837005703826</v>
      </c>
      <c r="L20" s="9">
        <v>1047729</v>
      </c>
      <c r="M20" s="9">
        <v>0</v>
      </c>
      <c r="N20" s="9">
        <v>2837006751555</v>
      </c>
      <c r="O20" s="9">
        <v>0</v>
      </c>
      <c r="P20" s="9">
        <v>2837005703826</v>
      </c>
      <c r="Q20" s="9">
        <v>1047729</v>
      </c>
      <c r="R20" s="9">
        <v>2367269366360</v>
      </c>
      <c r="S20" s="9">
        <v>2367269366360</v>
      </c>
      <c r="T20" s="9">
        <v>2366048782286</v>
      </c>
      <c r="U20" s="10">
        <f t="shared" si="0"/>
        <v>0.83399476613481383</v>
      </c>
    </row>
    <row r="21" spans="1:21" ht="20.25" customHeight="1" x14ac:dyDescent="0.2">
      <c r="A21" s="7" t="s">
        <v>21</v>
      </c>
      <c r="B21" s="7" t="s">
        <v>27</v>
      </c>
      <c r="C21" s="7" t="s">
        <v>35</v>
      </c>
      <c r="D21" s="7" t="s">
        <v>25</v>
      </c>
      <c r="E21" s="7" t="s">
        <v>36</v>
      </c>
      <c r="F21" s="7" t="s">
        <v>36</v>
      </c>
      <c r="G21" s="7"/>
      <c r="H21" s="7"/>
      <c r="I21" s="7" t="s">
        <v>23</v>
      </c>
      <c r="J21" s="8" t="s">
        <v>37</v>
      </c>
      <c r="K21" s="9">
        <v>19367250</v>
      </c>
      <c r="L21" s="9">
        <v>0</v>
      </c>
      <c r="M21" s="9">
        <v>0</v>
      </c>
      <c r="N21" s="9">
        <v>19367250</v>
      </c>
      <c r="O21" s="9">
        <v>0</v>
      </c>
      <c r="P21" s="9">
        <v>19367250</v>
      </c>
      <c r="Q21" s="9">
        <v>0</v>
      </c>
      <c r="R21" s="9">
        <v>7538117</v>
      </c>
      <c r="S21" s="9">
        <v>5538573</v>
      </c>
      <c r="T21" s="9">
        <v>5538573</v>
      </c>
      <c r="U21" s="10">
        <f t="shared" si="0"/>
        <v>0.28597622274716339</v>
      </c>
    </row>
    <row r="22" spans="1:21" ht="27" customHeight="1" x14ac:dyDescent="0.2">
      <c r="A22" s="7" t="s">
        <v>21</v>
      </c>
      <c r="B22" s="7" t="s">
        <v>27</v>
      </c>
      <c r="C22" s="7" t="s">
        <v>35</v>
      </c>
      <c r="D22" s="7" t="s">
        <v>25</v>
      </c>
      <c r="E22" s="7" t="s">
        <v>38</v>
      </c>
      <c r="F22" s="7" t="s">
        <v>38</v>
      </c>
      <c r="G22" s="7"/>
      <c r="H22" s="7"/>
      <c r="I22" s="7" t="s">
        <v>23</v>
      </c>
      <c r="J22" s="8" t="s">
        <v>39</v>
      </c>
      <c r="K22" s="9">
        <v>235243485</v>
      </c>
      <c r="L22" s="9">
        <v>0</v>
      </c>
      <c r="M22" s="9">
        <v>0</v>
      </c>
      <c r="N22" s="9">
        <v>235243485</v>
      </c>
      <c r="O22" s="9">
        <v>0</v>
      </c>
      <c r="P22" s="9">
        <v>235243485</v>
      </c>
      <c r="Q22" s="9">
        <v>0</v>
      </c>
      <c r="R22" s="9">
        <v>90885431</v>
      </c>
      <c r="S22" s="9">
        <v>53880998</v>
      </c>
      <c r="T22" s="9">
        <v>53880998</v>
      </c>
      <c r="U22" s="10">
        <f t="shared" si="0"/>
        <v>0.22904352909072062</v>
      </c>
    </row>
    <row r="23" spans="1:21" ht="20.25" customHeight="1" x14ac:dyDescent="0.2">
      <c r="A23" s="7" t="s">
        <v>21</v>
      </c>
      <c r="B23" s="7" t="s">
        <v>27</v>
      </c>
      <c r="C23" s="7" t="s">
        <v>23</v>
      </c>
      <c r="D23" s="7"/>
      <c r="E23" s="7"/>
      <c r="F23" s="7"/>
      <c r="G23" s="7"/>
      <c r="H23" s="7"/>
      <c r="I23" s="7" t="s">
        <v>23</v>
      </c>
      <c r="J23" s="8" t="s">
        <v>40</v>
      </c>
      <c r="K23" s="9">
        <v>1000000000</v>
      </c>
      <c r="L23" s="9">
        <v>0</v>
      </c>
      <c r="M23" s="9">
        <v>0</v>
      </c>
      <c r="N23" s="9">
        <v>1000000000</v>
      </c>
      <c r="O23" s="9">
        <v>0</v>
      </c>
      <c r="P23" s="9">
        <v>0</v>
      </c>
      <c r="Q23" s="9">
        <v>1000000000</v>
      </c>
      <c r="R23" s="9">
        <v>0</v>
      </c>
      <c r="S23" s="9">
        <v>0</v>
      </c>
      <c r="T23" s="9">
        <v>0</v>
      </c>
      <c r="U23" s="10">
        <f t="shared" si="0"/>
        <v>0</v>
      </c>
    </row>
    <row r="24" spans="1:21" ht="20.25" customHeight="1" x14ac:dyDescent="0.2">
      <c r="A24" s="11" t="s">
        <v>21</v>
      </c>
      <c r="B24" s="11" t="s">
        <v>27</v>
      </c>
      <c r="C24" s="11"/>
      <c r="D24" s="11"/>
      <c r="E24" s="11"/>
      <c r="F24" s="11"/>
      <c r="G24" s="11"/>
      <c r="H24" s="11"/>
      <c r="I24" s="11"/>
      <c r="J24" s="12" t="s">
        <v>89</v>
      </c>
      <c r="K24" s="13">
        <f>SUM(K19:K23)</f>
        <v>2845510974764</v>
      </c>
      <c r="L24" s="13">
        <f t="shared" ref="L24:T24" si="3">SUM(L19:L23)</f>
        <v>1047729</v>
      </c>
      <c r="M24" s="13">
        <f t="shared" si="3"/>
        <v>4542252381</v>
      </c>
      <c r="N24" s="13">
        <f t="shared" si="3"/>
        <v>2840969770112</v>
      </c>
      <c r="O24" s="13">
        <f t="shared" si="3"/>
        <v>2708407822</v>
      </c>
      <c r="P24" s="13">
        <f t="shared" si="3"/>
        <v>2837260314561</v>
      </c>
      <c r="Q24" s="13">
        <f t="shared" si="3"/>
        <v>1001047729</v>
      </c>
      <c r="R24" s="13">
        <f t="shared" si="3"/>
        <v>2367367789908</v>
      </c>
      <c r="S24" s="13">
        <f>SUM(S19:S23)</f>
        <v>2367328785931</v>
      </c>
      <c r="T24" s="13">
        <f t="shared" si="3"/>
        <v>2366108201857</v>
      </c>
      <c r="U24" s="14">
        <f t="shared" si="0"/>
        <v>0.8328522980952805</v>
      </c>
    </row>
    <row r="25" spans="1:21" ht="20.25" customHeight="1" x14ac:dyDescent="0.2">
      <c r="A25" s="7" t="s">
        <v>21</v>
      </c>
      <c r="B25" s="7" t="s">
        <v>41</v>
      </c>
      <c r="C25" s="7" t="s">
        <v>22</v>
      </c>
      <c r="D25" s="7"/>
      <c r="E25" s="7"/>
      <c r="F25" s="7"/>
      <c r="G25" s="7"/>
      <c r="H25" s="7"/>
      <c r="I25" s="7" t="s">
        <v>23</v>
      </c>
      <c r="J25" s="8" t="s">
        <v>42</v>
      </c>
      <c r="K25" s="9">
        <v>496263000</v>
      </c>
      <c r="L25" s="9">
        <v>0</v>
      </c>
      <c r="M25" s="9">
        <v>0</v>
      </c>
      <c r="N25" s="9">
        <v>496263000</v>
      </c>
      <c r="O25" s="9">
        <v>0</v>
      </c>
      <c r="P25" s="9">
        <v>382467353</v>
      </c>
      <c r="Q25" s="9">
        <v>113795647</v>
      </c>
      <c r="R25" s="9">
        <v>192751014</v>
      </c>
      <c r="S25" s="9">
        <v>191711000</v>
      </c>
      <c r="T25" s="9">
        <v>191711000</v>
      </c>
      <c r="U25" s="10">
        <f t="shared" si="0"/>
        <v>0.38630927552527589</v>
      </c>
    </row>
    <row r="26" spans="1:21" ht="20.25" customHeight="1" x14ac:dyDescent="0.2">
      <c r="A26" s="7" t="s">
        <v>21</v>
      </c>
      <c r="B26" s="7" t="s">
        <v>41</v>
      </c>
      <c r="C26" s="7" t="s">
        <v>35</v>
      </c>
      <c r="D26" s="7" t="s">
        <v>22</v>
      </c>
      <c r="E26" s="7"/>
      <c r="F26" s="7"/>
      <c r="G26" s="7"/>
      <c r="H26" s="7"/>
      <c r="I26" s="7" t="s">
        <v>43</v>
      </c>
      <c r="J26" s="8" t="s">
        <v>44</v>
      </c>
      <c r="K26" s="9">
        <v>10295452023</v>
      </c>
      <c r="L26" s="9">
        <v>0</v>
      </c>
      <c r="M26" s="9">
        <v>0</v>
      </c>
      <c r="N26" s="9">
        <v>10295452023</v>
      </c>
      <c r="O26" s="9">
        <v>0</v>
      </c>
      <c r="P26" s="9">
        <v>0</v>
      </c>
      <c r="Q26" s="9">
        <v>10295452023</v>
      </c>
      <c r="R26" s="9">
        <v>0</v>
      </c>
      <c r="S26" s="9">
        <v>0</v>
      </c>
      <c r="T26" s="9">
        <v>0</v>
      </c>
      <c r="U26" s="10">
        <f t="shared" si="0"/>
        <v>0</v>
      </c>
    </row>
    <row r="27" spans="1:21" x14ac:dyDescent="0.2">
      <c r="A27" s="11" t="s">
        <v>21</v>
      </c>
      <c r="B27" s="11" t="s">
        <v>41</v>
      </c>
      <c r="C27" s="11"/>
      <c r="D27" s="11"/>
      <c r="E27" s="11"/>
      <c r="F27" s="11"/>
      <c r="G27" s="11"/>
      <c r="H27" s="11"/>
      <c r="I27" s="11"/>
      <c r="J27" s="12" t="s">
        <v>90</v>
      </c>
      <c r="K27" s="13">
        <f>SUM(K25:K26)</f>
        <v>10791715023</v>
      </c>
      <c r="L27" s="13">
        <f t="shared" ref="L27:T27" si="4">SUM(L25:L26)</f>
        <v>0</v>
      </c>
      <c r="M27" s="13">
        <f t="shared" si="4"/>
        <v>0</v>
      </c>
      <c r="N27" s="13">
        <f t="shared" si="4"/>
        <v>10791715023</v>
      </c>
      <c r="O27" s="13">
        <f t="shared" si="4"/>
        <v>0</v>
      </c>
      <c r="P27" s="13">
        <f t="shared" si="4"/>
        <v>382467353</v>
      </c>
      <c r="Q27" s="13">
        <f t="shared" si="4"/>
        <v>10409247670</v>
      </c>
      <c r="R27" s="13">
        <f t="shared" si="4"/>
        <v>192751014</v>
      </c>
      <c r="S27" s="13">
        <f t="shared" si="4"/>
        <v>191711000</v>
      </c>
      <c r="T27" s="13">
        <f t="shared" si="4"/>
        <v>191711000</v>
      </c>
      <c r="U27" s="14">
        <f t="shared" si="0"/>
        <v>1.776464626719786E-2</v>
      </c>
    </row>
    <row r="28" spans="1:21" ht="23.25" customHeight="1" x14ac:dyDescent="0.2">
      <c r="A28" s="17" t="s">
        <v>91</v>
      </c>
      <c r="B28" s="18"/>
      <c r="C28" s="18"/>
      <c r="D28" s="18"/>
      <c r="E28" s="18"/>
      <c r="F28" s="18"/>
      <c r="G28" s="18"/>
      <c r="H28" s="18"/>
      <c r="I28" s="19"/>
      <c r="J28" s="20" t="s">
        <v>92</v>
      </c>
      <c r="K28" s="21">
        <f>+K16+K18+K24+K27</f>
        <v>2917627709389</v>
      </c>
      <c r="L28" s="21">
        <f t="shared" ref="L28:T28" si="5">+L16+L18+L24+L27</f>
        <v>4542252381</v>
      </c>
      <c r="M28" s="21">
        <f t="shared" si="5"/>
        <v>4542252381</v>
      </c>
      <c r="N28" s="21">
        <f t="shared" si="5"/>
        <v>2917627709389</v>
      </c>
      <c r="O28" s="21">
        <f t="shared" si="5"/>
        <v>2708407822</v>
      </c>
      <c r="P28" s="21">
        <f t="shared" si="5"/>
        <v>2902907317575.5</v>
      </c>
      <c r="Q28" s="21">
        <f t="shared" si="5"/>
        <v>12011983991.5</v>
      </c>
      <c r="R28" s="21">
        <f t="shared" si="5"/>
        <v>2416816943413.9302</v>
      </c>
      <c r="S28" s="21">
        <f t="shared" si="5"/>
        <v>2413063153358.8101</v>
      </c>
      <c r="T28" s="21">
        <f t="shared" si="5"/>
        <v>2411774283506.9502</v>
      </c>
      <c r="U28" s="22">
        <f t="shared" si="0"/>
        <v>0.82662166792075609</v>
      </c>
    </row>
    <row r="29" spans="1:21" ht="23.25" customHeight="1" x14ac:dyDescent="0.2">
      <c r="A29" s="7" t="s">
        <v>45</v>
      </c>
      <c r="B29" s="7" t="s">
        <v>23</v>
      </c>
      <c r="C29" s="7" t="s">
        <v>35</v>
      </c>
      <c r="D29" s="7" t="s">
        <v>22</v>
      </c>
      <c r="E29" s="7"/>
      <c r="F29" s="7"/>
      <c r="G29" s="7"/>
      <c r="H29" s="7"/>
      <c r="I29" s="7" t="s">
        <v>43</v>
      </c>
      <c r="J29" s="8" t="s">
        <v>46</v>
      </c>
      <c r="K29" s="9">
        <v>430085524</v>
      </c>
      <c r="L29" s="9">
        <v>0</v>
      </c>
      <c r="M29" s="9">
        <v>0</v>
      </c>
      <c r="N29" s="9">
        <v>430085524</v>
      </c>
      <c r="O29" s="9">
        <v>0</v>
      </c>
      <c r="P29" s="9">
        <v>430085524</v>
      </c>
      <c r="Q29" s="9">
        <v>0</v>
      </c>
      <c r="R29" s="9">
        <v>430085524</v>
      </c>
      <c r="S29" s="9">
        <v>430085524</v>
      </c>
      <c r="T29" s="9">
        <v>430085524</v>
      </c>
      <c r="U29" s="10">
        <f t="shared" si="0"/>
        <v>1</v>
      </c>
    </row>
    <row r="30" spans="1:21" ht="23.25" customHeight="1" x14ac:dyDescent="0.2">
      <c r="A30" s="17" t="s">
        <v>45</v>
      </c>
      <c r="B30" s="18"/>
      <c r="C30" s="18"/>
      <c r="D30" s="18"/>
      <c r="E30" s="18"/>
      <c r="F30" s="18"/>
      <c r="G30" s="18"/>
      <c r="H30" s="18"/>
      <c r="I30" s="19"/>
      <c r="J30" s="20" t="s">
        <v>93</v>
      </c>
      <c r="K30" s="21">
        <f>+K29</f>
        <v>430085524</v>
      </c>
      <c r="L30" s="21">
        <f t="shared" ref="L30:T30" si="6">+L29</f>
        <v>0</v>
      </c>
      <c r="M30" s="21">
        <f t="shared" si="6"/>
        <v>0</v>
      </c>
      <c r="N30" s="21">
        <f t="shared" si="6"/>
        <v>430085524</v>
      </c>
      <c r="O30" s="21">
        <f t="shared" si="6"/>
        <v>0</v>
      </c>
      <c r="P30" s="21">
        <f t="shared" si="6"/>
        <v>430085524</v>
      </c>
      <c r="Q30" s="21">
        <f t="shared" si="6"/>
        <v>0</v>
      </c>
      <c r="R30" s="21">
        <f t="shared" si="6"/>
        <v>430085524</v>
      </c>
      <c r="S30" s="21">
        <f t="shared" si="6"/>
        <v>430085524</v>
      </c>
      <c r="T30" s="21">
        <f t="shared" si="6"/>
        <v>430085524</v>
      </c>
      <c r="U30" s="22">
        <f t="shared" si="0"/>
        <v>1</v>
      </c>
    </row>
    <row r="31" spans="1:21" ht="24" x14ac:dyDescent="0.2">
      <c r="A31" s="7" t="s">
        <v>47</v>
      </c>
      <c r="B31" s="7" t="s">
        <v>48</v>
      </c>
      <c r="C31" s="7" t="s">
        <v>49</v>
      </c>
      <c r="D31" s="7" t="s">
        <v>50</v>
      </c>
      <c r="E31" s="7"/>
      <c r="F31" s="7"/>
      <c r="G31" s="7"/>
      <c r="H31" s="7"/>
      <c r="I31" s="7" t="s">
        <v>43</v>
      </c>
      <c r="J31" s="8" t="s">
        <v>51</v>
      </c>
      <c r="K31" s="9">
        <v>4970070000</v>
      </c>
      <c r="L31" s="9">
        <v>0</v>
      </c>
      <c r="M31" s="9">
        <v>0</v>
      </c>
      <c r="N31" s="9">
        <v>4970070000</v>
      </c>
      <c r="O31" s="9">
        <v>0</v>
      </c>
      <c r="P31" s="9">
        <v>3001140162.1999998</v>
      </c>
      <c r="Q31" s="9">
        <v>1968929837.8</v>
      </c>
      <c r="R31" s="9">
        <v>2925391615.1999998</v>
      </c>
      <c r="S31" s="9">
        <v>1519352540.2</v>
      </c>
      <c r="T31" s="9">
        <v>1509912596.2</v>
      </c>
      <c r="U31" s="10">
        <f t="shared" si="0"/>
        <v>0.30380107245974403</v>
      </c>
    </row>
    <row r="32" spans="1:21" ht="32.25" customHeight="1" x14ac:dyDescent="0.2">
      <c r="A32" s="7" t="s">
        <v>47</v>
      </c>
      <c r="B32" s="7" t="s">
        <v>48</v>
      </c>
      <c r="C32" s="7" t="s">
        <v>49</v>
      </c>
      <c r="D32" s="7" t="s">
        <v>52</v>
      </c>
      <c r="E32" s="7"/>
      <c r="F32" s="7"/>
      <c r="G32" s="7"/>
      <c r="H32" s="7"/>
      <c r="I32" s="7" t="s">
        <v>43</v>
      </c>
      <c r="J32" s="8" t="s">
        <v>53</v>
      </c>
      <c r="K32" s="9">
        <v>10971896212</v>
      </c>
      <c r="L32" s="9">
        <v>0</v>
      </c>
      <c r="M32" s="9">
        <v>800000000</v>
      </c>
      <c r="N32" s="9">
        <v>10171896212</v>
      </c>
      <c r="O32" s="9">
        <v>0</v>
      </c>
      <c r="P32" s="9">
        <v>9372269524.2999992</v>
      </c>
      <c r="Q32" s="9">
        <v>799626687.70000005</v>
      </c>
      <c r="R32" s="9">
        <v>9102297712.2999992</v>
      </c>
      <c r="S32" s="9">
        <v>6166931642.5</v>
      </c>
      <c r="T32" s="9">
        <v>6166173629.5</v>
      </c>
      <c r="U32" s="10">
        <f t="shared" si="0"/>
        <v>0.60619706502958959</v>
      </c>
    </row>
    <row r="33" spans="1:21" ht="32.25" customHeight="1" x14ac:dyDescent="0.2">
      <c r="A33" s="7" t="s">
        <v>47</v>
      </c>
      <c r="B33" s="7" t="s">
        <v>48</v>
      </c>
      <c r="C33" s="7" t="s">
        <v>49</v>
      </c>
      <c r="D33" s="7" t="s">
        <v>52</v>
      </c>
      <c r="E33" s="7"/>
      <c r="F33" s="7"/>
      <c r="G33" s="7"/>
      <c r="H33" s="7"/>
      <c r="I33" s="7" t="s">
        <v>54</v>
      </c>
      <c r="J33" s="8" t="s">
        <v>53</v>
      </c>
      <c r="K33" s="9">
        <v>1042000000</v>
      </c>
      <c r="L33" s="9">
        <v>0</v>
      </c>
      <c r="M33" s="9">
        <v>0</v>
      </c>
      <c r="N33" s="9">
        <v>1042000000</v>
      </c>
      <c r="O33" s="9">
        <v>0</v>
      </c>
      <c r="P33" s="9">
        <v>605092522</v>
      </c>
      <c r="Q33" s="9">
        <v>436907478</v>
      </c>
      <c r="R33" s="9">
        <v>605092522</v>
      </c>
      <c r="S33" s="9">
        <v>455458426</v>
      </c>
      <c r="T33" s="9">
        <v>455458426</v>
      </c>
      <c r="U33" s="10">
        <f t="shared" si="0"/>
        <v>0.43710021689059503</v>
      </c>
    </row>
    <row r="34" spans="1:21" ht="32.25" customHeight="1" x14ac:dyDescent="0.2">
      <c r="A34" s="7" t="s">
        <v>47</v>
      </c>
      <c r="B34" s="7" t="s">
        <v>48</v>
      </c>
      <c r="C34" s="7" t="s">
        <v>49</v>
      </c>
      <c r="D34" s="7" t="s">
        <v>52</v>
      </c>
      <c r="E34" s="7"/>
      <c r="F34" s="7"/>
      <c r="G34" s="7"/>
      <c r="H34" s="7"/>
      <c r="I34" s="7" t="s">
        <v>55</v>
      </c>
      <c r="J34" s="8" t="s">
        <v>53</v>
      </c>
      <c r="K34" s="9">
        <v>1999183788</v>
      </c>
      <c r="L34" s="9">
        <v>0</v>
      </c>
      <c r="M34" s="9">
        <v>0</v>
      </c>
      <c r="N34" s="9">
        <v>1999183788</v>
      </c>
      <c r="O34" s="9">
        <v>0</v>
      </c>
      <c r="P34" s="9">
        <v>1594865732</v>
      </c>
      <c r="Q34" s="9">
        <v>404318056</v>
      </c>
      <c r="R34" s="9">
        <v>1340777732</v>
      </c>
      <c r="S34" s="9">
        <v>874941065</v>
      </c>
      <c r="T34" s="9">
        <v>874941065</v>
      </c>
      <c r="U34" s="10">
        <f t="shared" si="0"/>
        <v>0.43764913973982267</v>
      </c>
    </row>
    <row r="35" spans="1:21" ht="32.25" customHeight="1" x14ac:dyDescent="0.2">
      <c r="A35" s="7" t="s">
        <v>47</v>
      </c>
      <c r="B35" s="7" t="s">
        <v>48</v>
      </c>
      <c r="C35" s="7" t="s">
        <v>49</v>
      </c>
      <c r="D35" s="7" t="s">
        <v>52</v>
      </c>
      <c r="E35" s="7"/>
      <c r="F35" s="7"/>
      <c r="G35" s="7"/>
      <c r="H35" s="7"/>
      <c r="I35" s="7" t="s">
        <v>56</v>
      </c>
      <c r="J35" s="8" t="s">
        <v>53</v>
      </c>
      <c r="K35" s="9">
        <v>1359605819</v>
      </c>
      <c r="L35" s="9">
        <v>540000000</v>
      </c>
      <c r="M35" s="9">
        <v>0</v>
      </c>
      <c r="N35" s="9">
        <v>1899605819</v>
      </c>
      <c r="O35" s="9">
        <v>0</v>
      </c>
      <c r="P35" s="9">
        <v>946858389</v>
      </c>
      <c r="Q35" s="9">
        <v>952747430</v>
      </c>
      <c r="R35" s="9">
        <v>930179086</v>
      </c>
      <c r="S35" s="9">
        <v>638898194.99000001</v>
      </c>
      <c r="T35" s="9">
        <v>638898194.99000001</v>
      </c>
      <c r="U35" s="10">
        <f t="shared" si="0"/>
        <v>0.33633198456210878</v>
      </c>
    </row>
    <row r="36" spans="1:21" ht="32.25" customHeight="1" x14ac:dyDescent="0.2">
      <c r="A36" s="7" t="s">
        <v>47</v>
      </c>
      <c r="B36" s="7" t="s">
        <v>48</v>
      </c>
      <c r="C36" s="7" t="s">
        <v>49</v>
      </c>
      <c r="D36" s="7" t="s">
        <v>52</v>
      </c>
      <c r="E36" s="7"/>
      <c r="F36" s="7"/>
      <c r="G36" s="7"/>
      <c r="H36" s="7"/>
      <c r="I36" s="7" t="s">
        <v>57</v>
      </c>
      <c r="J36" s="8" t="s">
        <v>53</v>
      </c>
      <c r="K36" s="9">
        <v>0</v>
      </c>
      <c r="L36" s="9">
        <v>540000000</v>
      </c>
      <c r="M36" s="9">
        <v>540000000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10" t="e">
        <f t="shared" si="0"/>
        <v>#DIV/0!</v>
      </c>
    </row>
    <row r="37" spans="1:21" ht="24" x14ac:dyDescent="0.2">
      <c r="A37" s="7" t="s">
        <v>47</v>
      </c>
      <c r="B37" s="7" t="s">
        <v>48</v>
      </c>
      <c r="C37" s="7" t="s">
        <v>49</v>
      </c>
      <c r="D37" s="7" t="s">
        <v>58</v>
      </c>
      <c r="E37" s="7"/>
      <c r="F37" s="7"/>
      <c r="G37" s="7"/>
      <c r="H37" s="7"/>
      <c r="I37" s="7" t="s">
        <v>43</v>
      </c>
      <c r="J37" s="8" t="s">
        <v>59</v>
      </c>
      <c r="K37" s="9">
        <v>3819690000</v>
      </c>
      <c r="L37" s="9">
        <v>0</v>
      </c>
      <c r="M37" s="9">
        <v>0</v>
      </c>
      <c r="N37" s="9">
        <v>3819690000</v>
      </c>
      <c r="O37" s="9">
        <v>0</v>
      </c>
      <c r="P37" s="9">
        <v>3202959053</v>
      </c>
      <c r="Q37" s="9">
        <v>616730947</v>
      </c>
      <c r="R37" s="9">
        <v>3149733611</v>
      </c>
      <c r="S37" s="9">
        <v>2077830595</v>
      </c>
      <c r="T37" s="9">
        <v>2070351946</v>
      </c>
      <c r="U37" s="10">
        <f t="shared" si="0"/>
        <v>0.54202093520678385</v>
      </c>
    </row>
    <row r="38" spans="1:21" ht="36" customHeight="1" x14ac:dyDescent="0.2">
      <c r="A38" s="7" t="s">
        <v>47</v>
      </c>
      <c r="B38" s="7" t="s">
        <v>48</v>
      </c>
      <c r="C38" s="7" t="s">
        <v>49</v>
      </c>
      <c r="D38" s="7" t="s">
        <v>60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43</v>
      </c>
      <c r="J38" s="8" t="s">
        <v>61</v>
      </c>
      <c r="K38" s="9">
        <v>790370000</v>
      </c>
      <c r="L38" s="9">
        <v>0</v>
      </c>
      <c r="M38" s="9">
        <v>0</v>
      </c>
      <c r="N38" s="9">
        <v>790370000</v>
      </c>
      <c r="O38" s="9">
        <v>0</v>
      </c>
      <c r="P38" s="9">
        <v>466666666</v>
      </c>
      <c r="Q38" s="9">
        <v>323703334</v>
      </c>
      <c r="R38" s="9">
        <v>0</v>
      </c>
      <c r="S38" s="9">
        <v>0</v>
      </c>
      <c r="T38" s="9">
        <v>0</v>
      </c>
      <c r="U38" s="10">
        <f t="shared" si="0"/>
        <v>0</v>
      </c>
    </row>
    <row r="39" spans="1:21" ht="24" x14ac:dyDescent="0.2">
      <c r="A39" s="7" t="s">
        <v>47</v>
      </c>
      <c r="B39" s="7" t="s">
        <v>48</v>
      </c>
      <c r="C39" s="7" t="s">
        <v>49</v>
      </c>
      <c r="D39" s="7" t="s">
        <v>62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43</v>
      </c>
      <c r="J39" s="8" t="s">
        <v>63</v>
      </c>
      <c r="K39" s="9">
        <v>3462544449</v>
      </c>
      <c r="L39" s="9">
        <v>800000000</v>
      </c>
      <c r="M39" s="9">
        <v>0</v>
      </c>
      <c r="N39" s="9">
        <v>4262544449</v>
      </c>
      <c r="O39" s="9">
        <v>0</v>
      </c>
      <c r="P39" s="9">
        <v>4133414097</v>
      </c>
      <c r="Q39" s="9">
        <v>129130352</v>
      </c>
      <c r="R39" s="9">
        <v>3877194639</v>
      </c>
      <c r="S39" s="9">
        <v>2583223205</v>
      </c>
      <c r="T39" s="9">
        <v>2564013692</v>
      </c>
      <c r="U39" s="10">
        <f t="shared" si="0"/>
        <v>0.60152186626500093</v>
      </c>
    </row>
    <row r="40" spans="1:21" ht="24" x14ac:dyDescent="0.2">
      <c r="A40" s="7" t="s">
        <v>47</v>
      </c>
      <c r="B40" s="7" t="s">
        <v>48</v>
      </c>
      <c r="C40" s="7" t="s">
        <v>49</v>
      </c>
      <c r="D40" s="7" t="s">
        <v>62</v>
      </c>
      <c r="E40" s="7" t="s">
        <v>0</v>
      </c>
      <c r="F40" s="7" t="s">
        <v>0</v>
      </c>
      <c r="G40" s="7" t="s">
        <v>0</v>
      </c>
      <c r="H40" s="7" t="s">
        <v>0</v>
      </c>
      <c r="I40" s="7" t="s">
        <v>55</v>
      </c>
      <c r="J40" s="8" t="s">
        <v>63</v>
      </c>
      <c r="K40" s="9">
        <v>1243000000</v>
      </c>
      <c r="L40" s="9">
        <v>0</v>
      </c>
      <c r="M40" s="9">
        <v>0</v>
      </c>
      <c r="N40" s="9">
        <v>1243000000</v>
      </c>
      <c r="O40" s="9">
        <v>0</v>
      </c>
      <c r="P40" s="9">
        <v>280800000</v>
      </c>
      <c r="Q40" s="9">
        <v>962200000</v>
      </c>
      <c r="R40" s="9">
        <v>4064642</v>
      </c>
      <c r="S40" s="9">
        <v>3844747</v>
      </c>
      <c r="T40" s="9">
        <v>3844747</v>
      </c>
      <c r="U40" s="10">
        <f t="shared" si="0"/>
        <v>3.0931190667739341E-3</v>
      </c>
    </row>
    <row r="41" spans="1:21" ht="36" x14ac:dyDescent="0.2">
      <c r="A41" s="7" t="s">
        <v>47</v>
      </c>
      <c r="B41" s="7" t="s">
        <v>64</v>
      </c>
      <c r="C41" s="7" t="s">
        <v>49</v>
      </c>
      <c r="D41" s="7" t="s">
        <v>65</v>
      </c>
      <c r="E41" s="7"/>
      <c r="F41" s="7"/>
      <c r="G41" s="7"/>
      <c r="H41" s="7"/>
      <c r="I41" s="7" t="s">
        <v>43</v>
      </c>
      <c r="J41" s="8" t="s">
        <v>66</v>
      </c>
      <c r="K41" s="9">
        <v>53220000000</v>
      </c>
      <c r="L41" s="9">
        <v>0</v>
      </c>
      <c r="M41" s="9">
        <v>0</v>
      </c>
      <c r="N41" s="9">
        <v>53220000000</v>
      </c>
      <c r="O41" s="9">
        <v>0</v>
      </c>
      <c r="P41" s="9">
        <v>24392472294</v>
      </c>
      <c r="Q41" s="9">
        <v>28827527706</v>
      </c>
      <c r="R41" s="9">
        <v>24026094954</v>
      </c>
      <c r="S41" s="9">
        <v>21259692991.099998</v>
      </c>
      <c r="T41" s="9">
        <v>21233511621.099998</v>
      </c>
      <c r="U41" s="10">
        <f t="shared" si="0"/>
        <v>0.39897616725103341</v>
      </c>
    </row>
    <row r="42" spans="1:21" ht="36" x14ac:dyDescent="0.2">
      <c r="A42" s="7" t="s">
        <v>47</v>
      </c>
      <c r="B42" s="7" t="s">
        <v>64</v>
      </c>
      <c r="C42" s="7" t="s">
        <v>49</v>
      </c>
      <c r="D42" s="7" t="s">
        <v>65</v>
      </c>
      <c r="E42" s="7"/>
      <c r="F42" s="7"/>
      <c r="G42" s="7"/>
      <c r="H42" s="7"/>
      <c r="I42" s="7" t="s">
        <v>55</v>
      </c>
      <c r="J42" s="8" t="s">
        <v>66</v>
      </c>
      <c r="K42" s="9">
        <v>14718000000</v>
      </c>
      <c r="L42" s="9">
        <v>0</v>
      </c>
      <c r="M42" s="9">
        <v>0</v>
      </c>
      <c r="N42" s="9">
        <v>14718000000</v>
      </c>
      <c r="O42" s="9">
        <v>0</v>
      </c>
      <c r="P42" s="9">
        <v>13568000000</v>
      </c>
      <c r="Q42" s="9">
        <v>1150000000</v>
      </c>
      <c r="R42" s="9">
        <v>13568000000</v>
      </c>
      <c r="S42" s="9">
        <v>15000000</v>
      </c>
      <c r="T42" s="9">
        <v>0</v>
      </c>
      <c r="U42" s="10">
        <f t="shared" si="0"/>
        <v>0</v>
      </c>
    </row>
    <row r="43" spans="1:21" ht="36" x14ac:dyDescent="0.2">
      <c r="A43" s="7" t="s">
        <v>47</v>
      </c>
      <c r="B43" s="7" t="s">
        <v>64</v>
      </c>
      <c r="C43" s="7" t="s">
        <v>49</v>
      </c>
      <c r="D43" s="7" t="s">
        <v>65</v>
      </c>
      <c r="E43" s="7"/>
      <c r="F43" s="7"/>
      <c r="G43" s="7"/>
      <c r="H43" s="7"/>
      <c r="I43" s="7" t="s">
        <v>56</v>
      </c>
      <c r="J43" s="8" t="s">
        <v>66</v>
      </c>
      <c r="K43" s="9">
        <v>3534525000</v>
      </c>
      <c r="L43" s="9">
        <v>0</v>
      </c>
      <c r="M43" s="9">
        <v>0</v>
      </c>
      <c r="N43" s="9">
        <v>3534525000</v>
      </c>
      <c r="O43" s="9">
        <v>0</v>
      </c>
      <c r="P43" s="9">
        <v>0</v>
      </c>
      <c r="Q43" s="9">
        <v>3534525000</v>
      </c>
      <c r="R43" s="9">
        <v>0</v>
      </c>
      <c r="S43" s="9">
        <v>0</v>
      </c>
      <c r="T43" s="9">
        <v>0</v>
      </c>
      <c r="U43" s="10">
        <f t="shared" si="0"/>
        <v>0</v>
      </c>
    </row>
    <row r="44" spans="1:21" ht="24" x14ac:dyDescent="0.2">
      <c r="A44" s="7" t="s">
        <v>47</v>
      </c>
      <c r="B44" s="7" t="s">
        <v>67</v>
      </c>
      <c r="C44" s="7" t="s">
        <v>49</v>
      </c>
      <c r="D44" s="7" t="s">
        <v>60</v>
      </c>
      <c r="E44" s="7"/>
      <c r="F44" s="7"/>
      <c r="G44" s="7"/>
      <c r="H44" s="7"/>
      <c r="I44" s="7" t="s">
        <v>43</v>
      </c>
      <c r="J44" s="8" t="s">
        <v>68</v>
      </c>
      <c r="K44" s="9">
        <v>30804000000</v>
      </c>
      <c r="L44" s="9">
        <v>0</v>
      </c>
      <c r="M44" s="9">
        <v>0</v>
      </c>
      <c r="N44" s="9">
        <v>30804000000</v>
      </c>
      <c r="O44" s="9">
        <v>0</v>
      </c>
      <c r="P44" s="9">
        <v>15710429982</v>
      </c>
      <c r="Q44" s="9">
        <v>15093570018</v>
      </c>
      <c r="R44" s="9">
        <v>14201649374</v>
      </c>
      <c r="S44" s="9">
        <v>9436051411.5300007</v>
      </c>
      <c r="T44" s="9">
        <v>9325807019.5300007</v>
      </c>
      <c r="U44" s="10">
        <f t="shared" si="0"/>
        <v>0.30274662444909756</v>
      </c>
    </row>
    <row r="45" spans="1:21" ht="24" x14ac:dyDescent="0.2">
      <c r="A45" s="7" t="s">
        <v>47</v>
      </c>
      <c r="B45" s="7" t="s">
        <v>67</v>
      </c>
      <c r="C45" s="7" t="s">
        <v>49</v>
      </c>
      <c r="D45" s="7" t="s">
        <v>62</v>
      </c>
      <c r="E45" s="7"/>
      <c r="F45" s="7"/>
      <c r="G45" s="7"/>
      <c r="H45" s="7"/>
      <c r="I45" s="7" t="s">
        <v>43</v>
      </c>
      <c r="J45" s="8" t="s">
        <v>69</v>
      </c>
      <c r="K45" s="9">
        <v>46000000000</v>
      </c>
      <c r="L45" s="9">
        <v>0</v>
      </c>
      <c r="M45" s="9">
        <v>0</v>
      </c>
      <c r="N45" s="9">
        <v>46000000000</v>
      </c>
      <c r="O45" s="9">
        <v>0</v>
      </c>
      <c r="P45" s="9">
        <v>46000000000</v>
      </c>
      <c r="Q45" s="9">
        <v>0</v>
      </c>
      <c r="R45" s="9">
        <v>0</v>
      </c>
      <c r="S45" s="9">
        <v>0</v>
      </c>
      <c r="T45" s="9">
        <v>0</v>
      </c>
      <c r="U45" s="10">
        <f t="shared" si="0"/>
        <v>0</v>
      </c>
    </row>
    <row r="46" spans="1:21" ht="36" x14ac:dyDescent="0.2">
      <c r="A46" s="7" t="s">
        <v>47</v>
      </c>
      <c r="B46" s="7" t="s">
        <v>67</v>
      </c>
      <c r="C46" s="7" t="s">
        <v>49</v>
      </c>
      <c r="D46" s="7" t="s">
        <v>70</v>
      </c>
      <c r="E46" s="7"/>
      <c r="F46" s="7"/>
      <c r="G46" s="7"/>
      <c r="H46" s="7"/>
      <c r="I46" s="7" t="s">
        <v>43</v>
      </c>
      <c r="J46" s="8" t="s">
        <v>71</v>
      </c>
      <c r="K46" s="9">
        <v>2761000000</v>
      </c>
      <c r="L46" s="9">
        <v>0</v>
      </c>
      <c r="M46" s="9">
        <v>0</v>
      </c>
      <c r="N46" s="9">
        <v>2761000000</v>
      </c>
      <c r="O46" s="9">
        <v>0</v>
      </c>
      <c r="P46" s="9">
        <v>2261104311</v>
      </c>
      <c r="Q46" s="9">
        <v>499895689</v>
      </c>
      <c r="R46" s="9">
        <v>2175257489</v>
      </c>
      <c r="S46" s="9">
        <v>1524945727</v>
      </c>
      <c r="T46" s="9">
        <v>1507035990</v>
      </c>
      <c r="U46" s="10">
        <f t="shared" si="0"/>
        <v>0.54582976819992757</v>
      </c>
    </row>
    <row r="47" spans="1:21" ht="36" x14ac:dyDescent="0.2">
      <c r="A47" s="7" t="s">
        <v>47</v>
      </c>
      <c r="B47" s="7" t="s">
        <v>67</v>
      </c>
      <c r="C47" s="7" t="s">
        <v>49</v>
      </c>
      <c r="D47" s="7" t="s">
        <v>43</v>
      </c>
      <c r="E47" s="7"/>
      <c r="F47" s="7"/>
      <c r="G47" s="7"/>
      <c r="H47" s="7"/>
      <c r="I47" s="7" t="s">
        <v>43</v>
      </c>
      <c r="J47" s="8" t="s">
        <v>72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10" t="e">
        <f t="shared" si="0"/>
        <v>#DIV/0!</v>
      </c>
    </row>
    <row r="48" spans="1:21" ht="36" x14ac:dyDescent="0.2">
      <c r="A48" s="7" t="s">
        <v>47</v>
      </c>
      <c r="B48" s="7" t="s">
        <v>67</v>
      </c>
      <c r="C48" s="7" t="s">
        <v>49</v>
      </c>
      <c r="D48" s="7" t="s">
        <v>43</v>
      </c>
      <c r="E48" s="7"/>
      <c r="F48" s="7"/>
      <c r="G48" s="7"/>
      <c r="H48" s="7"/>
      <c r="I48" s="7" t="s">
        <v>55</v>
      </c>
      <c r="J48" s="8" t="s">
        <v>72</v>
      </c>
      <c r="K48" s="9">
        <v>718842352060</v>
      </c>
      <c r="L48" s="9">
        <v>0</v>
      </c>
      <c r="M48" s="9">
        <v>0</v>
      </c>
      <c r="N48" s="9">
        <v>718842352060</v>
      </c>
      <c r="O48" s="9">
        <v>0</v>
      </c>
      <c r="P48" s="9">
        <v>709560560943</v>
      </c>
      <c r="Q48" s="9">
        <v>9281791117</v>
      </c>
      <c r="R48" s="9">
        <v>608615069718</v>
      </c>
      <c r="S48" s="9">
        <v>0</v>
      </c>
      <c r="T48" s="9">
        <v>0</v>
      </c>
      <c r="U48" s="10">
        <f t="shared" si="0"/>
        <v>0</v>
      </c>
    </row>
    <row r="49" spans="1:21" ht="24" x14ac:dyDescent="0.2">
      <c r="A49" s="7" t="s">
        <v>47</v>
      </c>
      <c r="B49" s="7" t="s">
        <v>67</v>
      </c>
      <c r="C49" s="7" t="s">
        <v>49</v>
      </c>
      <c r="D49" s="7" t="s">
        <v>73</v>
      </c>
      <c r="E49" s="7"/>
      <c r="F49" s="7"/>
      <c r="G49" s="7"/>
      <c r="H49" s="7"/>
      <c r="I49" s="7" t="s">
        <v>55</v>
      </c>
      <c r="J49" s="8" t="s">
        <v>74</v>
      </c>
      <c r="K49" s="9">
        <v>32638000000</v>
      </c>
      <c r="L49" s="9">
        <v>0</v>
      </c>
      <c r="M49" s="9">
        <v>17000000000</v>
      </c>
      <c r="N49" s="9">
        <v>15638000000</v>
      </c>
      <c r="O49" s="9">
        <v>0</v>
      </c>
      <c r="P49" s="9">
        <v>15618000000</v>
      </c>
      <c r="Q49" s="9">
        <v>20000000</v>
      </c>
      <c r="R49" s="9">
        <v>2255956587</v>
      </c>
      <c r="S49" s="9">
        <v>586142167</v>
      </c>
      <c r="T49" s="9">
        <v>586142167</v>
      </c>
      <c r="U49" s="10">
        <f t="shared" si="0"/>
        <v>3.7481913735771838E-2</v>
      </c>
    </row>
    <row r="50" spans="1:21" ht="33.75" customHeight="1" x14ac:dyDescent="0.2">
      <c r="A50" s="7" t="s">
        <v>47</v>
      </c>
      <c r="B50" s="7" t="s">
        <v>67</v>
      </c>
      <c r="C50" s="7" t="s">
        <v>49</v>
      </c>
      <c r="D50" s="7" t="s">
        <v>55</v>
      </c>
      <c r="E50" s="7"/>
      <c r="F50" s="7"/>
      <c r="G50" s="7"/>
      <c r="H50" s="7"/>
      <c r="I50" s="7" t="s">
        <v>54</v>
      </c>
      <c r="J50" s="8" t="s">
        <v>75</v>
      </c>
      <c r="K50" s="9">
        <v>6086540000</v>
      </c>
      <c r="L50" s="9">
        <v>17000000000</v>
      </c>
      <c r="M50" s="9">
        <v>0</v>
      </c>
      <c r="N50" s="9">
        <v>23086540000</v>
      </c>
      <c r="O50" s="9">
        <v>0</v>
      </c>
      <c r="P50" s="9">
        <v>5580156962</v>
      </c>
      <c r="Q50" s="9">
        <v>17506383038</v>
      </c>
      <c r="R50" s="9">
        <v>5557882984</v>
      </c>
      <c r="S50" s="9">
        <v>821759227</v>
      </c>
      <c r="T50" s="9">
        <v>814579369</v>
      </c>
      <c r="U50" s="10">
        <f t="shared" si="0"/>
        <v>3.5283735414661531E-2</v>
      </c>
    </row>
    <row r="51" spans="1:21" ht="33.75" customHeight="1" x14ac:dyDescent="0.2">
      <c r="A51" s="7" t="s">
        <v>47</v>
      </c>
      <c r="B51" s="7" t="s">
        <v>67</v>
      </c>
      <c r="C51" s="7" t="s">
        <v>49</v>
      </c>
      <c r="D51" s="7" t="s">
        <v>55</v>
      </c>
      <c r="E51" s="7"/>
      <c r="F51" s="7"/>
      <c r="G51" s="7"/>
      <c r="H51" s="7"/>
      <c r="I51" s="7" t="s">
        <v>55</v>
      </c>
      <c r="J51" s="8" t="s">
        <v>75</v>
      </c>
      <c r="K51" s="9">
        <v>25182000000</v>
      </c>
      <c r="L51" s="9">
        <v>0</v>
      </c>
      <c r="M51" s="9">
        <v>0</v>
      </c>
      <c r="N51" s="9">
        <v>25182000000</v>
      </c>
      <c r="O51" s="9">
        <v>0</v>
      </c>
      <c r="P51" s="9">
        <v>23948814035</v>
      </c>
      <c r="Q51" s="9">
        <v>1233185965</v>
      </c>
      <c r="R51" s="9">
        <v>23479229446</v>
      </c>
      <c r="S51" s="9">
        <v>0</v>
      </c>
      <c r="T51" s="9">
        <v>0</v>
      </c>
      <c r="U51" s="10">
        <f t="shared" si="0"/>
        <v>0</v>
      </c>
    </row>
    <row r="52" spans="1:21" ht="33.75" customHeight="1" x14ac:dyDescent="0.2">
      <c r="A52" s="7" t="s">
        <v>47</v>
      </c>
      <c r="B52" s="7" t="s">
        <v>67</v>
      </c>
      <c r="C52" s="7" t="s">
        <v>49</v>
      </c>
      <c r="D52" s="7" t="s">
        <v>55</v>
      </c>
      <c r="E52" s="7"/>
      <c r="F52" s="7"/>
      <c r="G52" s="7"/>
      <c r="H52" s="7"/>
      <c r="I52" s="7" t="s">
        <v>56</v>
      </c>
      <c r="J52" s="8" t="s">
        <v>75</v>
      </c>
      <c r="K52" s="9">
        <v>2148000000</v>
      </c>
      <c r="L52" s="9">
        <v>0</v>
      </c>
      <c r="M52" s="9">
        <v>0</v>
      </c>
      <c r="N52" s="9">
        <v>2148000000</v>
      </c>
      <c r="O52" s="9">
        <v>0</v>
      </c>
      <c r="P52" s="9">
        <v>2062917919</v>
      </c>
      <c r="Q52" s="9">
        <v>85082081</v>
      </c>
      <c r="R52" s="9">
        <v>775080055</v>
      </c>
      <c r="S52" s="9">
        <v>585846549</v>
      </c>
      <c r="T52" s="9">
        <v>583548041</v>
      </c>
      <c r="U52" s="10">
        <f t="shared" si="0"/>
        <v>0.2716704101489758</v>
      </c>
    </row>
    <row r="53" spans="1:21" ht="33.75" customHeight="1" x14ac:dyDescent="0.2">
      <c r="A53" s="7" t="s">
        <v>47</v>
      </c>
      <c r="B53" s="7" t="s">
        <v>67</v>
      </c>
      <c r="C53" s="7" t="s">
        <v>49</v>
      </c>
      <c r="D53" s="7" t="s">
        <v>55</v>
      </c>
      <c r="E53" s="7"/>
      <c r="F53" s="7"/>
      <c r="G53" s="7"/>
      <c r="H53" s="7"/>
      <c r="I53" s="7" t="s">
        <v>57</v>
      </c>
      <c r="J53" s="8" t="s">
        <v>75</v>
      </c>
      <c r="K53" s="9">
        <v>0</v>
      </c>
      <c r="L53" s="9">
        <v>400000000</v>
      </c>
      <c r="M53" s="9">
        <v>0</v>
      </c>
      <c r="N53" s="9">
        <v>400000000</v>
      </c>
      <c r="O53" s="9">
        <v>0</v>
      </c>
      <c r="P53" s="9">
        <v>0</v>
      </c>
      <c r="Q53" s="9">
        <v>400000000</v>
      </c>
      <c r="R53" s="9">
        <v>0</v>
      </c>
      <c r="S53" s="9">
        <v>0</v>
      </c>
      <c r="T53" s="9">
        <v>0</v>
      </c>
      <c r="U53" s="10">
        <f t="shared" si="0"/>
        <v>0</v>
      </c>
    </row>
    <row r="54" spans="1:21" ht="48" x14ac:dyDescent="0.2">
      <c r="A54" s="7" t="s">
        <v>47</v>
      </c>
      <c r="B54" s="7" t="s">
        <v>67</v>
      </c>
      <c r="C54" s="7" t="s">
        <v>49</v>
      </c>
      <c r="D54" s="7" t="s">
        <v>76</v>
      </c>
      <c r="E54" s="7"/>
      <c r="F54" s="7"/>
      <c r="G54" s="7"/>
      <c r="H54" s="7"/>
      <c r="I54" s="7" t="s">
        <v>43</v>
      </c>
      <c r="J54" s="8" t="s">
        <v>77</v>
      </c>
      <c r="K54" s="9">
        <v>0</v>
      </c>
      <c r="L54" s="9">
        <v>400000000</v>
      </c>
      <c r="M54" s="9">
        <v>400000000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10" t="e">
        <f t="shared" si="0"/>
        <v>#DIV/0!</v>
      </c>
    </row>
    <row r="55" spans="1:21" ht="24" x14ac:dyDescent="0.2">
      <c r="A55" s="7" t="s">
        <v>47</v>
      </c>
      <c r="B55" s="7" t="s">
        <v>67</v>
      </c>
      <c r="C55" s="7" t="s">
        <v>49</v>
      </c>
      <c r="D55" s="7" t="s">
        <v>78</v>
      </c>
      <c r="E55" s="7"/>
      <c r="F55" s="7"/>
      <c r="G55" s="7"/>
      <c r="H55" s="7"/>
      <c r="I55" s="7" t="s">
        <v>55</v>
      </c>
      <c r="J55" s="8" t="s">
        <v>79</v>
      </c>
      <c r="K55" s="9">
        <v>88580107940</v>
      </c>
      <c r="L55" s="9">
        <v>0</v>
      </c>
      <c r="M55" s="9">
        <v>0</v>
      </c>
      <c r="N55" s="9">
        <v>88580107940</v>
      </c>
      <c r="O55" s="9">
        <v>0</v>
      </c>
      <c r="P55" s="9">
        <v>88580107940</v>
      </c>
      <c r="Q55" s="9">
        <v>0</v>
      </c>
      <c r="R55" s="9">
        <v>88580107940</v>
      </c>
      <c r="S55" s="9">
        <v>0</v>
      </c>
      <c r="T55" s="9">
        <v>0</v>
      </c>
      <c r="U55" s="10">
        <f t="shared" si="0"/>
        <v>0</v>
      </c>
    </row>
    <row r="56" spans="1:21" ht="24" x14ac:dyDescent="0.2">
      <c r="A56" s="7" t="s">
        <v>47</v>
      </c>
      <c r="B56" s="7" t="s">
        <v>67</v>
      </c>
      <c r="C56" s="7" t="s">
        <v>49</v>
      </c>
      <c r="D56" s="7" t="s">
        <v>78</v>
      </c>
      <c r="E56" s="7"/>
      <c r="F56" s="7"/>
      <c r="G56" s="7"/>
      <c r="H56" s="7"/>
      <c r="I56" s="7" t="s">
        <v>56</v>
      </c>
      <c r="J56" s="8" t="s">
        <v>79</v>
      </c>
      <c r="K56" s="9">
        <v>46958000000</v>
      </c>
      <c r="L56" s="9">
        <v>0</v>
      </c>
      <c r="M56" s="9">
        <v>0</v>
      </c>
      <c r="N56" s="9">
        <v>46958000000</v>
      </c>
      <c r="O56" s="9">
        <v>0</v>
      </c>
      <c r="P56" s="9">
        <v>46801013315.669998</v>
      </c>
      <c r="Q56" s="9">
        <v>156986684.33000001</v>
      </c>
      <c r="R56" s="9">
        <v>46472769302.669998</v>
      </c>
      <c r="S56" s="9">
        <v>909023833.66999996</v>
      </c>
      <c r="T56" s="9">
        <v>909023833.66999996</v>
      </c>
      <c r="U56" s="10">
        <f t="shared" si="0"/>
        <v>1.9358231476425743E-2</v>
      </c>
    </row>
    <row r="57" spans="1:21" ht="24" x14ac:dyDescent="0.2">
      <c r="A57" s="7" t="s">
        <v>47</v>
      </c>
      <c r="B57" s="7" t="s">
        <v>67</v>
      </c>
      <c r="C57" s="7" t="s">
        <v>49</v>
      </c>
      <c r="D57" s="7" t="s">
        <v>78</v>
      </c>
      <c r="E57" s="7"/>
      <c r="F57" s="7"/>
      <c r="G57" s="7"/>
      <c r="H57" s="7"/>
      <c r="I57" s="7" t="s">
        <v>57</v>
      </c>
      <c r="J57" s="8" t="s">
        <v>79</v>
      </c>
      <c r="K57" s="9">
        <v>0</v>
      </c>
      <c r="L57" s="9">
        <v>7363450000</v>
      </c>
      <c r="M57" s="9">
        <v>0</v>
      </c>
      <c r="N57" s="9">
        <v>7363450000</v>
      </c>
      <c r="O57" s="9">
        <v>0</v>
      </c>
      <c r="P57" s="9">
        <v>7363450000</v>
      </c>
      <c r="Q57" s="9">
        <v>0</v>
      </c>
      <c r="R57" s="9">
        <v>7363450000</v>
      </c>
      <c r="S57" s="9">
        <v>0</v>
      </c>
      <c r="T57" s="9">
        <v>0</v>
      </c>
      <c r="U57" s="10">
        <f t="shared" si="0"/>
        <v>0</v>
      </c>
    </row>
    <row r="58" spans="1:21" ht="36" x14ac:dyDescent="0.2">
      <c r="A58" s="7" t="s">
        <v>47</v>
      </c>
      <c r="B58" s="7" t="s">
        <v>80</v>
      </c>
      <c r="C58" s="7" t="s">
        <v>49</v>
      </c>
      <c r="D58" s="7" t="s">
        <v>60</v>
      </c>
      <c r="E58" s="7"/>
      <c r="F58" s="7"/>
      <c r="G58" s="7"/>
      <c r="H58" s="7"/>
      <c r="I58" s="7" t="s">
        <v>43</v>
      </c>
      <c r="J58" s="8" t="s">
        <v>81</v>
      </c>
      <c r="K58" s="9">
        <v>0</v>
      </c>
      <c r="L58" s="9">
        <v>7363450000</v>
      </c>
      <c r="M58" s="9">
        <v>7363450000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10" t="e">
        <f t="shared" si="0"/>
        <v>#DIV/0!</v>
      </c>
    </row>
    <row r="59" spans="1:21" ht="36" x14ac:dyDescent="0.2">
      <c r="A59" s="7" t="s">
        <v>47</v>
      </c>
      <c r="B59" s="7" t="s">
        <v>80</v>
      </c>
      <c r="C59" s="7" t="s">
        <v>49</v>
      </c>
      <c r="D59" s="7" t="s">
        <v>62</v>
      </c>
      <c r="E59" s="7"/>
      <c r="F59" s="7"/>
      <c r="G59" s="7"/>
      <c r="H59" s="7"/>
      <c r="I59" s="7" t="s">
        <v>43</v>
      </c>
      <c r="J59" s="8" t="s">
        <v>82</v>
      </c>
      <c r="K59" s="9">
        <v>20550000000</v>
      </c>
      <c r="L59" s="9">
        <v>0</v>
      </c>
      <c r="M59" s="9">
        <v>0</v>
      </c>
      <c r="N59" s="9">
        <v>20550000000</v>
      </c>
      <c r="O59" s="9">
        <v>0</v>
      </c>
      <c r="P59" s="9">
        <v>20249304709.330002</v>
      </c>
      <c r="Q59" s="9">
        <v>300695290.67000002</v>
      </c>
      <c r="R59" s="9">
        <v>16923065190.530001</v>
      </c>
      <c r="S59" s="9">
        <v>7860398546.5299997</v>
      </c>
      <c r="T59" s="9">
        <v>7397333117.5299997</v>
      </c>
      <c r="U59" s="10">
        <f t="shared" si="0"/>
        <v>0.3599675482982968</v>
      </c>
    </row>
    <row r="60" spans="1:21" ht="37.5" customHeight="1" x14ac:dyDescent="0.2">
      <c r="A60" s="7" t="s">
        <v>47</v>
      </c>
      <c r="B60" s="7" t="s">
        <v>80</v>
      </c>
      <c r="C60" s="7" t="s">
        <v>49</v>
      </c>
      <c r="D60" s="7" t="s">
        <v>70</v>
      </c>
      <c r="E60" s="7"/>
      <c r="F60" s="7"/>
      <c r="G60" s="7"/>
      <c r="H60" s="7"/>
      <c r="I60" s="7" t="s">
        <v>43</v>
      </c>
      <c r="J60" s="8" t="s">
        <v>83</v>
      </c>
      <c r="K60" s="9">
        <v>22625695348</v>
      </c>
      <c r="L60" s="9">
        <v>0</v>
      </c>
      <c r="M60" s="9">
        <v>0</v>
      </c>
      <c r="N60" s="9">
        <v>22625695348</v>
      </c>
      <c r="O60" s="9">
        <v>0</v>
      </c>
      <c r="P60" s="9">
        <v>22031106635.330002</v>
      </c>
      <c r="Q60" s="9">
        <v>594588712.66999996</v>
      </c>
      <c r="R60" s="9">
        <v>15995781390.33</v>
      </c>
      <c r="S60" s="9">
        <v>10209037262.879999</v>
      </c>
      <c r="T60" s="9">
        <v>10149423767.879999</v>
      </c>
      <c r="U60" s="10">
        <f t="shared" si="0"/>
        <v>0.4485795292376355</v>
      </c>
    </row>
    <row r="61" spans="1:21" ht="40.5" customHeight="1" thickBot="1" x14ac:dyDescent="0.25">
      <c r="A61" s="7" t="s">
        <v>47</v>
      </c>
      <c r="B61" s="7" t="s">
        <v>80</v>
      </c>
      <c r="C61" s="7" t="s">
        <v>49</v>
      </c>
      <c r="D61" s="7" t="s">
        <v>70</v>
      </c>
      <c r="E61" s="7"/>
      <c r="F61" s="7"/>
      <c r="G61" s="7"/>
      <c r="H61" s="7"/>
      <c r="I61" s="7" t="s">
        <v>43</v>
      </c>
      <c r="J61" s="8" t="s">
        <v>83</v>
      </c>
      <c r="K61" s="9">
        <v>3522000000</v>
      </c>
      <c r="L61" s="9">
        <v>0</v>
      </c>
      <c r="M61" s="9">
        <v>0</v>
      </c>
      <c r="N61" s="9">
        <v>3522000000</v>
      </c>
      <c r="O61" s="9">
        <v>0</v>
      </c>
      <c r="P61" s="9">
        <v>3439105683</v>
      </c>
      <c r="Q61" s="9">
        <v>82894317</v>
      </c>
      <c r="R61" s="9">
        <v>3202746738</v>
      </c>
      <c r="S61" s="9">
        <v>2031121120.79</v>
      </c>
      <c r="T61" s="9">
        <v>2026131238.79</v>
      </c>
      <c r="U61" s="10">
        <f t="shared" ref="U61" si="7">+T61/N61</f>
        <v>0.57527860272288467</v>
      </c>
    </row>
    <row r="62" spans="1:21" ht="24.75" customHeight="1" thickBot="1" x14ac:dyDescent="0.25">
      <c r="A62" s="23" t="s">
        <v>47</v>
      </c>
      <c r="B62" s="24" t="s">
        <v>0</v>
      </c>
      <c r="C62" s="24"/>
      <c r="D62" s="24"/>
      <c r="E62" s="24"/>
      <c r="F62" s="24"/>
      <c r="G62" s="24"/>
      <c r="H62" s="24"/>
      <c r="I62" s="24"/>
      <c r="J62" s="25" t="s">
        <v>94</v>
      </c>
      <c r="K62" s="26">
        <f>SUM(K31:K61)</f>
        <v>1147828580616</v>
      </c>
      <c r="L62" s="26">
        <f t="shared" ref="L62:T62" si="8">SUM(L31:L61)</f>
        <v>34406900000</v>
      </c>
      <c r="M62" s="26">
        <f t="shared" si="8"/>
        <v>26103450000</v>
      </c>
      <c r="N62" s="26">
        <f t="shared" si="8"/>
        <v>1156132030616</v>
      </c>
      <c r="O62" s="26">
        <f t="shared" si="8"/>
        <v>0</v>
      </c>
      <c r="P62" s="26">
        <f t="shared" si="8"/>
        <v>1070770610874.83</v>
      </c>
      <c r="Q62" s="26">
        <f>SUM(Q31:Q61)</f>
        <v>85361419741.169998</v>
      </c>
      <c r="R62" s="26">
        <f t="shared" si="8"/>
        <v>895126872728.03003</v>
      </c>
      <c r="S62" s="26">
        <f t="shared" si="8"/>
        <v>69559499252.189987</v>
      </c>
      <c r="T62" s="26">
        <f t="shared" si="8"/>
        <v>68816130462.189987</v>
      </c>
      <c r="U62" s="27">
        <f>+T62/N62</f>
        <v>5.9522726332150826E-2</v>
      </c>
    </row>
    <row r="63" spans="1:21" ht="24.75" customHeight="1" thickBot="1" x14ac:dyDescent="0.25">
      <c r="A63" s="29" t="s">
        <v>95</v>
      </c>
      <c r="B63" s="30"/>
      <c r="C63" s="30"/>
      <c r="D63" s="30"/>
      <c r="E63" s="30"/>
      <c r="F63" s="30"/>
      <c r="G63" s="30"/>
      <c r="H63" s="30"/>
      <c r="I63" s="30"/>
      <c r="J63" s="31"/>
      <c r="K63" s="15">
        <f>+K28+K30+K62</f>
        <v>4065886375529</v>
      </c>
      <c r="L63" s="15">
        <f t="shared" ref="L63:T63" si="9">+L28+L30+L62</f>
        <v>38949152381</v>
      </c>
      <c r="M63" s="15">
        <f t="shared" si="9"/>
        <v>30645702381</v>
      </c>
      <c r="N63" s="15">
        <f t="shared" si="9"/>
        <v>4074189825529</v>
      </c>
      <c r="O63" s="15">
        <f t="shared" si="9"/>
        <v>2708407822</v>
      </c>
      <c r="P63" s="15">
        <f t="shared" si="9"/>
        <v>3974108013974.3301</v>
      </c>
      <c r="Q63" s="15">
        <f t="shared" si="9"/>
        <v>97373403732.669998</v>
      </c>
      <c r="R63" s="15">
        <f t="shared" si="9"/>
        <v>3312373901665.96</v>
      </c>
      <c r="S63" s="15">
        <f t="shared" si="9"/>
        <v>2483052738135</v>
      </c>
      <c r="T63" s="15">
        <f t="shared" si="9"/>
        <v>2481020499493.1401</v>
      </c>
      <c r="U63" s="16">
        <f>+T63/N63</f>
        <v>0.60896045735203319</v>
      </c>
    </row>
    <row r="64" spans="1:21" s="1" customFormat="1" ht="15" x14ac:dyDescent="0.25">
      <c r="A64" s="6" t="s">
        <v>96</v>
      </c>
    </row>
  </sheetData>
  <sheetProtection algorithmName="SHA-512" hashValue="qNiD91JXzDUqHwZwPQo3asyQzzK7dbQo2ZIp9ZgJbrzhlrTKTAZ9ZhHHQR0uVR5NiW1ns0Fid8KEQPF7OyZBuQ==" saltValue="9xDMAEPAMUiaN5sPB8eSGA==" spinCount="100000" sheet="1" objects="1" scenarios="1"/>
  <mergeCells count="4">
    <mergeCell ref="I5:Q5"/>
    <mergeCell ref="I6:Q6"/>
    <mergeCell ref="I7:Q7"/>
    <mergeCell ref="A63:J63"/>
  </mergeCells>
  <pageMargins left="0.39370078740157483" right="0.39370078740157483" top="0.78740157480314965" bottom="0.78740157480314965" header="0.78740157480314965" footer="0.78740157480314965"/>
  <pageSetup paperSize="14" scale="44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EjecucionPresupu Octubre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Yanneth Moreno Rincon</dc:creator>
  <cp:lastModifiedBy>Jorge Andres Moreno Arteta</cp:lastModifiedBy>
  <dcterms:created xsi:type="dcterms:W3CDTF">2023-11-06T19:31:47Z</dcterms:created>
  <dcterms:modified xsi:type="dcterms:W3CDTF">2023-11-07T16:30:14Z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