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4C173914-FE55-4EA3-8906-9A299C9B117E}" xr6:coauthVersionLast="45" xr6:coauthVersionMax="45" xr10:uidLastSave="{00000000-0000-0000-0000-000000000000}"/>
  <workbookProtection workbookAlgorithmName="SHA-512" workbookHashValue="aA0KFFBP2wS2BHxJz6q6p8Uy0m/Zzuzy/9Ii6oVy2eIRd21XkfcKmpjct8JYpCOd0KmjOyVYKWlwRjeEPtD/Kw==" workbookSaltValue="qe2W2cmRu2zqzpONbURGQA==" workbookSpinCount="100000" lockStructure="1"/>
  <bookViews>
    <workbookView xWindow="-120" yWindow="-120" windowWidth="19440" windowHeight="11160" xr2:uid="{00000000-000D-0000-FFFF-FFFF00000000}"/>
  </bookViews>
  <sheets>
    <sheet name="MVCT" sheetId="2" r:id="rId1"/>
  </sheets>
  <definedNames>
    <definedName name="_xlnm._FilterDatabase" localSheetId="0" hidden="1">MVCT!$12:$51</definedName>
    <definedName name="_xlnm.Print_Area" localSheetId="0">MVCT!$A$1:$T$55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2" l="1"/>
  <c r="R25" i="2"/>
  <c r="Q25" i="2"/>
  <c r="P25" i="2"/>
  <c r="O25" i="2"/>
  <c r="N25" i="2"/>
  <c r="M25" i="2"/>
  <c r="L25" i="2"/>
  <c r="K25" i="2"/>
  <c r="J25" i="2"/>
  <c r="T26" i="2" l="1"/>
  <c r="T29" i="2"/>
  <c r="T47" i="2"/>
  <c r="T48" i="2"/>
  <c r="T44" i="2"/>
  <c r="T45" i="2"/>
  <c r="S51" i="2"/>
  <c r="R51" i="2"/>
  <c r="Q51" i="2"/>
  <c r="P51" i="2"/>
  <c r="O51" i="2"/>
  <c r="N51" i="2"/>
  <c r="M51" i="2"/>
  <c r="L51" i="2"/>
  <c r="K51" i="2"/>
  <c r="J51" i="2"/>
  <c r="S30" i="2"/>
  <c r="R30" i="2"/>
  <c r="Q30" i="2"/>
  <c r="P30" i="2"/>
  <c r="O30" i="2"/>
  <c r="N30" i="2"/>
  <c r="M30" i="2"/>
  <c r="L30" i="2"/>
  <c r="K30" i="2"/>
  <c r="J30" i="2"/>
  <c r="S19" i="2"/>
  <c r="R19" i="2"/>
  <c r="Q19" i="2"/>
  <c r="P19" i="2"/>
  <c r="O19" i="2"/>
  <c r="N19" i="2"/>
  <c r="M19" i="2"/>
  <c r="L19" i="2"/>
  <c r="K19" i="2"/>
  <c r="J19" i="2"/>
  <c r="S16" i="2"/>
  <c r="R16" i="2"/>
  <c r="Q16" i="2"/>
  <c r="P16" i="2"/>
  <c r="O16" i="2"/>
  <c r="N16" i="2"/>
  <c r="M16" i="2"/>
  <c r="L16" i="2"/>
  <c r="K16" i="2"/>
  <c r="J16" i="2"/>
  <c r="T16" i="2" l="1"/>
  <c r="T30" i="2"/>
  <c r="T19" i="2"/>
  <c r="T50" i="2"/>
  <c r="T49" i="2" l="1"/>
  <c r="T23" i="2" l="1"/>
  <c r="T22" i="2"/>
  <c r="T21" i="2"/>
  <c r="T42" i="2" l="1"/>
  <c r="T43" i="2"/>
  <c r="T46" i="2"/>
  <c r="T18" i="2"/>
  <c r="T17" i="2"/>
  <c r="T15" i="2"/>
  <c r="T14" i="2"/>
  <c r="T13" i="2"/>
  <c r="T41" i="2"/>
  <c r="T40" i="2"/>
  <c r="T39" i="2"/>
  <c r="T38" i="2"/>
  <c r="T37" i="2"/>
  <c r="T36" i="2"/>
  <c r="T34" i="2"/>
  <c r="T33" i="2"/>
  <c r="T32" i="2"/>
  <c r="N31" i="2" l="1"/>
  <c r="N52" i="2" s="1"/>
  <c r="R31" i="2"/>
  <c r="R52" i="2" s="1"/>
  <c r="J31" i="2"/>
  <c r="J52" i="2" s="1"/>
  <c r="K31" i="2"/>
  <c r="K52" i="2" s="1"/>
  <c r="M31" i="2"/>
  <c r="M52" i="2" s="1"/>
  <c r="S31" i="2"/>
  <c r="S52" i="2" s="1"/>
  <c r="P31" i="2"/>
  <c r="P52" i="2" s="1"/>
  <c r="L31" i="2"/>
  <c r="L52" i="2" s="1"/>
  <c r="O31" i="2"/>
  <c r="O52" i="2" s="1"/>
  <c r="Q31" i="2"/>
  <c r="Q52" i="2" s="1"/>
  <c r="T25" i="2"/>
  <c r="T51" i="2"/>
  <c r="T52" i="2" l="1"/>
  <c r="T31" i="2"/>
</calcChain>
</file>

<file path=xl/sharedStrings.xml><?xml version="1.0" encoding="utf-8"?>
<sst xmlns="http://schemas.openxmlformats.org/spreadsheetml/2006/main" count="220" uniqueCount="93">
  <si>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</si>
  <si>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</si>
  <si>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</si>
  <si>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</si>
  <si>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</si>
  <si>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</si>
  <si>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</si>
  <si>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</si>
  <si>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</si>
  <si>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</si>
  <si>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</si>
  <si>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</si>
  <si>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</si>
  <si>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</si>
  <si>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</si>
  <si>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</si>
  <si>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</si>
  <si>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</si>
  <si>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</si>
  <si>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11</t>
  </si>
  <si>
    <t>4</t>
  </si>
  <si>
    <t>5</t>
  </si>
  <si>
    <t>9</t>
  </si>
  <si>
    <t>10</t>
  </si>
  <si>
    <t>2</t>
  </si>
  <si>
    <t>6</t>
  </si>
  <si>
    <t>7</t>
  </si>
  <si>
    <t>14</t>
  </si>
  <si>
    <t>1400</t>
  </si>
  <si>
    <t>GASTOS DE PERSONAL</t>
  </si>
  <si>
    <t>% Ejec</t>
  </si>
  <si>
    <t>TRANSFERENCIAS CORRIENTES</t>
  </si>
  <si>
    <t>TOTAL FUNCIONAMIENTO</t>
  </si>
  <si>
    <t>TOTAL INVERSION</t>
  </si>
  <si>
    <t>MINISTERIO DE VIVIENDA, CIUDAD Y TERRITORIO</t>
  </si>
  <si>
    <t>República de Colombia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</si>
  <si>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</si>
  <si>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4001</t>
  </si>
  <si>
    <t>4002</t>
  </si>
  <si>
    <t>4003</t>
  </si>
  <si>
    <t>4099</t>
  </si>
  <si>
    <t>8</t>
  </si>
  <si>
    <t>12</t>
  </si>
  <si>
    <t>A</t>
  </si>
  <si>
    <t>ASESORIA EN LOS PROCESOS DE CESIÓN A TÍTULO GRATUITO DE LOS BIENES INMUEBLES FISCALES URBANOS A NIVEL   NACIONAL</t>
  </si>
  <si>
    <t>FORTALECIMIENTO DE LAS POLÍTICAS PÚBLICAS DE VIVIENDA URBANA A NIVEL  NACIONAL</t>
  </si>
  <si>
    <t>SANEAMIENTO Y LEGALIZACIÓN DE LOS BIENES INMUEBLES DE LOS EXTINTOS ICT-INURBE A NIVEL  NACIONAL</t>
  </si>
  <si>
    <t>FORTALECIMIENTO EN LA IMPLEMENTACIÓN DE LINEAMIENTOS NORMATIVOS Y DE POLÍTICA PÚBLICA EN MATERIA DE DESARROLLO URBANO Y TERRITORIAL A NIVEL  NACIONAL</t>
  </si>
  <si>
    <t>DESARROLLO Y MEJORAMIENTO DEL SECTOR DE AGUA POTABLE Y SANEAMIENTO BÁSICO A NIVEL  NACIONAL</t>
  </si>
  <si>
    <t>AMPLIACIÓN Y MEJORAMIENTO DE GESTIÓN INTEGRAL DE RESIDUOS SÓLIDOS EN EL TERRITORIO  NACIONAL</t>
  </si>
  <si>
    <t>FORTALECIMIENTO DE LA ACTIVIDAD DE MONITOREO A LOS RECURSOS DEL SGP-APSB Y LA ASISTENCIA TÉCNICA DE LAS ENTIDADES TERRITORIALES A NIVEL   NACIONAL</t>
  </si>
  <si>
    <t>FORTALECIMIENTO A LA PRESTACIÓN DE LOS SERVICIOS PÚBLICOS DE ACUEDUCTO, ALCANTARILLADO Y ASEO EN EL DEPARTAMENTO DE LA GUAJIRA.  LA GUAJIRA</t>
  </si>
  <si>
    <t>APOYO FINANCIERO PARA FACILITAR EL ACCESO A LOS SERVICIOS DE AGUA POTABLE Y MANEJO DE AGUAS RESIDUALES A NIVEL  NACIONAL</t>
  </si>
  <si>
    <t>APOYO FINANCIERO PARA LA IMPLEMENTACIÓN DEL PLAN MAESTRO DE ALCANTARILLADO DEL MUNICIPIO DE   MOCOA</t>
  </si>
  <si>
    <t>FORTALECIMIENTO DE LAS TECNOLOGÍAS DE LA INFORMACIÓN Y LAS COMUNICACIONES EN EL MINISTERIO DE VIVIENDA, CIUDAD Y TERRITORIO A NIVEL   NACIONAL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</si>
  <si>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</si>
  <si>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</si>
  <si>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C</t>
  </si>
  <si>
    <t xml:space="preserve"> </t>
  </si>
  <si>
    <t>SALARIO</t>
  </si>
  <si>
    <t>CONTRIBUCIONES INHERENTES A LA NÓMINA</t>
  </si>
  <si>
    <t>REMUNERACIONES NO CONSTITUTIVAS DE FACTOR SALARIAL</t>
  </si>
  <si>
    <t>01</t>
  </si>
  <si>
    <t>02</t>
  </si>
  <si>
    <t>03</t>
  </si>
  <si>
    <t>ADQUISICIÓN DE ACTIVOS NO FINANCIEROS</t>
  </si>
  <si>
    <t>ADQUISICIONES DIFERENTES DE ACTIVOS</t>
  </si>
  <si>
    <t>AGUA POTABLE Y SANEAMIENTO BÁSICO</t>
  </si>
  <si>
    <t>CUOTAS PARTES PENSIONALES (DE PENSIONES)</t>
  </si>
  <si>
    <t>INCAPACIDADES Y LICENCIAS DE MATERNIDAD (NO DE PENSIONES)</t>
  </si>
  <si>
    <t>SENTENCIAS</t>
  </si>
  <si>
    <t>05</t>
  </si>
  <si>
    <t>008</t>
  </si>
  <si>
    <t>04</t>
  </si>
  <si>
    <t>002</t>
  </si>
  <si>
    <t>012</t>
  </si>
  <si>
    <t>001</t>
  </si>
  <si>
    <t>IMPUESTOS</t>
  </si>
  <si>
    <t>CUOTA DE FISCALIZACIÓN Y AUDITAJE</t>
  </si>
  <si>
    <t>SANEAMIENTO DE VERTIMIENTOS EN CUENCAS PRIORIZADAS DEL TERRITORIO  NACIONAL</t>
  </si>
  <si>
    <t>APOYO FINANCIERO PARA EL FORTALECIMIENTO DE LA PRESTACIÓN DEL SERVICIO DE ACUEDUCTO EN LOS MUNICIPIOS DE CÚCUTA, LOS PATIOS Y VILLA DEL ROSARIO  NORTE DE SANTANDER</t>
  </si>
  <si>
    <t>APOYO FINANCIERO AL PLAN DE INVERSIONES EN INFRAESTRUCTURA PARA FORTALECER LA PRESTACIÓN DE LOS SERVICIOS DE ACUEDUCTO Y ALCANTARILLADO EN EL MUNICIPIO DE SANTIAGO DE  CALI</t>
  </si>
  <si>
    <t>15</t>
  </si>
  <si>
    <t>16</t>
  </si>
  <si>
    <t>13</t>
  </si>
  <si>
    <t>08</t>
  </si>
  <si>
    <t>GASTOS POR TRIBUTOS, MULTAS, SANCIONES E INTERESES DE MORA</t>
  </si>
  <si>
    <t>TOTAL MINISTERIO MVCT</t>
  </si>
  <si>
    <t>ADQUISICIÓN DE BIENES Y SERVICIOS</t>
  </si>
  <si>
    <t>FORTALECIMIENTO DE LOS PROCESOS DE PRODUCCIÓN DE VIVIENDA NACIONAL</t>
  </si>
  <si>
    <t>082</t>
  </si>
  <si>
    <t xml:space="preserve">FONDO DE MITIGACIÓN DE EMERGENCIAS - FOME </t>
  </si>
  <si>
    <t>Ejecución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</si>
</sst>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(&quot;$&quot;\ #,##0.00\)"/>
    <numFmt numFmtId="165" formatCode="[$-1240A]&quot;$&quot;\ #,##0.00;\-&quot;$&quot;\ #,##0.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name val="Verdana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Fill="1"/>
    <xf numFmtId="0" fontId="4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8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Font="1" applyBorder="1"/>
    <xf numFmtId="0" fontId="7" fillId="0" borderId="0" xfId="0" applyFont="1" applyFill="1" applyBorder="1"/>
    <xf numFmtId="0" fontId="5" fillId="4" borderId="0" xfId="0" applyFont="1" applyFill="1"/>
    <xf numFmtId="0" fontId="4" fillId="4" borderId="0" xfId="0" applyFont="1" applyFill="1" applyAlignment="1" applyProtection="1">
      <alignment horizontal="center" vertical="center" wrapText="1" readingOrder="1"/>
      <protection locked="0"/>
    </xf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13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0" fontId="15" fillId="0" borderId="1" xfId="0" applyFont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6" fillId="0" borderId="3" xfId="0" applyNumberFormat="1" applyFont="1" applyFill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165" fontId="17" fillId="0" borderId="1" xfId="0" applyNumberFormat="1" applyFont="1" applyBorder="1" applyAlignment="1">
      <alignment horizontal="right" vertical="center" wrapText="1" readingOrder="1"/>
    </xf>
    <xf numFmtId="164" fontId="5" fillId="0" borderId="0" xfId="0" applyNumberFormat="1" applyFont="1" applyFill="1"/>
    <xf numFmtId="10" fontId="5" fillId="0" borderId="0" xfId="2" applyNumberFormat="1" applyFont="1" applyFill="1"/>
    <xf numFmtId="7" fontId="5" fillId="0" borderId="0" xfId="0" applyNumberFormat="1" applyFont="1" applyFill="1"/>
    <xf numFmtId="165" fontId="18" fillId="0" borderId="0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164" fontId="5" fillId="0" borderId="0" xfId="0" applyNumberFormat="1" applyFont="1" applyFill="1" applyBorder="1"/>
    <xf numFmtId="0" fontId="4" fillId="2" borderId="4" xfId="0" applyFont="1" applyFill="1" applyBorder="1" applyAlignment="1" applyProtection="1">
      <alignment horizontal="center" vertical="center" wrapText="1" readingOrder="1"/>
      <protection locked="0"/>
    </xf>
    <xf numFmtId="9" fontId="13" fillId="0" borderId="4" xfId="2" applyFont="1" applyBorder="1" applyAlignment="1" applyProtection="1">
      <alignment horizontal="center" vertical="center" wrapText="1" readingOrder="1"/>
      <protection locked="0"/>
    </xf>
    <xf numFmtId="9" fontId="13" fillId="4" borderId="4" xfId="2" applyFont="1" applyFill="1" applyBorder="1" applyAlignment="1" applyProtection="1">
      <alignment horizontal="center" vertical="center" wrapText="1" readingOrder="1"/>
      <protection locked="0"/>
    </xf>
    <xf numFmtId="0" fontId="4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2" borderId="6" xfId="0" applyFont="1" applyFill="1" applyBorder="1" applyAlignment="1" applyProtection="1">
      <alignment horizontal="center" vertical="center" wrapText="1" readingOrder="1"/>
      <protection locked="0"/>
    </xf>
    <xf numFmtId="0" fontId="4" fillId="2" borderId="7" xfId="0" applyFont="1" applyFill="1" applyBorder="1" applyAlignment="1" applyProtection="1">
      <alignment horizontal="center" vertical="center" wrapText="1" readingOrder="1"/>
      <protection locked="0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164" fontId="14" fillId="0" borderId="9" xfId="0" applyNumberFormat="1" applyFont="1" applyFill="1" applyBorder="1" applyAlignment="1">
      <alignment horizontal="right" vertical="center" wrapText="1" readingOrder="1"/>
    </xf>
    <xf numFmtId="0" fontId="13" fillId="0" borderId="8" xfId="0" applyFont="1" applyBorder="1" applyAlignment="1" applyProtection="1">
      <alignment horizontal="center" vertical="center" wrapText="1" readingOrder="1"/>
      <protection locked="0"/>
    </xf>
    <xf numFmtId="164" fontId="13" fillId="0" borderId="9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164" fontId="13" fillId="4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10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4" borderId="11" xfId="0" applyFont="1" applyFill="1" applyBorder="1" applyAlignment="1" applyProtection="1">
      <alignment horizontal="left" vertical="center" wrapText="1" readingOrder="1"/>
      <protection locked="0"/>
    </xf>
    <xf numFmtId="164" fontId="13" fillId="4" borderId="11" xfId="0" applyNumberFormat="1" applyFont="1" applyFill="1" applyBorder="1" applyAlignment="1" applyProtection="1">
      <alignment horizontal="right" vertical="center" wrapText="1" readingOrder="1"/>
      <protection locked="0"/>
    </xf>
    <xf numFmtId="164" fontId="13" fillId="4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0" xfId="0" applyFont="1" applyFill="1" applyAlignment="1">
      <alignment horizontal="center"/>
    </xf>
    <xf numFmtId="0" fontId="17" fillId="0" borderId="1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38100</xdr:rowOff>
    </xdr:from>
    <xdr:to>
      <xdr:col>5</xdr:col>
      <xdr:colOff>95250</xdr:colOff>
      <xdr:row>7</xdr:row>
      <xdr:rowOff>95250</xdr:rowOff>
    </xdr:to>
    <xdr:pic>
      <xdr:nvPicPr>
        <xdr:cNvPr id="1745" name="Picture 0" descr="e0f4233f-7a71-47f5-824f-b8099c95c5d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4800"/>
          <a:ext cx="1524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</xdr:row>
      <xdr:rowOff>95250</xdr:rowOff>
    </xdr:from>
    <xdr:to>
      <xdr:col>8</xdr:col>
      <xdr:colOff>409575</xdr:colOff>
      <xdr:row>10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8600"/>
          <a:ext cx="12763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2</xdr:row>
      <xdr:rowOff>0</xdr:rowOff>
    </xdr:from>
    <xdr:to>
      <xdr:col>17</xdr:col>
      <xdr:colOff>1038225</xdr:colOff>
      <xdr:row>7</xdr:row>
      <xdr:rowOff>85725</xdr:rowOff>
    </xdr:to>
    <xdr:pic>
      <xdr:nvPicPr>
        <xdr:cNvPr id="6" name="Imagen 5" descr="LOGO_CON_BLANCO">
          <a:extLst>
            <a:ext uri="{FF2B5EF4-FFF2-40B4-BE49-F238E27FC236}">
              <a16:creationId xmlns:a16="http://schemas.microsoft.com/office/drawing/2014/main" id="{9761F166-C16F-4A3A-AB53-337456EF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95275"/>
          <a:ext cx="2362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9"/>
  <sheetViews>
    <sheetView showGridLines="0" tabSelected="1" topLeftCell="I24" workbookViewId="0">
      <selection activeCell="O31" sqref="O31"/>
    </sheetView>
  </sheetViews>
  <sheetFormatPr baseColWidth="10" defaultColWidth="0" defaultRowHeight="10.5" zeroHeight="1" x14ac:dyDescent="0.15"/>
  <cols>
    <col min="1" max="7" width="5.28515625" style="1" customWidth="1"/>
    <col min="8" max="8" width="8" style="1" customWidth="1"/>
    <col min="9" max="9" width="37.28515625" style="1" customWidth="1"/>
    <col min="10" max="10" width="18.7109375" style="1" customWidth="1"/>
    <col min="11" max="12" width="19.28515625" style="1" customWidth="1"/>
    <col min="13" max="13" width="18.85546875" style="1" customWidth="1"/>
    <col min="14" max="14" width="20.5703125" style="1" customWidth="1"/>
    <col min="15" max="15" width="20.5703125" style="8" customWidth="1"/>
    <col min="16" max="16" width="21.28515625" style="1" customWidth="1"/>
    <col min="17" max="17" width="19.85546875" style="8" customWidth="1"/>
    <col min="18" max="18" width="17.85546875" style="8" customWidth="1"/>
    <col min="19" max="19" width="17.42578125" style="1" customWidth="1"/>
    <col min="20" max="20" width="12" style="1" customWidth="1"/>
    <col min="21" max="16384" width="0" style="1" hidden="1"/>
  </cols>
  <sheetData>
    <row r="1" spans="1:20" x14ac:dyDescent="0.15"/>
    <row r="2" spans="1:20" ht="12.75" x14ac:dyDescent="0.2">
      <c r="J2" s="47" t="s">
        <v>34</v>
      </c>
      <c r="K2" s="47"/>
      <c r="L2" s="47"/>
      <c r="M2" s="47"/>
    </row>
    <row r="3" spans="1:20" ht="12.75" x14ac:dyDescent="0.2">
      <c r="J3" s="47" t="s">
        <v>35</v>
      </c>
      <c r="K3" s="47"/>
      <c r="L3" s="47"/>
      <c r="M3" s="47"/>
    </row>
    <row r="4" spans="1:20" ht="14.25" customHeight="1" x14ac:dyDescent="0.2">
      <c r="J4" s="47" t="s">
        <v>92</v>
      </c>
      <c r="K4" s="47"/>
      <c r="L4" s="47"/>
      <c r="M4" s="47"/>
    </row>
    <row r="5" spans="1:20" x14ac:dyDescent="0.15"/>
    <row r="6" spans="1:20" x14ac:dyDescent="0.15"/>
    <row r="7" spans="1:20" x14ac:dyDescent="0.15">
      <c r="A7" s="2"/>
    </row>
    <row r="8" spans="1:20" x14ac:dyDescent="0.15"/>
    <row r="9" spans="1:20" x14ac:dyDescent="0.15"/>
    <row r="10" spans="1:20" x14ac:dyDescent="0.15"/>
    <row r="11" spans="1:20" ht="11.25" thickBot="1" x14ac:dyDescent="0.2">
      <c r="A11" s="3"/>
      <c r="B11" s="3"/>
      <c r="C11" s="3"/>
      <c r="D11" s="3"/>
      <c r="E11" s="3"/>
      <c r="F11" s="3"/>
      <c r="G11" s="3"/>
      <c r="H11" s="3"/>
      <c r="K11" s="3"/>
      <c r="L11" s="3"/>
      <c r="M11" s="3"/>
      <c r="N11" s="3"/>
      <c r="O11" s="9"/>
      <c r="P11" s="3"/>
      <c r="Q11" s="9"/>
      <c r="R11" s="9"/>
      <c r="S11" s="3"/>
      <c r="T11" s="3"/>
    </row>
    <row r="12" spans="1:20" ht="31.5" x14ac:dyDescent="0.15">
      <c r="A12" s="33" t="s">
        <v>0</v>
      </c>
      <c r="B12" s="34" t="s">
        <v>1</v>
      </c>
      <c r="C12" s="34" t="s">
        <v>2</v>
      </c>
      <c r="D12" s="34" t="s">
        <v>3</v>
      </c>
      <c r="E12" s="34" t="s">
        <v>4</v>
      </c>
      <c r="F12" s="34" t="s">
        <v>5</v>
      </c>
      <c r="G12" s="34" t="s">
        <v>6</v>
      </c>
      <c r="H12" s="34" t="s">
        <v>7</v>
      </c>
      <c r="I12" s="34" t="s">
        <v>8</v>
      </c>
      <c r="J12" s="34" t="s">
        <v>9</v>
      </c>
      <c r="K12" s="34" t="s">
        <v>10</v>
      </c>
      <c r="L12" s="34" t="s">
        <v>11</v>
      </c>
      <c r="M12" s="34" t="s">
        <v>13</v>
      </c>
      <c r="N12" s="34" t="s">
        <v>15</v>
      </c>
      <c r="O12" s="34" t="s">
        <v>12</v>
      </c>
      <c r="P12" s="34" t="s">
        <v>14</v>
      </c>
      <c r="Q12" s="34" t="s">
        <v>16</v>
      </c>
      <c r="R12" s="34" t="s">
        <v>17</v>
      </c>
      <c r="S12" s="35" t="s">
        <v>18</v>
      </c>
      <c r="T12" s="30" t="s">
        <v>30</v>
      </c>
    </row>
    <row r="13" spans="1:20" ht="30" customHeight="1" x14ac:dyDescent="0.15">
      <c r="A13" s="36" t="s">
        <v>43</v>
      </c>
      <c r="B13" s="10" t="s">
        <v>62</v>
      </c>
      <c r="C13" s="10" t="s">
        <v>62</v>
      </c>
      <c r="D13" s="10" t="s">
        <v>62</v>
      </c>
      <c r="E13" s="10"/>
      <c r="F13" s="11"/>
      <c r="G13" s="11"/>
      <c r="H13" s="10" t="s">
        <v>23</v>
      </c>
      <c r="I13" s="12" t="s">
        <v>59</v>
      </c>
      <c r="J13" s="23">
        <v>23735600000</v>
      </c>
      <c r="K13" s="23">
        <v>231883521</v>
      </c>
      <c r="L13" s="23">
        <v>505000000</v>
      </c>
      <c r="M13" s="23">
        <v>0</v>
      </c>
      <c r="N13" s="23">
        <v>384571868</v>
      </c>
      <c r="O13" s="23">
        <v>23462483521</v>
      </c>
      <c r="P13" s="23">
        <v>23077911653</v>
      </c>
      <c r="Q13" s="23">
        <v>23077911653</v>
      </c>
      <c r="R13" s="23">
        <v>23077911653</v>
      </c>
      <c r="S13" s="23">
        <v>23077911653</v>
      </c>
      <c r="T13" s="31">
        <f t="shared" ref="T13:T19" si="0">+Q13/O13</f>
        <v>0.98360907243021434</v>
      </c>
    </row>
    <row r="14" spans="1:20" ht="30" customHeight="1" x14ac:dyDescent="0.15">
      <c r="A14" s="36" t="s">
        <v>43</v>
      </c>
      <c r="B14" s="10" t="s">
        <v>62</v>
      </c>
      <c r="C14" s="10" t="s">
        <v>62</v>
      </c>
      <c r="D14" s="10" t="s">
        <v>63</v>
      </c>
      <c r="E14" s="10"/>
      <c r="F14" s="11"/>
      <c r="G14" s="11"/>
      <c r="H14" s="10" t="s">
        <v>23</v>
      </c>
      <c r="I14" s="12" t="s">
        <v>60</v>
      </c>
      <c r="J14" s="23">
        <v>9021200000</v>
      </c>
      <c r="K14" s="23">
        <v>103748077</v>
      </c>
      <c r="L14" s="23">
        <v>395000000</v>
      </c>
      <c r="M14" s="23">
        <v>0</v>
      </c>
      <c r="N14" s="23">
        <v>204710592</v>
      </c>
      <c r="O14" s="23">
        <v>8729948077</v>
      </c>
      <c r="P14" s="23">
        <v>8525237485</v>
      </c>
      <c r="Q14" s="23">
        <v>8525237485</v>
      </c>
      <c r="R14" s="23">
        <v>8525237485</v>
      </c>
      <c r="S14" s="23">
        <v>8525237485</v>
      </c>
      <c r="T14" s="31">
        <f t="shared" si="0"/>
        <v>0.97655076637404836</v>
      </c>
    </row>
    <row r="15" spans="1:20" ht="30" customHeight="1" x14ac:dyDescent="0.15">
      <c r="A15" s="36" t="s">
        <v>43</v>
      </c>
      <c r="B15" s="10" t="s">
        <v>62</v>
      </c>
      <c r="C15" s="10" t="s">
        <v>62</v>
      </c>
      <c r="D15" s="10" t="s">
        <v>64</v>
      </c>
      <c r="E15" s="10"/>
      <c r="F15" s="11"/>
      <c r="G15" s="11"/>
      <c r="H15" s="10" t="s">
        <v>23</v>
      </c>
      <c r="I15" s="12" t="s">
        <v>61</v>
      </c>
      <c r="J15" s="23">
        <v>3923700000</v>
      </c>
      <c r="K15" s="23">
        <v>315368402</v>
      </c>
      <c r="L15" s="23">
        <v>200000000</v>
      </c>
      <c r="M15" s="23">
        <v>0</v>
      </c>
      <c r="N15" s="23">
        <v>333876120</v>
      </c>
      <c r="O15" s="23">
        <v>4039068402</v>
      </c>
      <c r="P15" s="23">
        <v>3705192282</v>
      </c>
      <c r="Q15" s="23">
        <v>3705192282</v>
      </c>
      <c r="R15" s="23">
        <v>3705192282</v>
      </c>
      <c r="S15" s="23">
        <v>3705192282</v>
      </c>
      <c r="T15" s="31">
        <f t="shared" si="0"/>
        <v>0.91733833479158788</v>
      </c>
    </row>
    <row r="16" spans="1:20" ht="18" customHeight="1" x14ac:dyDescent="0.15">
      <c r="A16" s="36"/>
      <c r="B16" s="10"/>
      <c r="C16" s="10"/>
      <c r="D16" s="10"/>
      <c r="E16" s="10"/>
      <c r="F16" s="11"/>
      <c r="G16" s="11"/>
      <c r="H16" s="10"/>
      <c r="I16" s="13" t="s">
        <v>29</v>
      </c>
      <c r="J16" s="14">
        <f>SUM(J13:J15)</f>
        <v>36680500000</v>
      </c>
      <c r="K16" s="14">
        <f t="shared" ref="K16:S16" si="1">SUM(K13:K15)</f>
        <v>651000000</v>
      </c>
      <c r="L16" s="14">
        <f t="shared" si="1"/>
        <v>1100000000</v>
      </c>
      <c r="M16" s="14">
        <f t="shared" si="1"/>
        <v>0</v>
      </c>
      <c r="N16" s="14">
        <f t="shared" si="1"/>
        <v>923158580</v>
      </c>
      <c r="O16" s="14">
        <f t="shared" si="1"/>
        <v>36231500000</v>
      </c>
      <c r="P16" s="14">
        <f t="shared" si="1"/>
        <v>35308341420</v>
      </c>
      <c r="Q16" s="14">
        <f t="shared" si="1"/>
        <v>35308341420</v>
      </c>
      <c r="R16" s="14">
        <f t="shared" si="1"/>
        <v>35308341420</v>
      </c>
      <c r="S16" s="37">
        <f t="shared" si="1"/>
        <v>35308341420</v>
      </c>
      <c r="T16" s="31">
        <f t="shared" si="0"/>
        <v>0.97452055310986296</v>
      </c>
    </row>
    <row r="17" spans="1:21" ht="30" customHeight="1" x14ac:dyDescent="0.15">
      <c r="A17" s="36" t="s">
        <v>43</v>
      </c>
      <c r="B17" s="10" t="s">
        <v>63</v>
      </c>
      <c r="C17" s="10" t="s">
        <v>62</v>
      </c>
      <c r="D17" s="10"/>
      <c r="E17" s="11"/>
      <c r="F17" s="11"/>
      <c r="G17" s="11"/>
      <c r="H17" s="11" t="s">
        <v>23</v>
      </c>
      <c r="I17" s="12" t="s">
        <v>65</v>
      </c>
      <c r="J17" s="23">
        <v>1771600000</v>
      </c>
      <c r="K17" s="23">
        <v>0</v>
      </c>
      <c r="L17" s="23">
        <v>1436747674</v>
      </c>
      <c r="M17" s="23">
        <v>0</v>
      </c>
      <c r="N17" s="23">
        <v>55202818</v>
      </c>
      <c r="O17" s="23">
        <v>334852326</v>
      </c>
      <c r="P17" s="23">
        <v>279649508</v>
      </c>
      <c r="Q17" s="23">
        <v>279649508</v>
      </c>
      <c r="R17" s="23">
        <v>218207268.69999999</v>
      </c>
      <c r="S17" s="23">
        <v>218207268.69999999</v>
      </c>
      <c r="T17" s="31">
        <f t="shared" si="0"/>
        <v>0.83514279664881286</v>
      </c>
    </row>
    <row r="18" spans="1:21" ht="30" customHeight="1" x14ac:dyDescent="0.15">
      <c r="A18" s="36" t="s">
        <v>43</v>
      </c>
      <c r="B18" s="10" t="s">
        <v>63</v>
      </c>
      <c r="C18" s="10" t="s">
        <v>63</v>
      </c>
      <c r="D18" s="10"/>
      <c r="E18" s="11"/>
      <c r="F18" s="11"/>
      <c r="G18" s="11"/>
      <c r="H18" s="11" t="s">
        <v>23</v>
      </c>
      <c r="I18" s="12" t="s">
        <v>66</v>
      </c>
      <c r="J18" s="23">
        <v>7725630869</v>
      </c>
      <c r="K18" s="23">
        <v>1044000000</v>
      </c>
      <c r="L18" s="23">
        <v>167437715</v>
      </c>
      <c r="M18" s="23">
        <v>0</v>
      </c>
      <c r="N18" s="23">
        <v>672478216.13999999</v>
      </c>
      <c r="O18" s="23">
        <v>8602193154</v>
      </c>
      <c r="P18" s="23">
        <v>7929714937.8599997</v>
      </c>
      <c r="Q18" s="23">
        <v>7929714937.8599997</v>
      </c>
      <c r="R18" s="23">
        <v>6380180575.3199997</v>
      </c>
      <c r="S18" s="23">
        <v>6380180575.3199997</v>
      </c>
      <c r="T18" s="31">
        <f t="shared" si="0"/>
        <v>0.92182479466561396</v>
      </c>
    </row>
    <row r="19" spans="1:21" ht="21" customHeight="1" x14ac:dyDescent="0.15">
      <c r="A19" s="38"/>
      <c r="B19" s="15"/>
      <c r="C19" s="15"/>
      <c r="D19" s="15"/>
      <c r="E19" s="15"/>
      <c r="F19" s="15"/>
      <c r="G19" s="15"/>
      <c r="H19" s="15"/>
      <c r="I19" s="13" t="s">
        <v>88</v>
      </c>
      <c r="J19" s="16">
        <f t="shared" ref="J19:S19" si="2">SUM(J17:J18)</f>
        <v>9497230869</v>
      </c>
      <c r="K19" s="16">
        <f t="shared" si="2"/>
        <v>1044000000</v>
      </c>
      <c r="L19" s="16">
        <f t="shared" si="2"/>
        <v>1604185389</v>
      </c>
      <c r="M19" s="16">
        <f t="shared" si="2"/>
        <v>0</v>
      </c>
      <c r="N19" s="16">
        <f t="shared" si="2"/>
        <v>727681034.13999999</v>
      </c>
      <c r="O19" s="17">
        <f t="shared" si="2"/>
        <v>8937045480</v>
      </c>
      <c r="P19" s="16">
        <f t="shared" si="2"/>
        <v>8209364445.8599997</v>
      </c>
      <c r="Q19" s="17">
        <f t="shared" si="2"/>
        <v>8209364445.8599997</v>
      </c>
      <c r="R19" s="17">
        <f t="shared" si="2"/>
        <v>6598387844.0199995</v>
      </c>
      <c r="S19" s="39">
        <f t="shared" si="2"/>
        <v>6598387844.0199995</v>
      </c>
      <c r="T19" s="31">
        <f t="shared" si="0"/>
        <v>0.91857700223541883</v>
      </c>
    </row>
    <row r="20" spans="1:21" ht="21" customHeight="1" x14ac:dyDescent="0.15">
      <c r="A20" s="36" t="s">
        <v>43</v>
      </c>
      <c r="B20" s="22" t="s">
        <v>64</v>
      </c>
      <c r="C20" s="22" t="s">
        <v>64</v>
      </c>
      <c r="D20" s="22" t="s">
        <v>62</v>
      </c>
      <c r="E20" s="22" t="s">
        <v>90</v>
      </c>
      <c r="F20" s="15"/>
      <c r="G20" s="15"/>
      <c r="H20" s="11">
        <v>54</v>
      </c>
      <c r="I20" s="12" t="s">
        <v>91</v>
      </c>
      <c r="J20" s="23">
        <v>0</v>
      </c>
      <c r="K20" s="23">
        <v>37912356000</v>
      </c>
      <c r="L20" s="23">
        <v>0</v>
      </c>
      <c r="M20" s="23">
        <v>0</v>
      </c>
      <c r="N20" s="23">
        <v>27476724320</v>
      </c>
      <c r="O20" s="23">
        <v>37912356000</v>
      </c>
      <c r="P20" s="23">
        <v>10435631680</v>
      </c>
      <c r="Q20" s="23">
        <v>10435631680</v>
      </c>
      <c r="R20" s="23">
        <v>10435631680</v>
      </c>
      <c r="S20" s="23">
        <v>10435631680</v>
      </c>
      <c r="T20" s="31"/>
    </row>
    <row r="21" spans="1:21" ht="30" customHeight="1" x14ac:dyDescent="0.25">
      <c r="A21" s="36" t="s">
        <v>43</v>
      </c>
      <c r="B21" s="10" t="s">
        <v>64</v>
      </c>
      <c r="C21" s="10" t="s">
        <v>64</v>
      </c>
      <c r="D21" s="10" t="s">
        <v>71</v>
      </c>
      <c r="E21" s="10" t="s">
        <v>72</v>
      </c>
      <c r="F21" s="11"/>
      <c r="G21" s="11"/>
      <c r="H21" s="11">
        <v>10</v>
      </c>
      <c r="I21" s="12" t="s">
        <v>67</v>
      </c>
      <c r="J21" s="23">
        <v>2265460265570</v>
      </c>
      <c r="K21" s="23">
        <v>0</v>
      </c>
      <c r="L21" s="23">
        <v>0</v>
      </c>
      <c r="M21" s="23">
        <v>0</v>
      </c>
      <c r="N21" s="23">
        <v>0</v>
      </c>
      <c r="O21" s="23">
        <v>2265460265570</v>
      </c>
      <c r="P21" s="23">
        <v>2265460265570</v>
      </c>
      <c r="Q21" s="23">
        <v>2265460265570</v>
      </c>
      <c r="R21" s="23">
        <v>2265460265570</v>
      </c>
      <c r="S21" s="23">
        <v>2260225295165</v>
      </c>
      <c r="T21" s="31">
        <f>+Q21/O21</f>
        <v>1</v>
      </c>
      <c r="U21" s="7"/>
    </row>
    <row r="22" spans="1:21" ht="30" customHeight="1" x14ac:dyDescent="0.25">
      <c r="A22" s="36" t="s">
        <v>43</v>
      </c>
      <c r="B22" s="10" t="s">
        <v>64</v>
      </c>
      <c r="C22" s="10" t="s">
        <v>73</v>
      </c>
      <c r="D22" s="10" t="s">
        <v>63</v>
      </c>
      <c r="E22" s="10" t="s">
        <v>74</v>
      </c>
      <c r="F22" s="11"/>
      <c r="G22" s="11"/>
      <c r="H22" s="11">
        <v>10</v>
      </c>
      <c r="I22" s="12" t="s">
        <v>68</v>
      </c>
      <c r="J22" s="23">
        <v>17100000</v>
      </c>
      <c r="K22" s="23">
        <v>0</v>
      </c>
      <c r="L22" s="23">
        <v>0</v>
      </c>
      <c r="M22" s="23">
        <v>0</v>
      </c>
      <c r="N22" s="23">
        <v>10305081</v>
      </c>
      <c r="O22" s="23">
        <v>17100000</v>
      </c>
      <c r="P22" s="23">
        <v>6794919</v>
      </c>
      <c r="Q22" s="23">
        <v>6794919</v>
      </c>
      <c r="R22" s="23">
        <v>6794919</v>
      </c>
      <c r="S22" s="23">
        <v>6794919</v>
      </c>
      <c r="T22" s="31">
        <f t="shared" ref="T22:T23" si="3">+Q22/O22</f>
        <v>0.39736368421052631</v>
      </c>
      <c r="U22" s="7"/>
    </row>
    <row r="23" spans="1:21" ht="30" customHeight="1" x14ac:dyDescent="0.25">
      <c r="A23" s="36" t="s">
        <v>43</v>
      </c>
      <c r="B23" s="10" t="s">
        <v>64</v>
      </c>
      <c r="C23" s="10" t="s">
        <v>73</v>
      </c>
      <c r="D23" s="10" t="s">
        <v>63</v>
      </c>
      <c r="E23" s="10" t="s">
        <v>75</v>
      </c>
      <c r="F23" s="11"/>
      <c r="G23" s="11"/>
      <c r="H23" s="11" t="s">
        <v>23</v>
      </c>
      <c r="I23" s="12" t="s">
        <v>69</v>
      </c>
      <c r="J23" s="23">
        <v>205965649</v>
      </c>
      <c r="K23" s="23">
        <v>0</v>
      </c>
      <c r="L23" s="23">
        <v>0</v>
      </c>
      <c r="M23" s="23">
        <v>0</v>
      </c>
      <c r="N23" s="23">
        <v>165799590</v>
      </c>
      <c r="O23" s="23">
        <v>205965649</v>
      </c>
      <c r="P23" s="23">
        <v>40166059</v>
      </c>
      <c r="Q23" s="23">
        <v>40166059</v>
      </c>
      <c r="R23" s="23">
        <v>40166059</v>
      </c>
      <c r="S23" s="23">
        <v>40166059</v>
      </c>
      <c r="T23" s="31">
        <f t="shared" si="3"/>
        <v>0.19501338788780259</v>
      </c>
      <c r="U23" s="7"/>
    </row>
    <row r="24" spans="1:21" ht="30" customHeight="1" x14ac:dyDescent="0.25">
      <c r="A24" s="36" t="s">
        <v>43</v>
      </c>
      <c r="B24" s="10" t="s">
        <v>64</v>
      </c>
      <c r="C24" s="10" t="s">
        <v>23</v>
      </c>
      <c r="D24" s="10" t="s">
        <v>62</v>
      </c>
      <c r="E24" s="10" t="s">
        <v>76</v>
      </c>
      <c r="F24" s="11"/>
      <c r="G24" s="11"/>
      <c r="H24" s="11">
        <v>10</v>
      </c>
      <c r="I24" s="12" t="s">
        <v>70</v>
      </c>
      <c r="J24" s="23">
        <v>863499260</v>
      </c>
      <c r="K24" s="23">
        <v>0</v>
      </c>
      <c r="L24" s="23">
        <v>0</v>
      </c>
      <c r="M24" s="23">
        <v>0</v>
      </c>
      <c r="N24" s="23">
        <v>861130843</v>
      </c>
      <c r="O24" s="23">
        <v>863499260</v>
      </c>
      <c r="P24" s="23">
        <v>2368417</v>
      </c>
      <c r="Q24" s="23">
        <v>2368417</v>
      </c>
      <c r="R24" s="23">
        <v>2368417</v>
      </c>
      <c r="S24" s="23">
        <v>2368417</v>
      </c>
      <c r="T24" s="31">
        <v>0</v>
      </c>
      <c r="U24" s="7"/>
    </row>
    <row r="25" spans="1:21" s="4" customFormat="1" ht="16.5" customHeight="1" x14ac:dyDescent="0.15">
      <c r="A25" s="38"/>
      <c r="B25" s="15"/>
      <c r="C25" s="15"/>
      <c r="D25" s="15"/>
      <c r="E25" s="15"/>
      <c r="F25" s="15"/>
      <c r="G25" s="15"/>
      <c r="H25" s="15"/>
      <c r="I25" s="13" t="s">
        <v>31</v>
      </c>
      <c r="J25" s="16">
        <f>SUM(J20:J24)</f>
        <v>2266546830479</v>
      </c>
      <c r="K25" s="16">
        <f t="shared" ref="K25:S25" si="4">SUM(K20:K24)</f>
        <v>37912356000</v>
      </c>
      <c r="L25" s="16">
        <f t="shared" si="4"/>
        <v>0</v>
      </c>
      <c r="M25" s="16">
        <f t="shared" si="4"/>
        <v>0</v>
      </c>
      <c r="N25" s="16">
        <f t="shared" si="4"/>
        <v>28513959834</v>
      </c>
      <c r="O25" s="16">
        <f t="shared" si="4"/>
        <v>2304459186479</v>
      </c>
      <c r="P25" s="16">
        <f t="shared" si="4"/>
        <v>2275945226645</v>
      </c>
      <c r="Q25" s="16">
        <f t="shared" si="4"/>
        <v>2275945226645</v>
      </c>
      <c r="R25" s="16">
        <f t="shared" si="4"/>
        <v>2275945226645</v>
      </c>
      <c r="S25" s="39">
        <f t="shared" si="4"/>
        <v>2270710256240</v>
      </c>
      <c r="T25" s="31">
        <f>+Q25/O25</f>
        <v>0.98762661538928498</v>
      </c>
    </row>
    <row r="26" spans="1:21" s="4" customFormat="1" ht="30" customHeight="1" x14ac:dyDescent="0.15">
      <c r="A26" s="40" t="s">
        <v>43</v>
      </c>
      <c r="B26" s="10" t="s">
        <v>85</v>
      </c>
      <c r="C26" s="10" t="s">
        <v>62</v>
      </c>
      <c r="D26" s="10"/>
      <c r="E26" s="15"/>
      <c r="F26" s="15"/>
      <c r="G26" s="15"/>
      <c r="H26" s="11">
        <v>10</v>
      </c>
      <c r="I26" s="12" t="s">
        <v>77</v>
      </c>
      <c r="J26" s="23">
        <v>300200000</v>
      </c>
      <c r="K26" s="23">
        <v>0</v>
      </c>
      <c r="L26" s="23">
        <v>35495258</v>
      </c>
      <c r="M26" s="23">
        <v>0</v>
      </c>
      <c r="N26" s="23">
        <v>31368028</v>
      </c>
      <c r="O26" s="23">
        <v>264704742</v>
      </c>
      <c r="P26" s="23">
        <v>233336714</v>
      </c>
      <c r="Q26" s="23">
        <v>233336714</v>
      </c>
      <c r="R26" s="23">
        <v>233336714</v>
      </c>
      <c r="S26" s="23">
        <v>233336714</v>
      </c>
      <c r="T26" s="31">
        <f t="shared" ref="T26:T30" si="5">+Q26/O26</f>
        <v>0.88149805038248996</v>
      </c>
    </row>
    <row r="27" spans="1:21" s="4" customFormat="1" ht="30" customHeight="1" x14ac:dyDescent="0.15">
      <c r="A27" s="48" t="s">
        <v>85</v>
      </c>
      <c r="B27" s="48" t="s">
        <v>73</v>
      </c>
      <c r="C27" s="48" t="s">
        <v>62</v>
      </c>
      <c r="D27" s="10"/>
      <c r="E27" s="15"/>
      <c r="F27" s="15"/>
      <c r="G27" s="15"/>
      <c r="H27" s="11">
        <v>10</v>
      </c>
      <c r="I27" s="12" t="s">
        <v>78</v>
      </c>
      <c r="J27" s="23">
        <v>0</v>
      </c>
      <c r="K27" s="23">
        <v>1445680647</v>
      </c>
      <c r="L27" s="23">
        <v>1445680647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31"/>
    </row>
    <row r="28" spans="1:21" s="4" customFormat="1" ht="30" customHeight="1" x14ac:dyDescent="0.15">
      <c r="A28" s="48" t="s">
        <v>85</v>
      </c>
      <c r="B28" s="48" t="s">
        <v>73</v>
      </c>
      <c r="C28" s="48" t="s">
        <v>62</v>
      </c>
      <c r="D28" s="10"/>
      <c r="E28" s="15"/>
      <c r="F28" s="15"/>
      <c r="G28" s="15"/>
      <c r="H28" s="11">
        <v>10</v>
      </c>
      <c r="I28" s="12" t="s">
        <v>78</v>
      </c>
      <c r="J28" s="23">
        <v>0</v>
      </c>
      <c r="K28" s="23">
        <v>1445680647</v>
      </c>
      <c r="L28" s="23">
        <v>0</v>
      </c>
      <c r="M28" s="23">
        <v>0</v>
      </c>
      <c r="N28" s="23">
        <v>0</v>
      </c>
      <c r="O28" s="23">
        <v>1445680647</v>
      </c>
      <c r="P28" s="23">
        <v>1445680647</v>
      </c>
      <c r="Q28" s="23">
        <v>1445680647</v>
      </c>
      <c r="R28" s="23">
        <v>1445680647</v>
      </c>
      <c r="S28" s="23">
        <v>1445680647</v>
      </c>
      <c r="T28" s="31"/>
    </row>
    <row r="29" spans="1:21" s="4" customFormat="1" ht="30" customHeight="1" x14ac:dyDescent="0.15">
      <c r="A29" s="40" t="s">
        <v>43</v>
      </c>
      <c r="B29" s="10" t="s">
        <v>85</v>
      </c>
      <c r="C29" s="10" t="s">
        <v>73</v>
      </c>
      <c r="D29" s="10" t="s">
        <v>62</v>
      </c>
      <c r="E29" s="15"/>
      <c r="F29" s="15"/>
      <c r="G29" s="15"/>
      <c r="H29" s="11">
        <v>11</v>
      </c>
      <c r="I29" s="12" t="s">
        <v>78</v>
      </c>
      <c r="J29" s="23">
        <v>4316500000</v>
      </c>
      <c r="K29" s="23">
        <v>0</v>
      </c>
      <c r="L29" s="23">
        <v>0</v>
      </c>
      <c r="M29" s="23">
        <v>0</v>
      </c>
      <c r="N29" s="23">
        <v>0.05</v>
      </c>
      <c r="O29" s="23">
        <v>4316500000</v>
      </c>
      <c r="P29" s="23">
        <v>4316499999.9499998</v>
      </c>
      <c r="Q29" s="23">
        <v>4316499999.9499998</v>
      </c>
      <c r="R29" s="23">
        <v>4316499999.9499998</v>
      </c>
      <c r="S29" s="23">
        <v>4316499999.9499998</v>
      </c>
      <c r="T29" s="31">
        <f t="shared" si="5"/>
        <v>0.99999999998841649</v>
      </c>
    </row>
    <row r="30" spans="1:21" s="4" customFormat="1" ht="30" customHeight="1" x14ac:dyDescent="0.15">
      <c r="A30" s="38"/>
      <c r="B30" s="15"/>
      <c r="C30" s="15"/>
      <c r="D30" s="15"/>
      <c r="E30" s="15"/>
      <c r="F30" s="15"/>
      <c r="G30" s="15"/>
      <c r="H30" s="15"/>
      <c r="I30" s="19" t="s">
        <v>86</v>
      </c>
      <c r="J30" s="16">
        <f>SUM(J26:J29)</f>
        <v>4616700000</v>
      </c>
      <c r="K30" s="16">
        <f t="shared" ref="K30:S30" si="6">SUM(K26:K29)</f>
        <v>2891361294</v>
      </c>
      <c r="L30" s="16">
        <f t="shared" si="6"/>
        <v>1481175905</v>
      </c>
      <c r="M30" s="16">
        <f t="shared" si="6"/>
        <v>0</v>
      </c>
      <c r="N30" s="16">
        <f t="shared" si="6"/>
        <v>31368028.050000001</v>
      </c>
      <c r="O30" s="16">
        <f t="shared" si="6"/>
        <v>6026885389</v>
      </c>
      <c r="P30" s="16">
        <f t="shared" si="6"/>
        <v>5995517360.9499998</v>
      </c>
      <c r="Q30" s="16">
        <f t="shared" si="6"/>
        <v>5995517360.9499998</v>
      </c>
      <c r="R30" s="16">
        <f t="shared" si="6"/>
        <v>5995517360.9499998</v>
      </c>
      <c r="S30" s="39">
        <f t="shared" si="6"/>
        <v>5995517360.9499998</v>
      </c>
      <c r="T30" s="31">
        <f t="shared" si="5"/>
        <v>0.99479531697960411</v>
      </c>
    </row>
    <row r="31" spans="1:21" s="4" customFormat="1" ht="18" customHeight="1" x14ac:dyDescent="0.15">
      <c r="A31" s="38"/>
      <c r="B31" s="15"/>
      <c r="C31" s="15"/>
      <c r="D31" s="15"/>
      <c r="E31" s="15"/>
      <c r="F31" s="15"/>
      <c r="G31" s="15"/>
      <c r="H31" s="15"/>
      <c r="I31" s="18" t="s">
        <v>32</v>
      </c>
      <c r="J31" s="17">
        <f t="shared" ref="J31:S31" si="7">+J30+J25+J19+J16</f>
        <v>2317341261348</v>
      </c>
      <c r="K31" s="17">
        <f t="shared" si="7"/>
        <v>42498717294</v>
      </c>
      <c r="L31" s="17">
        <f t="shared" si="7"/>
        <v>4185361294</v>
      </c>
      <c r="M31" s="17">
        <f t="shared" si="7"/>
        <v>0</v>
      </c>
      <c r="N31" s="17">
        <f t="shared" si="7"/>
        <v>30196167476.189999</v>
      </c>
      <c r="O31" s="17">
        <f t="shared" si="7"/>
        <v>2355654617348</v>
      </c>
      <c r="P31" s="17">
        <f t="shared" si="7"/>
        <v>2325458449871.8101</v>
      </c>
      <c r="Q31" s="17">
        <f t="shared" si="7"/>
        <v>2325458449871.8101</v>
      </c>
      <c r="R31" s="17">
        <f t="shared" si="7"/>
        <v>2323847473269.9702</v>
      </c>
      <c r="S31" s="41">
        <f t="shared" si="7"/>
        <v>2318612502864.9702</v>
      </c>
      <c r="T31" s="32">
        <f>+Q31/O31</f>
        <v>0.98718141137762172</v>
      </c>
    </row>
    <row r="32" spans="1:21" ht="30" customHeight="1" x14ac:dyDescent="0.15">
      <c r="A32" s="36" t="s">
        <v>57</v>
      </c>
      <c r="B32" s="10" t="s">
        <v>37</v>
      </c>
      <c r="C32" s="10" t="s">
        <v>28</v>
      </c>
      <c r="D32" s="10" t="s">
        <v>20</v>
      </c>
      <c r="E32" s="10"/>
      <c r="F32" s="10"/>
      <c r="G32" s="10"/>
      <c r="H32" s="10" t="s">
        <v>19</v>
      </c>
      <c r="I32" s="20" t="s">
        <v>44</v>
      </c>
      <c r="J32" s="23">
        <v>5000000000</v>
      </c>
      <c r="K32" s="23">
        <v>0</v>
      </c>
      <c r="L32" s="23">
        <v>509689421</v>
      </c>
      <c r="M32" s="23">
        <v>0</v>
      </c>
      <c r="N32" s="23">
        <v>19207794</v>
      </c>
      <c r="O32" s="23">
        <v>4490310579</v>
      </c>
      <c r="P32" s="23">
        <v>4471102785</v>
      </c>
      <c r="Q32" s="23">
        <v>4471102785</v>
      </c>
      <c r="R32" s="23">
        <v>1770349352</v>
      </c>
      <c r="S32" s="23">
        <v>1770349352</v>
      </c>
      <c r="T32" s="31">
        <f t="shared" ref="T32:T50" si="8">+Q32/O32</f>
        <v>0.99572239076516667</v>
      </c>
    </row>
    <row r="33" spans="1:20" ht="30" customHeight="1" x14ac:dyDescent="0.15">
      <c r="A33" s="36" t="s">
        <v>57</v>
      </c>
      <c r="B33" s="10" t="s">
        <v>37</v>
      </c>
      <c r="C33" s="10" t="s">
        <v>28</v>
      </c>
      <c r="D33" s="10" t="s">
        <v>21</v>
      </c>
      <c r="E33" s="10"/>
      <c r="F33" s="10"/>
      <c r="G33" s="10"/>
      <c r="H33" s="10" t="s">
        <v>19</v>
      </c>
      <c r="I33" s="20" t="s">
        <v>45</v>
      </c>
      <c r="J33" s="23">
        <v>26500000000</v>
      </c>
      <c r="K33" s="23">
        <v>0</v>
      </c>
      <c r="L33" s="23">
        <v>9443778320</v>
      </c>
      <c r="M33" s="23">
        <v>0</v>
      </c>
      <c r="N33" s="23">
        <v>636167148.34000003</v>
      </c>
      <c r="O33" s="23">
        <v>17056221680</v>
      </c>
      <c r="P33" s="23">
        <v>16420054531.66</v>
      </c>
      <c r="Q33" s="23">
        <v>16420054531.66</v>
      </c>
      <c r="R33" s="23">
        <v>14105374614.09</v>
      </c>
      <c r="S33" s="23">
        <v>14105374614.09</v>
      </c>
      <c r="T33" s="31">
        <f t="shared" si="8"/>
        <v>0.96270175421758475</v>
      </c>
    </row>
    <row r="34" spans="1:20" ht="30" customHeight="1" x14ac:dyDescent="0.15">
      <c r="A34" s="36" t="s">
        <v>57</v>
      </c>
      <c r="B34" s="10" t="s">
        <v>37</v>
      </c>
      <c r="C34" s="10" t="s">
        <v>28</v>
      </c>
      <c r="D34" s="10" t="s">
        <v>25</v>
      </c>
      <c r="E34" s="10"/>
      <c r="F34" s="10"/>
      <c r="G34" s="10"/>
      <c r="H34" s="10" t="s">
        <v>19</v>
      </c>
      <c r="I34" s="20" t="s">
        <v>46</v>
      </c>
      <c r="J34" s="23">
        <v>3000000000</v>
      </c>
      <c r="K34" s="23">
        <v>0</v>
      </c>
      <c r="L34" s="23">
        <v>81000000</v>
      </c>
      <c r="M34" s="23">
        <v>0</v>
      </c>
      <c r="N34" s="23">
        <v>139516439</v>
      </c>
      <c r="O34" s="23">
        <v>2919000000</v>
      </c>
      <c r="P34" s="23">
        <v>2779483561</v>
      </c>
      <c r="Q34" s="23">
        <v>2779483561</v>
      </c>
      <c r="R34" s="23">
        <v>1780903666</v>
      </c>
      <c r="S34" s="23">
        <v>1780903666</v>
      </c>
      <c r="T34" s="31">
        <f t="shared" si="8"/>
        <v>0.95220402911956148</v>
      </c>
    </row>
    <row r="35" spans="1:20" ht="30" customHeight="1" x14ac:dyDescent="0.15">
      <c r="A35" s="36" t="s">
        <v>57</v>
      </c>
      <c r="B35" s="10" t="s">
        <v>37</v>
      </c>
      <c r="C35" s="10" t="s">
        <v>28</v>
      </c>
      <c r="D35" s="10">
        <v>7</v>
      </c>
      <c r="E35" s="10"/>
      <c r="F35" s="10"/>
      <c r="G35" s="10"/>
      <c r="H35" s="10" t="s">
        <v>19</v>
      </c>
      <c r="I35" s="21" t="s">
        <v>89</v>
      </c>
      <c r="J35" s="23">
        <v>0</v>
      </c>
      <c r="K35" s="23">
        <v>2150000000</v>
      </c>
      <c r="L35" s="23">
        <v>500000000</v>
      </c>
      <c r="M35" s="23">
        <v>0</v>
      </c>
      <c r="N35" s="23">
        <v>0</v>
      </c>
      <c r="O35" s="23">
        <v>1650000000</v>
      </c>
      <c r="P35" s="23">
        <v>1650000000</v>
      </c>
      <c r="Q35" s="23">
        <v>1650000000</v>
      </c>
      <c r="R35" s="23">
        <v>499999999.99000001</v>
      </c>
      <c r="S35" s="23">
        <v>499999999.99000001</v>
      </c>
      <c r="T35" s="31"/>
    </row>
    <row r="36" spans="1:20" ht="30" customHeight="1" x14ac:dyDescent="0.15">
      <c r="A36" s="36" t="s">
        <v>57</v>
      </c>
      <c r="B36" s="10" t="s">
        <v>38</v>
      </c>
      <c r="C36" s="10" t="s">
        <v>28</v>
      </c>
      <c r="D36" s="10" t="s">
        <v>24</v>
      </c>
      <c r="E36" s="10"/>
      <c r="F36" s="10"/>
      <c r="G36" s="10"/>
      <c r="H36" s="10" t="s">
        <v>19</v>
      </c>
      <c r="I36" s="20" t="s">
        <v>47</v>
      </c>
      <c r="J36" s="23">
        <v>34500000000</v>
      </c>
      <c r="K36" s="23">
        <v>0</v>
      </c>
      <c r="L36" s="23">
        <v>1250000000</v>
      </c>
      <c r="M36" s="23">
        <v>0</v>
      </c>
      <c r="N36" s="23">
        <v>89359493</v>
      </c>
      <c r="O36" s="23">
        <v>33250000000</v>
      </c>
      <c r="P36" s="23">
        <v>33160640507</v>
      </c>
      <c r="Q36" s="23">
        <v>33160640507</v>
      </c>
      <c r="R36" s="23">
        <v>12731109733.43</v>
      </c>
      <c r="S36" s="23">
        <v>12731109733.43</v>
      </c>
      <c r="T36" s="31">
        <f t="shared" si="8"/>
        <v>0.99731249645112785</v>
      </c>
    </row>
    <row r="37" spans="1:20" ht="30" customHeight="1" x14ac:dyDescent="0.15">
      <c r="A37" s="36" t="s">
        <v>57</v>
      </c>
      <c r="B37" s="10" t="s">
        <v>39</v>
      </c>
      <c r="C37" s="10" t="s">
        <v>28</v>
      </c>
      <c r="D37" s="10" t="s">
        <v>26</v>
      </c>
      <c r="E37" s="10"/>
      <c r="F37" s="10"/>
      <c r="G37" s="10"/>
      <c r="H37" s="10" t="s">
        <v>19</v>
      </c>
      <c r="I37" s="20" t="s">
        <v>48</v>
      </c>
      <c r="J37" s="23">
        <v>10400000000</v>
      </c>
      <c r="K37" s="23">
        <v>5100000000</v>
      </c>
      <c r="L37" s="23">
        <v>3500000000</v>
      </c>
      <c r="M37" s="23">
        <v>0</v>
      </c>
      <c r="N37" s="23">
        <v>158536631.5</v>
      </c>
      <c r="O37" s="23">
        <v>12000000000</v>
      </c>
      <c r="P37" s="23">
        <v>11841463368.5</v>
      </c>
      <c r="Q37" s="23">
        <v>11841463368.5</v>
      </c>
      <c r="R37" s="23">
        <v>10388700809</v>
      </c>
      <c r="S37" s="23">
        <v>10388700809</v>
      </c>
      <c r="T37" s="31">
        <f t="shared" si="8"/>
        <v>0.98678861404166662</v>
      </c>
    </row>
    <row r="38" spans="1:20" ht="30" customHeight="1" x14ac:dyDescent="0.15">
      <c r="A38" s="36" t="s">
        <v>57</v>
      </c>
      <c r="B38" s="10" t="s">
        <v>39</v>
      </c>
      <c r="C38" s="10" t="s">
        <v>28</v>
      </c>
      <c r="D38" s="10" t="s">
        <v>41</v>
      </c>
      <c r="E38" s="10"/>
      <c r="F38" s="10"/>
      <c r="G38" s="10"/>
      <c r="H38" s="10" t="s">
        <v>19</v>
      </c>
      <c r="I38" s="20" t="s">
        <v>49</v>
      </c>
      <c r="J38" s="23">
        <v>7000000000</v>
      </c>
      <c r="K38" s="23">
        <v>0</v>
      </c>
      <c r="L38" s="23">
        <v>0</v>
      </c>
      <c r="M38" s="23">
        <v>0</v>
      </c>
      <c r="N38" s="23">
        <v>771133</v>
      </c>
      <c r="O38" s="23">
        <v>7000000000</v>
      </c>
      <c r="P38" s="23">
        <v>6999228867</v>
      </c>
      <c r="Q38" s="23">
        <v>6999228867</v>
      </c>
      <c r="R38" s="23">
        <v>0</v>
      </c>
      <c r="S38" s="23">
        <v>0</v>
      </c>
      <c r="T38" s="31">
        <f t="shared" si="8"/>
        <v>0.99988983814285715</v>
      </c>
    </row>
    <row r="39" spans="1:20" ht="30" customHeight="1" x14ac:dyDescent="0.15">
      <c r="A39" s="36" t="s">
        <v>57</v>
      </c>
      <c r="B39" s="10" t="s">
        <v>39</v>
      </c>
      <c r="C39" s="10" t="s">
        <v>28</v>
      </c>
      <c r="D39" s="10" t="s">
        <v>22</v>
      </c>
      <c r="E39" s="10"/>
      <c r="F39" s="10"/>
      <c r="G39" s="10"/>
      <c r="H39" s="10" t="s">
        <v>19</v>
      </c>
      <c r="I39" s="20" t="s">
        <v>50</v>
      </c>
      <c r="J39" s="23">
        <v>2600000000</v>
      </c>
      <c r="K39" s="23">
        <v>0</v>
      </c>
      <c r="L39" s="23">
        <v>450000000</v>
      </c>
      <c r="M39" s="23">
        <v>0</v>
      </c>
      <c r="N39" s="23">
        <v>74140683</v>
      </c>
      <c r="O39" s="23">
        <v>2150000000</v>
      </c>
      <c r="P39" s="23">
        <v>2075859317</v>
      </c>
      <c r="Q39" s="23">
        <v>2075859317</v>
      </c>
      <c r="R39" s="23">
        <v>1866943327.2</v>
      </c>
      <c r="S39" s="23">
        <v>1866943327.2</v>
      </c>
      <c r="T39" s="31">
        <f t="shared" si="8"/>
        <v>0.96551596139534879</v>
      </c>
    </row>
    <row r="40" spans="1:20" ht="30" customHeight="1" x14ac:dyDescent="0.15">
      <c r="A40" s="36" t="s">
        <v>57</v>
      </c>
      <c r="B40" s="10" t="s">
        <v>39</v>
      </c>
      <c r="C40" s="10" t="s">
        <v>28</v>
      </c>
      <c r="D40" s="10" t="s">
        <v>23</v>
      </c>
      <c r="E40" s="10"/>
      <c r="F40" s="10"/>
      <c r="G40" s="10"/>
      <c r="H40" s="10" t="s">
        <v>19</v>
      </c>
      <c r="I40" s="20" t="s">
        <v>51</v>
      </c>
      <c r="J40" s="23">
        <v>480000000</v>
      </c>
      <c r="K40" s="23">
        <v>3354000000</v>
      </c>
      <c r="L40" s="23">
        <v>1000000000</v>
      </c>
      <c r="M40" s="23">
        <v>0</v>
      </c>
      <c r="N40" s="23">
        <v>206958254</v>
      </c>
      <c r="O40" s="23">
        <v>2834000000</v>
      </c>
      <c r="P40" s="23">
        <v>2627041746</v>
      </c>
      <c r="Q40" s="23">
        <v>2627041746</v>
      </c>
      <c r="R40" s="23">
        <v>2353820547</v>
      </c>
      <c r="S40" s="23">
        <v>2353820547</v>
      </c>
      <c r="T40" s="31">
        <f t="shared" si="8"/>
        <v>0.9269730931545519</v>
      </c>
    </row>
    <row r="41" spans="1:20" ht="30" customHeight="1" x14ac:dyDescent="0.15">
      <c r="A41" s="36" t="s">
        <v>57</v>
      </c>
      <c r="B41" s="10" t="s">
        <v>39</v>
      </c>
      <c r="C41" s="10" t="s">
        <v>28</v>
      </c>
      <c r="D41" s="10" t="s">
        <v>19</v>
      </c>
      <c r="E41" s="10"/>
      <c r="F41" s="10"/>
      <c r="G41" s="10"/>
      <c r="H41" s="10" t="s">
        <v>19</v>
      </c>
      <c r="I41" s="20" t="s">
        <v>52</v>
      </c>
      <c r="J41" s="23">
        <v>87744532145</v>
      </c>
      <c r="K41" s="23">
        <v>41950000000</v>
      </c>
      <c r="L41" s="23">
        <v>8454000000</v>
      </c>
      <c r="M41" s="23">
        <v>0</v>
      </c>
      <c r="N41" s="23">
        <v>661738137</v>
      </c>
      <c r="O41" s="23">
        <v>121240532145</v>
      </c>
      <c r="P41" s="23">
        <v>120578794008</v>
      </c>
      <c r="Q41" s="23">
        <v>120578794008</v>
      </c>
      <c r="R41" s="23">
        <v>9641660280.2099991</v>
      </c>
      <c r="S41" s="23">
        <v>9641660280.2099991</v>
      </c>
      <c r="T41" s="31">
        <f t="shared" si="8"/>
        <v>0.99454193968557825</v>
      </c>
    </row>
    <row r="42" spans="1:20" ht="30" customHeight="1" x14ac:dyDescent="0.15">
      <c r="A42" s="36" t="s">
        <v>57</v>
      </c>
      <c r="B42" s="10" t="s">
        <v>39</v>
      </c>
      <c r="C42" s="10" t="s">
        <v>28</v>
      </c>
      <c r="D42" s="10" t="s">
        <v>19</v>
      </c>
      <c r="E42" s="10"/>
      <c r="F42" s="10"/>
      <c r="G42" s="10"/>
      <c r="H42" s="10" t="s">
        <v>84</v>
      </c>
      <c r="I42" s="20" t="s">
        <v>52</v>
      </c>
      <c r="J42" s="23">
        <v>34020000000</v>
      </c>
      <c r="K42" s="23">
        <v>0</v>
      </c>
      <c r="L42" s="23">
        <v>0</v>
      </c>
      <c r="M42" s="23">
        <v>0</v>
      </c>
      <c r="N42" s="23">
        <v>0</v>
      </c>
      <c r="O42" s="23">
        <v>34020000000</v>
      </c>
      <c r="P42" s="23">
        <v>34020000000</v>
      </c>
      <c r="Q42" s="23">
        <v>34020000000</v>
      </c>
      <c r="R42" s="23">
        <v>0</v>
      </c>
      <c r="S42" s="23">
        <v>0</v>
      </c>
      <c r="T42" s="31">
        <f t="shared" si="8"/>
        <v>1</v>
      </c>
    </row>
    <row r="43" spans="1:20" ht="30" customHeight="1" x14ac:dyDescent="0.15">
      <c r="A43" s="36" t="s">
        <v>57</v>
      </c>
      <c r="B43" s="10" t="s">
        <v>39</v>
      </c>
      <c r="C43" s="10" t="s">
        <v>28</v>
      </c>
      <c r="D43" s="10" t="s">
        <v>19</v>
      </c>
      <c r="E43" s="10"/>
      <c r="F43" s="10"/>
      <c r="G43" s="10"/>
      <c r="H43" s="10" t="s">
        <v>27</v>
      </c>
      <c r="I43" s="20" t="s">
        <v>52</v>
      </c>
      <c r="J43" s="23">
        <v>18292000000</v>
      </c>
      <c r="K43" s="23">
        <v>0</v>
      </c>
      <c r="L43" s="23">
        <v>5513431589</v>
      </c>
      <c r="M43" s="23">
        <v>0</v>
      </c>
      <c r="N43" s="23">
        <v>747573670</v>
      </c>
      <c r="O43" s="23">
        <v>12778568411</v>
      </c>
      <c r="P43" s="23">
        <v>12030994741</v>
      </c>
      <c r="Q43" s="23">
        <v>12030994741</v>
      </c>
      <c r="R43" s="23">
        <v>4654353284.5</v>
      </c>
      <c r="S43" s="23">
        <v>4654353284.5</v>
      </c>
      <c r="T43" s="31">
        <f t="shared" si="8"/>
        <v>0.94149785437964428</v>
      </c>
    </row>
    <row r="44" spans="1:20" ht="30" customHeight="1" x14ac:dyDescent="0.15">
      <c r="A44" s="36" t="s">
        <v>57</v>
      </c>
      <c r="B44" s="10" t="s">
        <v>39</v>
      </c>
      <c r="C44" s="10" t="s">
        <v>28</v>
      </c>
      <c r="D44" s="10" t="s">
        <v>42</v>
      </c>
      <c r="E44" s="10"/>
      <c r="F44" s="10"/>
      <c r="G44" s="10"/>
      <c r="H44" s="10" t="s">
        <v>27</v>
      </c>
      <c r="I44" s="20" t="s">
        <v>53</v>
      </c>
      <c r="J44" s="23">
        <v>28737000000</v>
      </c>
      <c r="K44" s="23">
        <v>0</v>
      </c>
      <c r="L44" s="23">
        <v>19359549955</v>
      </c>
      <c r="M44" s="23">
        <v>0</v>
      </c>
      <c r="N44" s="23">
        <v>60440000</v>
      </c>
      <c r="O44" s="23">
        <v>9377450045</v>
      </c>
      <c r="P44" s="23">
        <v>9317010045</v>
      </c>
      <c r="Q44" s="23">
        <v>9317010045</v>
      </c>
      <c r="R44" s="23">
        <v>5638893093.5</v>
      </c>
      <c r="S44" s="23">
        <v>5638893093.5</v>
      </c>
      <c r="T44" s="31">
        <f t="shared" si="8"/>
        <v>0.99355475105599456</v>
      </c>
    </row>
    <row r="45" spans="1:20" ht="30" customHeight="1" x14ac:dyDescent="0.15">
      <c r="A45" s="36" t="s">
        <v>57</v>
      </c>
      <c r="B45" s="10" t="s">
        <v>39</v>
      </c>
      <c r="C45" s="10" t="s">
        <v>28</v>
      </c>
      <c r="D45" s="10" t="s">
        <v>27</v>
      </c>
      <c r="E45" s="10"/>
      <c r="F45" s="10"/>
      <c r="G45" s="10"/>
      <c r="H45" s="10">
        <v>14</v>
      </c>
      <c r="I45" s="20" t="s">
        <v>79</v>
      </c>
      <c r="J45" s="23">
        <v>18150000000</v>
      </c>
      <c r="K45" s="23">
        <v>0</v>
      </c>
      <c r="L45" s="23">
        <v>0</v>
      </c>
      <c r="M45" s="23">
        <v>0</v>
      </c>
      <c r="N45" s="23">
        <v>10128037479</v>
      </c>
      <c r="O45" s="23">
        <v>18150000000</v>
      </c>
      <c r="P45" s="23">
        <v>8021962521</v>
      </c>
      <c r="Q45" s="23">
        <v>8021962521</v>
      </c>
      <c r="R45" s="23">
        <v>168797846</v>
      </c>
      <c r="S45" s="23">
        <v>168797846</v>
      </c>
      <c r="T45" s="31">
        <f t="shared" si="8"/>
        <v>0.44198140611570247</v>
      </c>
    </row>
    <row r="46" spans="1:20" ht="30" customHeight="1" x14ac:dyDescent="0.15">
      <c r="A46" s="36" t="s">
        <v>57</v>
      </c>
      <c r="B46" s="10" t="s">
        <v>39</v>
      </c>
      <c r="C46" s="10" t="s">
        <v>28</v>
      </c>
      <c r="D46" s="10" t="s">
        <v>82</v>
      </c>
      <c r="E46" s="10"/>
      <c r="F46" s="10"/>
      <c r="G46" s="10"/>
      <c r="H46" s="10" t="s">
        <v>19</v>
      </c>
      <c r="I46" s="20" t="s">
        <v>80</v>
      </c>
      <c r="J46" s="23">
        <v>40000000000</v>
      </c>
      <c r="K46" s="23">
        <v>0</v>
      </c>
      <c r="L46" s="23">
        <v>0</v>
      </c>
      <c r="M46" s="23">
        <v>0</v>
      </c>
      <c r="N46" s="23">
        <v>0</v>
      </c>
      <c r="O46" s="23">
        <v>40000000000</v>
      </c>
      <c r="P46" s="23">
        <v>40000000000</v>
      </c>
      <c r="Q46" s="23">
        <v>40000000000</v>
      </c>
      <c r="R46" s="23">
        <v>3862455458.9499998</v>
      </c>
      <c r="S46" s="23">
        <v>3862455458.9499998</v>
      </c>
      <c r="T46" s="31">
        <f t="shared" si="8"/>
        <v>1</v>
      </c>
    </row>
    <row r="47" spans="1:20" ht="30" customHeight="1" x14ac:dyDescent="0.15">
      <c r="A47" s="36" t="s">
        <v>57</v>
      </c>
      <c r="B47" s="10" t="s">
        <v>39</v>
      </c>
      <c r="C47" s="10" t="s">
        <v>28</v>
      </c>
      <c r="D47" s="10" t="s">
        <v>83</v>
      </c>
      <c r="E47" s="10"/>
      <c r="F47" s="10"/>
      <c r="G47" s="10"/>
      <c r="H47" s="10" t="s">
        <v>19</v>
      </c>
      <c r="I47" s="20" t="s">
        <v>81</v>
      </c>
      <c r="J47" s="23">
        <v>88580107940</v>
      </c>
      <c r="K47" s="23">
        <v>0</v>
      </c>
      <c r="L47" s="23">
        <v>0</v>
      </c>
      <c r="M47" s="23">
        <v>0</v>
      </c>
      <c r="N47" s="23">
        <v>0</v>
      </c>
      <c r="O47" s="23">
        <v>88580107940</v>
      </c>
      <c r="P47" s="23">
        <v>88580107940</v>
      </c>
      <c r="Q47" s="23">
        <v>88580107940</v>
      </c>
      <c r="R47" s="23">
        <v>0</v>
      </c>
      <c r="S47" s="23">
        <v>0</v>
      </c>
      <c r="T47" s="31">
        <f t="shared" si="8"/>
        <v>1</v>
      </c>
    </row>
    <row r="48" spans="1:20" ht="30" customHeight="1" x14ac:dyDescent="0.15">
      <c r="A48" s="36" t="s">
        <v>57</v>
      </c>
      <c r="B48" s="10" t="s">
        <v>40</v>
      </c>
      <c r="C48" s="10" t="s">
        <v>28</v>
      </c>
      <c r="D48" s="10" t="s">
        <v>26</v>
      </c>
      <c r="E48" s="10"/>
      <c r="F48" s="10"/>
      <c r="G48" s="10"/>
      <c r="H48" s="10" t="s">
        <v>19</v>
      </c>
      <c r="I48" s="20" t="s">
        <v>54</v>
      </c>
      <c r="J48" s="23">
        <v>7000000000</v>
      </c>
      <c r="K48" s="23">
        <v>0</v>
      </c>
      <c r="L48" s="23">
        <v>0</v>
      </c>
      <c r="M48" s="23">
        <v>0</v>
      </c>
      <c r="N48" s="23">
        <v>278103717.73000002</v>
      </c>
      <c r="O48" s="23">
        <v>7000000000</v>
      </c>
      <c r="P48" s="23">
        <v>6721896282.2700005</v>
      </c>
      <c r="Q48" s="23">
        <v>6721896282.2700005</v>
      </c>
      <c r="R48" s="23">
        <v>4589292935.6000004</v>
      </c>
      <c r="S48" s="23">
        <v>4589292935.6000004</v>
      </c>
      <c r="T48" s="31">
        <f t="shared" si="8"/>
        <v>0.96027089746714289</v>
      </c>
    </row>
    <row r="49" spans="1:20" ht="30" customHeight="1" x14ac:dyDescent="0.15">
      <c r="A49" s="36" t="s">
        <v>57</v>
      </c>
      <c r="B49" s="10" t="s">
        <v>40</v>
      </c>
      <c r="C49" s="10" t="s">
        <v>28</v>
      </c>
      <c r="D49" s="10" t="s">
        <v>41</v>
      </c>
      <c r="E49" s="10"/>
      <c r="F49" s="11"/>
      <c r="G49" s="11"/>
      <c r="H49" s="10" t="s">
        <v>19</v>
      </c>
      <c r="I49" s="20" t="s">
        <v>55</v>
      </c>
      <c r="J49" s="23">
        <v>23000000000</v>
      </c>
      <c r="K49" s="23">
        <v>0</v>
      </c>
      <c r="L49" s="23">
        <v>10054552330</v>
      </c>
      <c r="M49" s="23">
        <v>0</v>
      </c>
      <c r="N49" s="23">
        <v>973538307</v>
      </c>
      <c r="O49" s="23">
        <v>12945447670</v>
      </c>
      <c r="P49" s="23">
        <v>11971909363</v>
      </c>
      <c r="Q49" s="23">
        <v>11971909363</v>
      </c>
      <c r="R49" s="23">
        <v>9097373057.2099991</v>
      </c>
      <c r="S49" s="23">
        <v>9097373057.2099991</v>
      </c>
      <c r="T49" s="31">
        <f t="shared" si="8"/>
        <v>0.92479686050131016</v>
      </c>
    </row>
    <row r="50" spans="1:20" ht="30" customHeight="1" x14ac:dyDescent="0.15">
      <c r="A50" s="36" t="s">
        <v>57</v>
      </c>
      <c r="B50" s="10" t="s">
        <v>40</v>
      </c>
      <c r="C50" s="10" t="s">
        <v>28</v>
      </c>
      <c r="D50" s="10" t="s">
        <v>22</v>
      </c>
      <c r="E50" s="10"/>
      <c r="F50" s="11"/>
      <c r="G50" s="11"/>
      <c r="H50" s="10" t="s">
        <v>19</v>
      </c>
      <c r="I50" s="20" t="s">
        <v>56</v>
      </c>
      <c r="J50" s="23">
        <v>2500000000</v>
      </c>
      <c r="K50" s="23">
        <v>0</v>
      </c>
      <c r="L50" s="23">
        <v>0</v>
      </c>
      <c r="M50" s="23">
        <v>0</v>
      </c>
      <c r="N50" s="23">
        <v>146947834.41999999</v>
      </c>
      <c r="O50" s="23">
        <v>2500000000</v>
      </c>
      <c r="P50" s="23">
        <v>2353052165.5799999</v>
      </c>
      <c r="Q50" s="23">
        <v>2353052165.5799999</v>
      </c>
      <c r="R50" s="23">
        <v>1987066436.76</v>
      </c>
      <c r="S50" s="23">
        <v>1987066436.76</v>
      </c>
      <c r="T50" s="31">
        <f t="shared" si="8"/>
        <v>0.94122086623199996</v>
      </c>
    </row>
    <row r="51" spans="1:20" s="4" customFormat="1" ht="18.75" customHeight="1" x14ac:dyDescent="0.15">
      <c r="A51" s="38"/>
      <c r="B51" s="15"/>
      <c r="C51" s="15"/>
      <c r="D51" s="15"/>
      <c r="E51" s="15"/>
      <c r="F51" s="15"/>
      <c r="G51" s="15"/>
      <c r="H51" s="15"/>
      <c r="I51" s="18" t="s">
        <v>33</v>
      </c>
      <c r="J51" s="17">
        <f t="shared" ref="J51:S51" si="9">SUM(J32:J50)</f>
        <v>437503640085</v>
      </c>
      <c r="K51" s="17">
        <f t="shared" si="9"/>
        <v>52554000000</v>
      </c>
      <c r="L51" s="17">
        <f t="shared" si="9"/>
        <v>60116001615</v>
      </c>
      <c r="M51" s="17">
        <f t="shared" si="9"/>
        <v>0</v>
      </c>
      <c r="N51" s="17">
        <f t="shared" si="9"/>
        <v>14321036720.99</v>
      </c>
      <c r="O51" s="17">
        <f t="shared" si="9"/>
        <v>429941638470</v>
      </c>
      <c r="P51" s="17">
        <f t="shared" si="9"/>
        <v>415620601749.01007</v>
      </c>
      <c r="Q51" s="17">
        <f t="shared" si="9"/>
        <v>415620601749.01007</v>
      </c>
      <c r="R51" s="17">
        <f t="shared" si="9"/>
        <v>85137094441.439987</v>
      </c>
      <c r="S51" s="41">
        <f t="shared" si="9"/>
        <v>85137094441.439987</v>
      </c>
      <c r="T51" s="32">
        <f>+Q51/O51</f>
        <v>0.96669074255763388</v>
      </c>
    </row>
    <row r="52" spans="1:20" s="4" customFormat="1" ht="17.25" customHeight="1" thickBot="1" x14ac:dyDescent="0.2">
      <c r="A52" s="42"/>
      <c r="B52" s="43"/>
      <c r="C52" s="43"/>
      <c r="D52" s="43"/>
      <c r="E52" s="43"/>
      <c r="F52" s="43"/>
      <c r="G52" s="43"/>
      <c r="H52" s="43"/>
      <c r="I52" s="44" t="s">
        <v>87</v>
      </c>
      <c r="J52" s="45">
        <f t="shared" ref="J52:S52" si="10">+J51+J31</f>
        <v>2754844901433</v>
      </c>
      <c r="K52" s="45">
        <f t="shared" si="10"/>
        <v>95052717294</v>
      </c>
      <c r="L52" s="45">
        <f t="shared" si="10"/>
        <v>64301362909</v>
      </c>
      <c r="M52" s="45">
        <f t="shared" si="10"/>
        <v>0</v>
      </c>
      <c r="N52" s="45">
        <f t="shared" si="10"/>
        <v>44517204197.18</v>
      </c>
      <c r="O52" s="45">
        <f t="shared" si="10"/>
        <v>2785596255818</v>
      </c>
      <c r="P52" s="45">
        <f t="shared" si="10"/>
        <v>2741079051620.8203</v>
      </c>
      <c r="Q52" s="45">
        <f t="shared" si="10"/>
        <v>2741079051620.8203</v>
      </c>
      <c r="R52" s="45">
        <f t="shared" si="10"/>
        <v>2408984567711.4102</v>
      </c>
      <c r="S52" s="46">
        <f t="shared" si="10"/>
        <v>2403749597306.4102</v>
      </c>
      <c r="T52" s="32">
        <f>+Q52/O52</f>
        <v>0.98401878804072884</v>
      </c>
    </row>
    <row r="53" spans="1:20" ht="11.25" x14ac:dyDescent="0.15">
      <c r="A53" s="6"/>
      <c r="B53" s="6"/>
      <c r="C53" s="6"/>
      <c r="D53" s="6"/>
      <c r="E53" s="6"/>
      <c r="F53" s="6"/>
      <c r="G53" s="6"/>
      <c r="H53" s="6"/>
      <c r="I53" s="5"/>
    </row>
    <row r="54" spans="1:20" x14ac:dyDescent="0.15">
      <c r="A54" s="1" t="s">
        <v>36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6"/>
    </row>
    <row r="55" spans="1:20" x14ac:dyDescent="0.15">
      <c r="J55" s="28"/>
      <c r="K55" s="29"/>
      <c r="L55" s="29"/>
      <c r="M55" s="29"/>
      <c r="N55" s="29"/>
      <c r="O55" s="29"/>
      <c r="P55" s="29"/>
      <c r="Q55" s="29"/>
      <c r="R55" s="29"/>
      <c r="S55" s="29"/>
      <c r="T55" s="6"/>
    </row>
    <row r="56" spans="1:20" x14ac:dyDescent="0.15">
      <c r="J56" s="2"/>
      <c r="K56" s="24"/>
      <c r="L56" s="24"/>
      <c r="M56" s="24"/>
      <c r="N56" s="24"/>
      <c r="O56" s="24"/>
      <c r="P56" s="24"/>
      <c r="Q56" s="25"/>
      <c r="R56" s="24"/>
      <c r="S56" s="24"/>
    </row>
    <row r="57" spans="1:20" x14ac:dyDescent="0.15"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20" x14ac:dyDescent="0.15"/>
    <row r="59" spans="1:20" x14ac:dyDescent="0.15"/>
    <row r="60" spans="1:20" x14ac:dyDescent="0.15"/>
    <row r="61" spans="1:20" x14ac:dyDescent="0.15"/>
    <row r="62" spans="1:20" x14ac:dyDescent="0.15"/>
    <row r="63" spans="1:20" x14ac:dyDescent="0.15"/>
    <row r="64" spans="1:20" x14ac:dyDescent="0.15"/>
    <row r="65" spans="12:12" x14ac:dyDescent="0.15"/>
    <row r="66" spans="12:12" x14ac:dyDescent="0.15">
      <c r="L66" s="1" t="s">
        <v>58</v>
      </c>
    </row>
    <row r="67" spans="12:12" x14ac:dyDescent="0.15"/>
    <row r="68" spans="12:12" x14ac:dyDescent="0.15"/>
    <row r="69" spans="12:12" x14ac:dyDescent="0.15"/>
    <row r="70" spans="12:12" x14ac:dyDescent="0.15"/>
    <row r="71" spans="12:12" x14ac:dyDescent="0.15"/>
    <row r="72" spans="12:12" x14ac:dyDescent="0.15"/>
    <row r="73" spans="12:12" x14ac:dyDescent="0.15"/>
    <row r="74" spans="12:12" x14ac:dyDescent="0.15"/>
    <row r="75" spans="12:12" x14ac:dyDescent="0.15"/>
    <row r="76" spans="12:12" x14ac:dyDescent="0.15"/>
    <row r="77" spans="12:12" x14ac:dyDescent="0.15"/>
    <row r="78" spans="12:12" x14ac:dyDescent="0.15"/>
    <row r="79" spans="12:12" x14ac:dyDescent="0.15"/>
    <row r="80" spans="12:12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</sheetData>
  <sheetProtection algorithmName="SHA-512" hashValue="0jS75khcy2oSBd/DpzWDw8kBNAPTxGw7PuHyn20AFSX9YgnT1oApWqmA6mbkE3TT+zHe6Qxdwg5crqjSDTh8/w==" saltValue="TPUWXv6DApp1+CkqxdEAYg==" spinCount="100000" sheet="1" selectLockedCells="1" selectUnlockedCells="1"/>
  <mergeCells count="3">
    <mergeCell ref="J2:M2"/>
    <mergeCell ref="J3:M3"/>
    <mergeCell ref="J4:M4"/>
  </mergeCells>
  <phoneticPr fontId="3" type="noConversion"/>
  <pageMargins left="0.39370078740157483" right="0.19685039370078741" top="0.59055118110236227" bottom="0.39370078740157483" header="0.78740157480314965" footer="0.78740157480314965"/>
  <pageSetup scale="47" fitToHeight="0" orientation="landscape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MVCT</vt:lpstr>
      <vt:lpstr>MVCT!Área_de_impresión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2012-10-31T23:54:57Z</dcterms:created>
  <dcterms:modified xsi:type="dcterms:W3CDTF">2021-01-21T02:09:07Z</dcterms:modified>
</cp:coreProperties>
</file>