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2026/"/>
    </mc:Choice>
  </mc:AlternateContent>
  <xr:revisionPtr revIDLastSave="21" documentId="11_CF6446028E618C7BF85058F61EF1531D9F794215" xr6:coauthVersionLast="47" xr6:coauthVersionMax="47" xr10:uidLastSave="{B6DFD607-E075-48F3-A977-DDDDA2721952}"/>
  <bookViews>
    <workbookView xWindow="28692" yWindow="-108" windowWidth="29016" windowHeight="156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" l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6" i="1"/>
  <c r="Z5" i="1"/>
  <c r="N43" i="1"/>
  <c r="N44" i="1"/>
  <c r="Y44" i="1"/>
  <c r="U44" i="1"/>
  <c r="T44" i="1"/>
  <c r="S44" i="1"/>
  <c r="R44" i="1"/>
  <c r="Q44" i="1"/>
  <c r="P44" i="1"/>
  <c r="O44" i="1"/>
  <c r="X43" i="1"/>
  <c r="X44" i="1" s="1"/>
  <c r="W43" i="1"/>
  <c r="W44" i="1" s="1"/>
  <c r="V43" i="1"/>
  <c r="V44" i="1" s="1"/>
  <c r="U43" i="1"/>
  <c r="T43" i="1"/>
  <c r="S43" i="1"/>
  <c r="R43" i="1"/>
  <c r="Q43" i="1"/>
  <c r="P43" i="1"/>
  <c r="O43" i="1"/>
  <c r="Y19" i="1"/>
  <c r="X19" i="1"/>
  <c r="W19" i="1"/>
  <c r="V19" i="1"/>
  <c r="U19" i="1"/>
  <c r="T19" i="1"/>
  <c r="S19" i="1"/>
  <c r="R19" i="1"/>
  <c r="Q19" i="1"/>
  <c r="P19" i="1"/>
  <c r="O19" i="1"/>
  <c r="N19" i="1"/>
  <c r="X16" i="1"/>
  <c r="W16" i="1"/>
  <c r="V16" i="1"/>
  <c r="U16" i="1"/>
  <c r="T16" i="1"/>
  <c r="S16" i="1"/>
  <c r="R16" i="1"/>
  <c r="Q16" i="1"/>
  <c r="P16" i="1"/>
  <c r="O16" i="1"/>
  <c r="N16" i="1"/>
  <c r="X10" i="1"/>
  <c r="W10" i="1"/>
  <c r="V10" i="1"/>
  <c r="U10" i="1"/>
  <c r="T10" i="1"/>
  <c r="S10" i="1"/>
  <c r="R10" i="1"/>
  <c r="Q10" i="1"/>
  <c r="P10" i="1"/>
  <c r="O10" i="1"/>
  <c r="N10" i="1"/>
  <c r="X8" i="1"/>
  <c r="W8" i="1"/>
  <c r="V8" i="1"/>
  <c r="U8" i="1"/>
  <c r="T8" i="1"/>
  <c r="T20" i="1" s="1"/>
  <c r="S8" i="1"/>
  <c r="S20" i="1" s="1"/>
  <c r="R8" i="1"/>
  <c r="Q8" i="1"/>
  <c r="Q20" i="1" s="1"/>
  <c r="P8" i="1"/>
  <c r="P20" i="1" s="1"/>
  <c r="O8" i="1"/>
  <c r="O20" i="1" s="1"/>
  <c r="N8" i="1"/>
  <c r="N20" i="1" s="1"/>
  <c r="W20" i="1" l="1"/>
  <c r="X20" i="1"/>
  <c r="R20" i="1"/>
  <c r="U20" i="1"/>
  <c r="V20" i="1"/>
</calcChain>
</file>

<file path=xl/sharedStrings.xml><?xml version="1.0" encoding="utf-8"?>
<sst xmlns="http://schemas.openxmlformats.org/spreadsheetml/2006/main" count="397" uniqueCount="93">
  <si>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</si>
  <si>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</si>
  <si>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</si>
  <si>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</si>
  <si>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</si>
  <si>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</si>
  <si>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</si>
  <si>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</si>
  <si>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</si>
  <si>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</si>
  <si>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</si>
  <si>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</si>
  <si>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</si>
  <si>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</si>
  <si>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</si>
  <si>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</si>
  <si>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</si>
  <si>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</si>
  <si>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</si>
  <si>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</si>
  <si>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</si>
  <si>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</si>
  <si>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</si>
  <si>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</si>
  <si>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</si>
  <si>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</si>
  <si>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</si>
  <si>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</si>
  <si>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</si>
  <si>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</si>
  <si>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</si>
  <si>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</si>
  <si>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</si>
  <si>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</si>
  <si>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</si>
  <si>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</si>
  <si>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</si>
  <si>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004</t>
  </si>
  <si>
    <t>CUBRIMIENTO DE COSTOS NO RECUPERABLES VIA TARIFA O SUBSIDIO DE LA OPERACIÓN INTEGRAL DEL SERVICIO DE ASEO – DEPARTAMENTO ARCHIPIÉLAGO DE SAN ANDRÉS, PROVIDENCIA Y SANTA CATALINA</t>
  </si>
  <si>
    <t>05</t>
  </si>
  <si>
    <t>008</t>
  </si>
  <si>
    <t>AGUA POTABLE Y SANEAMIENTO BÁSICO</t>
  </si>
  <si>
    <t>002</t>
  </si>
  <si>
    <t>CUOTAS PARTES PENSIONALES (DE PENSIONES)</t>
  </si>
  <si>
    <t>012</t>
  </si>
  <si>
    <t>INCAPACIDADES Y LICENCIAS DE MATERNIDAD Y PATERNIDAD (NO DE PENSIONES)</t>
  </si>
  <si>
    <t>SENTENCIAS Y CONCILIACIONES</t>
  </si>
  <si>
    <t>08</t>
  </si>
  <si>
    <t>IMPUESTOS</t>
  </si>
  <si>
    <t>11</t>
  </si>
  <si>
    <t>SSF</t>
  </si>
  <si>
    <t>CUOTA DE FISCALIZACIÓN Y AUDITAJE</t>
  </si>
  <si>
    <t>C</t>
  </si>
  <si>
    <t>4001</t>
  </si>
  <si>
    <t>1400</t>
  </si>
  <si>
    <t>5</t>
  </si>
  <si>
    <t>51303B</t>
  </si>
  <si>
    <t>5. CONVERGENCIA REGIONAL / B. POLÍTICA INTEGRAL DE HÁBITAT</t>
  </si>
  <si>
    <t>14</t>
  </si>
  <si>
    <t>8</t>
  </si>
  <si>
    <t>9</t>
  </si>
  <si>
    <t>10306A</t>
  </si>
  <si>
    <t>1. ORDENAMIENTO DEL TERRITORIO ALREDEDOR DEL AGUA Y JUSTICIA AMBIENTAL / A. ACCESO Y FORMALIZACIÓN DE LA PROPIEDAD</t>
  </si>
  <si>
    <t>4002</t>
  </si>
  <si>
    <t>2</t>
  </si>
  <si>
    <t>10303A</t>
  </si>
  <si>
    <t>1. ORDENAMIENTO DEL TERRITORIO ALREDEDOR DEL AGUA Y JUSTICIA AMBIENTAL / A. ARMONIZACIÓN Y RACIONALIZACIÓN DE LOS INSTRUMENTOS DE ORDENAMIENTO Y PLANIFICACIÓN TERRITORIAL</t>
  </si>
  <si>
    <t>4003</t>
  </si>
  <si>
    <t>7</t>
  </si>
  <si>
    <t>202020</t>
  </si>
  <si>
    <t>2. SEGURIDAD HUMANA Y JUSTICIA SOCIAL / 2. MÍNIMO VITAL DE AGUA</t>
  </si>
  <si>
    <t>40304A</t>
  </si>
  <si>
    <t>4. TRANSFORMACIÓN PRODUCTIVA, INTERNACIONALIZACIÓN Y ACCIÓN CLÍMATICA / A. REDUCCIÓN DEL IMPACTO AMBIENTAL DEL SECTOR RESIDENCIAL Y PROMOCIÓN DEL HÁBITAT VERDE. 162</t>
  </si>
  <si>
    <t>51302H</t>
  </si>
  <si>
    <t>5. CONVERGENCIA REGIONAL / H. ACCESO A SERVICIOS PÚBLICOS A PARTIR DE LAS CAPACIDADES Y NECESIDADES DE LOS TERRITORIOS</t>
  </si>
  <si>
    <t>12</t>
  </si>
  <si>
    <t>16</t>
  </si>
  <si>
    <t>17</t>
  </si>
  <si>
    <t>18</t>
  </si>
  <si>
    <t>19</t>
  </si>
  <si>
    <t>20</t>
  </si>
  <si>
    <t>5. CONVERGENCIA REGIONAL / H. ACCESO A SERVICIOS PÚBLICOS  A PARTIR DE LAS CAPACIDADES Y NECESIDADES DE LOS TERRITORIOS</t>
  </si>
  <si>
    <t>21</t>
  </si>
  <si>
    <t>4099</t>
  </si>
  <si>
    <t>53105B</t>
  </si>
  <si>
    <t>5. CONVERGENCIA REGIONAL / B. ENTIDADES PÚBLICAS TERRITORIALES Y NACIONALES FORTALECIDAS</t>
  </si>
  <si>
    <t>GASTOS PERSONAL</t>
  </si>
  <si>
    <t xml:space="preserve">ADQUISICION DE BIENES Y SERVICIOS </t>
  </si>
  <si>
    <t xml:space="preserve">TRANSFERENCIAS CORRIENTES </t>
  </si>
  <si>
    <t xml:space="preserve">GASTOS POR TIBUTOS, MULTAS, SANCIONES E INTERESES DE MORA </t>
  </si>
  <si>
    <t xml:space="preserve">TOTAL FUNCIONAMIENTO </t>
  </si>
  <si>
    <t xml:space="preserve">TOTAL DE INVERSION </t>
  </si>
  <si>
    <t xml:space="preserve">TOTAL MINISTERIO DE VIVIENDA CIUDAD Y TERRITORIO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</si>
</sst>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/>
    <xf numFmtId="9" fontId="7" fillId="0" borderId="0" xfId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76200</xdr:rowOff>
    </xdr:from>
    <xdr:to>
      <xdr:col>6</xdr:col>
      <xdr:colOff>205740</xdr:colOff>
      <xdr:row>2</xdr:row>
      <xdr:rowOff>680618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6B44DE-EE1B-4172-A512-B4ACB688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" y="259080"/>
          <a:ext cx="1920240" cy="787298"/>
        </a:xfrm>
        <a:prstGeom prst="rect">
          <a:avLst/>
        </a:prstGeom>
      </xdr:spPr>
    </xdr:pic>
    <xdr:clientData/>
  </xdr:twoCellAnchor>
  <xdr:twoCellAnchor editAs="oneCell">
    <xdr:from>
      <xdr:col>21</xdr:col>
      <xdr:colOff>1287780</xdr:colOff>
      <xdr:row>1</xdr:row>
      <xdr:rowOff>60960</xdr:rowOff>
    </xdr:from>
    <xdr:to>
      <xdr:col>23</xdr:col>
      <xdr:colOff>746760</xdr:colOff>
      <xdr:row>2</xdr:row>
      <xdr:rowOff>668709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239F8C-36FD-450F-ACC3-63E5AFA0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97600" y="243840"/>
          <a:ext cx="2049780" cy="790629"/>
        </a:xfrm>
        <a:prstGeom prst="rect">
          <a:avLst/>
        </a:prstGeom>
      </xdr:spPr>
    </xdr:pic>
    <xdr:clientData/>
  </xdr:twoCellAnchor>
  <xdr:twoCellAnchor editAs="oneCell">
    <xdr:from>
      <xdr:col>14</xdr:col>
      <xdr:colOff>510540</xdr:colOff>
      <xdr:row>0</xdr:row>
      <xdr:rowOff>167640</xdr:rowOff>
    </xdr:from>
    <xdr:to>
      <xdr:col>16</xdr:col>
      <xdr:colOff>1288072</xdr:colOff>
      <xdr:row>2</xdr:row>
      <xdr:rowOff>655394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596ACE-F2C0-1A87-E3D4-17B415FE2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52560" y="167640"/>
          <a:ext cx="3368332" cy="85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showGridLines="0" tabSelected="1" workbookViewId="0">
      <selection activeCell="M41" sqref="M41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6.44140625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68.400000000000006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</row>
    <row r="5" spans="1:26" x14ac:dyDescent="0.3">
      <c r="A5" s="3" t="s">
        <v>25</v>
      </c>
      <c r="B5" s="3" t="s">
        <v>26</v>
      </c>
      <c r="C5" s="3" t="s">
        <v>26</v>
      </c>
      <c r="D5" s="3" t="s">
        <v>26</v>
      </c>
      <c r="E5" s="3"/>
      <c r="F5" s="3"/>
      <c r="G5" s="3"/>
      <c r="H5" s="3"/>
      <c r="I5" s="3"/>
      <c r="J5" s="3" t="s">
        <v>27</v>
      </c>
      <c r="K5" s="3" t="s">
        <v>28</v>
      </c>
      <c r="L5" s="3" t="s">
        <v>29</v>
      </c>
      <c r="M5" s="4" t="s">
        <v>30</v>
      </c>
      <c r="N5" s="5">
        <v>36639600000</v>
      </c>
      <c r="O5" s="5">
        <v>0</v>
      </c>
      <c r="P5" s="5">
        <v>0</v>
      </c>
      <c r="Q5" s="5">
        <v>36639600000</v>
      </c>
      <c r="R5" s="5">
        <v>0</v>
      </c>
      <c r="S5" s="5">
        <v>36639600000</v>
      </c>
      <c r="T5" s="5">
        <v>0</v>
      </c>
      <c r="U5" s="5">
        <v>16496360960</v>
      </c>
      <c r="V5" s="5">
        <v>16489787626</v>
      </c>
      <c r="W5" s="5">
        <v>16489787626</v>
      </c>
      <c r="X5" s="5">
        <v>16489787626</v>
      </c>
      <c r="Z5" s="13">
        <f t="shared" ref="Z5:Z43" si="0">+X5/N5</f>
        <v>0.45005370216923768</v>
      </c>
    </row>
    <row r="6" spans="1:26" ht="20.399999999999999" x14ac:dyDescent="0.3">
      <c r="A6" s="3" t="s">
        <v>25</v>
      </c>
      <c r="B6" s="3" t="s">
        <v>26</v>
      </c>
      <c r="C6" s="3" t="s">
        <v>26</v>
      </c>
      <c r="D6" s="3" t="s">
        <v>31</v>
      </c>
      <c r="E6" s="3"/>
      <c r="F6" s="3"/>
      <c r="G6" s="3"/>
      <c r="H6" s="3"/>
      <c r="I6" s="3"/>
      <c r="J6" s="3" t="s">
        <v>27</v>
      </c>
      <c r="K6" s="3" t="s">
        <v>28</v>
      </c>
      <c r="L6" s="3" t="s">
        <v>29</v>
      </c>
      <c r="M6" s="4" t="s">
        <v>32</v>
      </c>
      <c r="N6" s="5">
        <v>16618500000</v>
      </c>
      <c r="O6" s="5">
        <v>0</v>
      </c>
      <c r="P6" s="5">
        <v>0</v>
      </c>
      <c r="Q6" s="5">
        <v>16618500000</v>
      </c>
      <c r="R6" s="5">
        <v>0</v>
      </c>
      <c r="S6" s="5">
        <v>16618500000</v>
      </c>
      <c r="T6" s="5">
        <v>0</v>
      </c>
      <c r="U6" s="5">
        <v>6854964031</v>
      </c>
      <c r="V6" s="5">
        <v>6854821981</v>
      </c>
      <c r="W6" s="5">
        <v>6854821981</v>
      </c>
      <c r="X6" s="5">
        <v>6854821981</v>
      </c>
      <c r="Z6" s="13">
        <f t="shared" ref="Z6:Z44" si="1">+X6/N6</f>
        <v>0.41248139007732348</v>
      </c>
    </row>
    <row r="7" spans="1:26" ht="21" thickBot="1" x14ac:dyDescent="0.35">
      <c r="A7" s="3" t="s">
        <v>25</v>
      </c>
      <c r="B7" s="3" t="s">
        <v>26</v>
      </c>
      <c r="C7" s="3" t="s">
        <v>26</v>
      </c>
      <c r="D7" s="3" t="s">
        <v>33</v>
      </c>
      <c r="E7" s="3"/>
      <c r="F7" s="3"/>
      <c r="G7" s="3"/>
      <c r="H7" s="3"/>
      <c r="I7" s="3"/>
      <c r="J7" s="3" t="s">
        <v>27</v>
      </c>
      <c r="K7" s="3" t="s">
        <v>28</v>
      </c>
      <c r="L7" s="3" t="s">
        <v>29</v>
      </c>
      <c r="M7" s="4" t="s">
        <v>34</v>
      </c>
      <c r="N7" s="5">
        <v>7441200000</v>
      </c>
      <c r="O7" s="5">
        <v>0</v>
      </c>
      <c r="P7" s="5">
        <v>0</v>
      </c>
      <c r="Q7" s="5">
        <v>7441200000</v>
      </c>
      <c r="R7" s="5">
        <v>0</v>
      </c>
      <c r="S7" s="5">
        <v>7441200000</v>
      </c>
      <c r="T7" s="5">
        <v>0</v>
      </c>
      <c r="U7" s="5">
        <v>2048739245</v>
      </c>
      <c r="V7" s="5">
        <v>2047471064</v>
      </c>
      <c r="W7" s="5">
        <v>2047471064</v>
      </c>
      <c r="X7" s="5">
        <v>2047471064</v>
      </c>
      <c r="Z7" s="13">
        <f t="shared" si="0"/>
        <v>0.27515334408428749</v>
      </c>
    </row>
    <row r="8" spans="1:26" s="12" customFormat="1" ht="15" thickBot="1" x14ac:dyDescent="0.35">
      <c r="A8" s="6" t="s">
        <v>25</v>
      </c>
      <c r="B8" s="7">
        <v>1</v>
      </c>
      <c r="C8" s="8" t="s">
        <v>86</v>
      </c>
      <c r="D8" s="9"/>
      <c r="E8" s="9"/>
      <c r="F8" s="9"/>
      <c r="G8" s="9"/>
      <c r="H8" s="9"/>
      <c r="I8" s="9"/>
      <c r="J8" s="9"/>
      <c r="K8" s="9"/>
      <c r="L8" s="9"/>
      <c r="M8" s="10"/>
      <c r="N8" s="11">
        <f>SUM(N5:N7)</f>
        <v>60699300000</v>
      </c>
      <c r="O8" s="11">
        <f t="shared" ref="O8:W8" si="2">SUM(O5:O7)</f>
        <v>0</v>
      </c>
      <c r="P8" s="11">
        <f t="shared" si="2"/>
        <v>0</v>
      </c>
      <c r="Q8" s="11">
        <f>SUM(Q5:Q7)</f>
        <v>60699300000</v>
      </c>
      <c r="R8" s="11">
        <f t="shared" si="2"/>
        <v>0</v>
      </c>
      <c r="S8" s="11">
        <f t="shared" si="2"/>
        <v>60699300000</v>
      </c>
      <c r="T8" s="11">
        <f t="shared" si="2"/>
        <v>0</v>
      </c>
      <c r="U8" s="11">
        <f t="shared" si="2"/>
        <v>25400064236</v>
      </c>
      <c r="V8" s="11">
        <f t="shared" si="2"/>
        <v>25392080671</v>
      </c>
      <c r="W8" s="11">
        <f t="shared" si="2"/>
        <v>25392080671</v>
      </c>
      <c r="X8" s="11">
        <f>SUM(X5:X7)</f>
        <v>25392080671</v>
      </c>
      <c r="Z8" s="13">
        <f t="shared" si="1"/>
        <v>0.41832575780939812</v>
      </c>
    </row>
    <row r="9" spans="1:26" ht="15" thickBot="1" x14ac:dyDescent="0.35">
      <c r="A9" s="3" t="s">
        <v>25</v>
      </c>
      <c r="B9" s="3" t="s">
        <v>31</v>
      </c>
      <c r="C9" s="3"/>
      <c r="D9" s="3"/>
      <c r="E9" s="3"/>
      <c r="F9" s="3"/>
      <c r="G9" s="3"/>
      <c r="H9" s="3"/>
      <c r="I9" s="3"/>
      <c r="J9" s="3" t="s">
        <v>27</v>
      </c>
      <c r="K9" s="3" t="s">
        <v>28</v>
      </c>
      <c r="L9" s="3" t="s">
        <v>29</v>
      </c>
      <c r="M9" s="4" t="s">
        <v>35</v>
      </c>
      <c r="N9" s="5">
        <v>13318900000</v>
      </c>
      <c r="O9" s="5">
        <v>0</v>
      </c>
      <c r="P9" s="5">
        <v>0</v>
      </c>
      <c r="Q9" s="5">
        <v>13318900000</v>
      </c>
      <c r="R9" s="5">
        <v>0</v>
      </c>
      <c r="S9" s="5">
        <v>12321921641.34</v>
      </c>
      <c r="T9" s="5">
        <v>996978358.65999997</v>
      </c>
      <c r="U9" s="5">
        <v>10311046306.629999</v>
      </c>
      <c r="V9" s="5">
        <v>3054528713.3499999</v>
      </c>
      <c r="W9" s="5">
        <v>3054528713.3499999</v>
      </c>
      <c r="X9" s="5">
        <v>3054528713.3499999</v>
      </c>
      <c r="Z9" s="13">
        <f t="shared" si="0"/>
        <v>0.22933791179076349</v>
      </c>
    </row>
    <row r="10" spans="1:26" s="12" customFormat="1" ht="15" thickBot="1" x14ac:dyDescent="0.35">
      <c r="A10" s="6" t="s">
        <v>25</v>
      </c>
      <c r="B10" s="7">
        <v>2</v>
      </c>
      <c r="C10" s="8" t="s">
        <v>87</v>
      </c>
      <c r="D10" s="9"/>
      <c r="E10" s="9"/>
      <c r="F10" s="9"/>
      <c r="G10" s="9"/>
      <c r="H10" s="9"/>
      <c r="I10" s="9"/>
      <c r="J10" s="9"/>
      <c r="K10" s="9"/>
      <c r="L10" s="9"/>
      <c r="M10" s="10"/>
      <c r="N10" s="11">
        <f>N9</f>
        <v>13318900000</v>
      </c>
      <c r="O10" s="11">
        <f t="shared" ref="O10:W10" si="3">O9</f>
        <v>0</v>
      </c>
      <c r="P10" s="11">
        <f t="shared" si="3"/>
        <v>0</v>
      </c>
      <c r="Q10" s="11">
        <f t="shared" si="3"/>
        <v>13318900000</v>
      </c>
      <c r="R10" s="11">
        <f t="shared" si="3"/>
        <v>0</v>
      </c>
      <c r="S10" s="11">
        <f t="shared" si="3"/>
        <v>12321921641.34</v>
      </c>
      <c r="T10" s="11">
        <f t="shared" si="3"/>
        <v>996978358.65999997</v>
      </c>
      <c r="U10" s="11">
        <f t="shared" si="3"/>
        <v>10311046306.629999</v>
      </c>
      <c r="V10" s="11">
        <f t="shared" si="3"/>
        <v>3054528713.3499999</v>
      </c>
      <c r="W10" s="11">
        <f t="shared" si="3"/>
        <v>3054528713.3499999</v>
      </c>
      <c r="X10" s="11">
        <f>X9</f>
        <v>3054528713.3499999</v>
      </c>
      <c r="Z10" s="13">
        <f t="shared" si="1"/>
        <v>0.22933791179076349</v>
      </c>
    </row>
    <row r="11" spans="1:26" ht="71.400000000000006" x14ac:dyDescent="0.3">
      <c r="A11" s="3" t="s">
        <v>25</v>
      </c>
      <c r="B11" s="3" t="s">
        <v>33</v>
      </c>
      <c r="C11" s="3" t="s">
        <v>26</v>
      </c>
      <c r="D11" s="3" t="s">
        <v>36</v>
      </c>
      <c r="E11" s="3" t="s">
        <v>37</v>
      </c>
      <c r="F11" s="3"/>
      <c r="G11" s="3"/>
      <c r="H11" s="3"/>
      <c r="I11" s="3"/>
      <c r="J11" s="3" t="s">
        <v>27</v>
      </c>
      <c r="K11" s="3" t="s">
        <v>28</v>
      </c>
      <c r="L11" s="3" t="s">
        <v>29</v>
      </c>
      <c r="M11" s="4" t="s">
        <v>38</v>
      </c>
      <c r="N11" s="5">
        <v>17749000000</v>
      </c>
      <c r="O11" s="5">
        <v>0</v>
      </c>
      <c r="P11" s="5">
        <v>0</v>
      </c>
      <c r="Q11" s="5">
        <v>17749000000</v>
      </c>
      <c r="R11" s="5">
        <v>0</v>
      </c>
      <c r="S11" s="5">
        <v>0</v>
      </c>
      <c r="T11" s="5">
        <v>17749000000</v>
      </c>
      <c r="U11" s="5">
        <v>0</v>
      </c>
      <c r="V11" s="5">
        <v>0</v>
      </c>
      <c r="W11" s="5">
        <v>0</v>
      </c>
      <c r="X11" s="5">
        <v>0</v>
      </c>
      <c r="Z11" s="13">
        <f t="shared" si="0"/>
        <v>0</v>
      </c>
    </row>
    <row r="12" spans="1:26" ht="20.399999999999999" x14ac:dyDescent="0.3">
      <c r="A12" s="3" t="s">
        <v>25</v>
      </c>
      <c r="B12" s="3" t="s">
        <v>33</v>
      </c>
      <c r="C12" s="3" t="s">
        <v>33</v>
      </c>
      <c r="D12" s="3" t="s">
        <v>39</v>
      </c>
      <c r="E12" s="3" t="s">
        <v>40</v>
      </c>
      <c r="F12" s="3"/>
      <c r="G12" s="3"/>
      <c r="H12" s="3"/>
      <c r="I12" s="3"/>
      <c r="J12" s="3" t="s">
        <v>27</v>
      </c>
      <c r="K12" s="3" t="s">
        <v>28</v>
      </c>
      <c r="L12" s="3" t="s">
        <v>29</v>
      </c>
      <c r="M12" s="4" t="s">
        <v>41</v>
      </c>
      <c r="N12" s="5">
        <v>4556339605748</v>
      </c>
      <c r="O12" s="5">
        <v>0</v>
      </c>
      <c r="P12" s="5">
        <v>0</v>
      </c>
      <c r="Q12" s="5">
        <v>4556339605748</v>
      </c>
      <c r="R12" s="5">
        <v>0</v>
      </c>
      <c r="S12" s="5">
        <v>4556339605748</v>
      </c>
      <c r="T12" s="5">
        <v>0</v>
      </c>
      <c r="U12" s="5">
        <v>1739163147291</v>
      </c>
      <c r="V12" s="5">
        <v>1739163147291</v>
      </c>
      <c r="W12" s="5">
        <v>1739163147291</v>
      </c>
      <c r="X12" s="5">
        <v>1739163147291</v>
      </c>
      <c r="Z12" s="13">
        <f t="shared" si="1"/>
        <v>0.38170182597824315</v>
      </c>
    </row>
    <row r="13" spans="1:26" ht="20.399999999999999" x14ac:dyDescent="0.3">
      <c r="A13" s="3" t="s">
        <v>25</v>
      </c>
      <c r="B13" s="3" t="s">
        <v>33</v>
      </c>
      <c r="C13" s="3" t="s">
        <v>36</v>
      </c>
      <c r="D13" s="3" t="s">
        <v>31</v>
      </c>
      <c r="E13" s="3" t="s">
        <v>42</v>
      </c>
      <c r="F13" s="3"/>
      <c r="G13" s="3"/>
      <c r="H13" s="3"/>
      <c r="I13" s="3"/>
      <c r="J13" s="3" t="s">
        <v>27</v>
      </c>
      <c r="K13" s="3" t="s">
        <v>28</v>
      </c>
      <c r="L13" s="3" t="s">
        <v>29</v>
      </c>
      <c r="M13" s="4" t="s">
        <v>43</v>
      </c>
      <c r="N13" s="5">
        <v>54100000</v>
      </c>
      <c r="O13" s="5">
        <v>0</v>
      </c>
      <c r="P13" s="5">
        <v>0</v>
      </c>
      <c r="Q13" s="5">
        <v>54100000</v>
      </c>
      <c r="R13" s="5">
        <v>0</v>
      </c>
      <c r="S13" s="5">
        <v>54100000</v>
      </c>
      <c r="T13" s="5">
        <v>0</v>
      </c>
      <c r="U13" s="5">
        <v>4459639</v>
      </c>
      <c r="V13" s="5">
        <v>4459639</v>
      </c>
      <c r="W13" s="5">
        <v>3310182</v>
      </c>
      <c r="X13" s="5">
        <v>2472474</v>
      </c>
      <c r="Z13" s="13">
        <f t="shared" si="0"/>
        <v>4.5701922365988912E-2</v>
      </c>
    </row>
    <row r="14" spans="1:26" ht="30.6" x14ac:dyDescent="0.3">
      <c r="A14" s="3" t="s">
        <v>25</v>
      </c>
      <c r="B14" s="3" t="s">
        <v>33</v>
      </c>
      <c r="C14" s="3" t="s">
        <v>36</v>
      </c>
      <c r="D14" s="3" t="s">
        <v>31</v>
      </c>
      <c r="E14" s="3" t="s">
        <v>44</v>
      </c>
      <c r="F14" s="3"/>
      <c r="G14" s="3"/>
      <c r="H14" s="3"/>
      <c r="I14" s="3"/>
      <c r="J14" s="3" t="s">
        <v>27</v>
      </c>
      <c r="K14" s="3" t="s">
        <v>28</v>
      </c>
      <c r="L14" s="3" t="s">
        <v>29</v>
      </c>
      <c r="M14" s="4" t="s">
        <v>45</v>
      </c>
      <c r="N14" s="5">
        <v>250000000</v>
      </c>
      <c r="O14" s="5">
        <v>0</v>
      </c>
      <c r="P14" s="5">
        <v>0</v>
      </c>
      <c r="Q14" s="5">
        <v>250000000</v>
      </c>
      <c r="R14" s="5">
        <v>0</v>
      </c>
      <c r="S14" s="5">
        <v>250000000</v>
      </c>
      <c r="T14" s="5">
        <v>0</v>
      </c>
      <c r="U14" s="5">
        <v>89516333</v>
      </c>
      <c r="V14" s="5">
        <v>79376000</v>
      </c>
      <c r="W14" s="5">
        <v>79376000</v>
      </c>
      <c r="X14" s="5">
        <v>79376000</v>
      </c>
      <c r="Z14" s="13">
        <f t="shared" si="1"/>
        <v>0.31750400000000001</v>
      </c>
    </row>
    <row r="15" spans="1:26" ht="15" thickBot="1" x14ac:dyDescent="0.35">
      <c r="A15" s="3" t="s">
        <v>25</v>
      </c>
      <c r="B15" s="3" t="s">
        <v>33</v>
      </c>
      <c r="C15" s="3" t="s">
        <v>28</v>
      </c>
      <c r="D15" s="3"/>
      <c r="E15" s="3"/>
      <c r="F15" s="3"/>
      <c r="G15" s="3"/>
      <c r="H15" s="3"/>
      <c r="I15" s="3"/>
      <c r="J15" s="3" t="s">
        <v>27</v>
      </c>
      <c r="K15" s="3" t="s">
        <v>28</v>
      </c>
      <c r="L15" s="3" t="s">
        <v>29</v>
      </c>
      <c r="M15" s="4" t="s">
        <v>46</v>
      </c>
      <c r="N15" s="5">
        <v>200000000</v>
      </c>
      <c r="O15" s="5">
        <v>0</v>
      </c>
      <c r="P15" s="5">
        <v>0</v>
      </c>
      <c r="Q15" s="5">
        <v>200000000</v>
      </c>
      <c r="R15" s="5">
        <v>0</v>
      </c>
      <c r="S15" s="5">
        <v>0</v>
      </c>
      <c r="T15" s="5">
        <v>200000000</v>
      </c>
      <c r="U15" s="5">
        <v>0</v>
      </c>
      <c r="V15" s="5">
        <v>0</v>
      </c>
      <c r="W15" s="5">
        <v>0</v>
      </c>
      <c r="X15" s="5">
        <v>0</v>
      </c>
      <c r="Z15" s="13">
        <f t="shared" si="0"/>
        <v>0</v>
      </c>
    </row>
    <row r="16" spans="1:26" s="12" customFormat="1" ht="15" thickBot="1" x14ac:dyDescent="0.35">
      <c r="A16" s="6" t="s">
        <v>25</v>
      </c>
      <c r="B16" s="7">
        <v>3</v>
      </c>
      <c r="C16" s="8" t="s">
        <v>88</v>
      </c>
      <c r="D16" s="9"/>
      <c r="E16" s="9"/>
      <c r="F16" s="9"/>
      <c r="G16" s="9"/>
      <c r="H16" s="9"/>
      <c r="I16" s="9"/>
      <c r="J16" s="9"/>
      <c r="K16" s="9"/>
      <c r="L16" s="9"/>
      <c r="M16" s="10"/>
      <c r="N16" s="11">
        <f>SUM(N11:N15)</f>
        <v>4574592705748</v>
      </c>
      <c r="O16" s="11">
        <f t="shared" ref="O16:W16" si="4">SUM(O11:O15)</f>
        <v>0</v>
      </c>
      <c r="P16" s="11">
        <f t="shared" si="4"/>
        <v>0</v>
      </c>
      <c r="Q16" s="11">
        <f t="shared" si="4"/>
        <v>4574592705748</v>
      </c>
      <c r="R16" s="11">
        <f t="shared" si="4"/>
        <v>0</v>
      </c>
      <c r="S16" s="11">
        <f t="shared" si="4"/>
        <v>4556643705748</v>
      </c>
      <c r="T16" s="11">
        <f t="shared" si="4"/>
        <v>17949000000</v>
      </c>
      <c r="U16" s="11">
        <f t="shared" si="4"/>
        <v>1739257123263</v>
      </c>
      <c r="V16" s="11">
        <f t="shared" si="4"/>
        <v>1739246982930</v>
      </c>
      <c r="W16" s="11">
        <f t="shared" si="4"/>
        <v>1739245833473</v>
      </c>
      <c r="X16" s="11">
        <f>SUM(X11:X15)</f>
        <v>1739244995765</v>
      </c>
      <c r="Z16" s="13">
        <f t="shared" si="1"/>
        <v>0.38019668801981638</v>
      </c>
    </row>
    <row r="17" spans="1:26" x14ac:dyDescent="0.3">
      <c r="A17" s="3" t="s">
        <v>25</v>
      </c>
      <c r="B17" s="3" t="s">
        <v>47</v>
      </c>
      <c r="C17" s="3" t="s">
        <v>26</v>
      </c>
      <c r="D17" s="3"/>
      <c r="E17" s="3"/>
      <c r="F17" s="3"/>
      <c r="G17" s="3"/>
      <c r="H17" s="3"/>
      <c r="I17" s="3"/>
      <c r="J17" s="3" t="s">
        <v>27</v>
      </c>
      <c r="K17" s="3" t="s">
        <v>28</v>
      </c>
      <c r="L17" s="3" t="s">
        <v>29</v>
      </c>
      <c r="M17" s="4" t="s">
        <v>48</v>
      </c>
      <c r="N17" s="5">
        <v>547000000</v>
      </c>
      <c r="O17" s="5">
        <v>0</v>
      </c>
      <c r="P17" s="5">
        <v>0</v>
      </c>
      <c r="Q17" s="5">
        <v>547000000</v>
      </c>
      <c r="R17" s="5">
        <v>0</v>
      </c>
      <c r="S17" s="5">
        <v>194470000</v>
      </c>
      <c r="T17" s="5">
        <v>352530000</v>
      </c>
      <c r="U17" s="5">
        <v>194470000</v>
      </c>
      <c r="V17" s="5">
        <v>194470000</v>
      </c>
      <c r="W17" s="5">
        <v>194470000</v>
      </c>
      <c r="X17" s="5">
        <v>194470000</v>
      </c>
      <c r="Z17" s="13">
        <f t="shared" si="0"/>
        <v>0.35552102376599637</v>
      </c>
    </row>
    <row r="18" spans="1:26" ht="15" thickBot="1" x14ac:dyDescent="0.35">
      <c r="A18" s="3" t="s">
        <v>25</v>
      </c>
      <c r="B18" s="3" t="s">
        <v>47</v>
      </c>
      <c r="C18" s="3" t="s">
        <v>36</v>
      </c>
      <c r="D18" s="3" t="s">
        <v>26</v>
      </c>
      <c r="E18" s="3"/>
      <c r="F18" s="3"/>
      <c r="G18" s="3"/>
      <c r="H18" s="3"/>
      <c r="I18" s="3"/>
      <c r="J18" s="3" t="s">
        <v>27</v>
      </c>
      <c r="K18" s="3" t="s">
        <v>49</v>
      </c>
      <c r="L18" s="3" t="s">
        <v>50</v>
      </c>
      <c r="M18" s="4" t="s">
        <v>51</v>
      </c>
      <c r="N18" s="5">
        <v>11352000000</v>
      </c>
      <c r="O18" s="5">
        <v>0</v>
      </c>
      <c r="P18" s="5">
        <v>0</v>
      </c>
      <c r="Q18" s="5">
        <v>11352000000</v>
      </c>
      <c r="R18" s="5">
        <v>0</v>
      </c>
      <c r="S18" s="5">
        <v>0</v>
      </c>
      <c r="T18" s="5">
        <v>11352000000</v>
      </c>
      <c r="U18" s="5">
        <v>0</v>
      </c>
      <c r="V18" s="5">
        <v>0</v>
      </c>
      <c r="W18" s="5">
        <v>0</v>
      </c>
      <c r="X18" s="5">
        <v>0</v>
      </c>
      <c r="Z18" s="13">
        <f t="shared" si="1"/>
        <v>0</v>
      </c>
    </row>
    <row r="19" spans="1:26" s="12" customFormat="1" ht="15" thickBot="1" x14ac:dyDescent="0.35">
      <c r="A19" s="14" t="s">
        <v>25</v>
      </c>
      <c r="B19" s="15">
        <v>8</v>
      </c>
      <c r="C19" s="16" t="s">
        <v>89</v>
      </c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1">
        <f>SUM(N17:N18)</f>
        <v>11899000000</v>
      </c>
      <c r="O19" s="11">
        <f t="shared" ref="O19:Y19" si="5">SUM(O17:O18)</f>
        <v>0</v>
      </c>
      <c r="P19" s="11">
        <f t="shared" si="5"/>
        <v>0</v>
      </c>
      <c r="Q19" s="11">
        <f t="shared" si="5"/>
        <v>11899000000</v>
      </c>
      <c r="R19" s="11">
        <f t="shared" si="5"/>
        <v>0</v>
      </c>
      <c r="S19" s="11">
        <f t="shared" si="5"/>
        <v>194470000</v>
      </c>
      <c r="T19" s="11">
        <f t="shared" si="5"/>
        <v>11704530000</v>
      </c>
      <c r="U19" s="11">
        <f t="shared" si="5"/>
        <v>194470000</v>
      </c>
      <c r="V19" s="11">
        <f t="shared" si="5"/>
        <v>194470000</v>
      </c>
      <c r="W19" s="11">
        <f t="shared" si="5"/>
        <v>194470000</v>
      </c>
      <c r="X19" s="11">
        <f t="shared" si="5"/>
        <v>194470000</v>
      </c>
      <c r="Y19" s="11">
        <f t="shared" si="5"/>
        <v>0</v>
      </c>
      <c r="Z19" s="13">
        <f t="shared" si="0"/>
        <v>1.6343390200857216E-2</v>
      </c>
    </row>
    <row r="20" spans="1:26" s="12" customFormat="1" ht="15" thickBot="1" x14ac:dyDescent="0.35">
      <c r="A20" s="8" t="s">
        <v>90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  <c r="N20" s="11">
        <f>N8+N10+N16+N19</f>
        <v>4660509905748</v>
      </c>
      <c r="O20" s="11">
        <f t="shared" ref="O20:X20" si="6">O8+O10+O16+O19</f>
        <v>0</v>
      </c>
      <c r="P20" s="11">
        <f t="shared" si="6"/>
        <v>0</v>
      </c>
      <c r="Q20" s="11">
        <f t="shared" si="6"/>
        <v>4660509905748</v>
      </c>
      <c r="R20" s="11">
        <f t="shared" si="6"/>
        <v>0</v>
      </c>
      <c r="S20" s="11">
        <f t="shared" si="6"/>
        <v>4629859397389.3398</v>
      </c>
      <c r="T20" s="11">
        <f t="shared" si="6"/>
        <v>30650508358.66</v>
      </c>
      <c r="U20" s="11">
        <f t="shared" si="6"/>
        <v>1775162703805.6299</v>
      </c>
      <c r="V20" s="11">
        <f t="shared" si="6"/>
        <v>1767888062314.3501</v>
      </c>
      <c r="W20" s="11">
        <f t="shared" si="6"/>
        <v>1767886912857.3501</v>
      </c>
      <c r="X20" s="11">
        <f t="shared" si="6"/>
        <v>1767886075149.3501</v>
      </c>
      <c r="Z20" s="13">
        <f t="shared" si="1"/>
        <v>0.37933318690492279</v>
      </c>
    </row>
    <row r="21" spans="1:26" ht="20.399999999999999" x14ac:dyDescent="0.3">
      <c r="A21" s="3" t="s">
        <v>52</v>
      </c>
      <c r="B21" s="3" t="s">
        <v>53</v>
      </c>
      <c r="C21" s="3" t="s">
        <v>54</v>
      </c>
      <c r="D21" s="3" t="s">
        <v>55</v>
      </c>
      <c r="E21" s="3" t="s">
        <v>56</v>
      </c>
      <c r="F21" s="3"/>
      <c r="G21" s="3"/>
      <c r="H21" s="3"/>
      <c r="I21" s="3"/>
      <c r="J21" s="3" t="s">
        <v>27</v>
      </c>
      <c r="K21" s="3" t="s">
        <v>28</v>
      </c>
      <c r="L21" s="3" t="s">
        <v>29</v>
      </c>
      <c r="M21" s="4" t="s">
        <v>57</v>
      </c>
      <c r="N21" s="5">
        <v>15092276519</v>
      </c>
      <c r="O21" s="5">
        <v>0</v>
      </c>
      <c r="P21" s="5">
        <v>0</v>
      </c>
      <c r="Q21" s="5">
        <v>15092276519</v>
      </c>
      <c r="R21" s="5">
        <v>0</v>
      </c>
      <c r="S21" s="5">
        <v>14995140369</v>
      </c>
      <c r="T21" s="5">
        <v>97136150</v>
      </c>
      <c r="U21" s="5">
        <v>14914395976</v>
      </c>
      <c r="V21" s="5">
        <v>4249098473</v>
      </c>
      <c r="W21" s="5">
        <v>4249098473</v>
      </c>
      <c r="X21" s="5">
        <v>4244445573</v>
      </c>
      <c r="Z21" s="13">
        <f t="shared" si="0"/>
        <v>0.28123295830530098</v>
      </c>
    </row>
    <row r="22" spans="1:26" ht="20.399999999999999" x14ac:dyDescent="0.3">
      <c r="A22" s="3" t="s">
        <v>52</v>
      </c>
      <c r="B22" s="3" t="s">
        <v>53</v>
      </c>
      <c r="C22" s="3" t="s">
        <v>54</v>
      </c>
      <c r="D22" s="3" t="s">
        <v>55</v>
      </c>
      <c r="E22" s="3" t="s">
        <v>56</v>
      </c>
      <c r="F22" s="3"/>
      <c r="G22" s="3"/>
      <c r="H22" s="3"/>
      <c r="I22" s="3"/>
      <c r="J22" s="3" t="s">
        <v>27</v>
      </c>
      <c r="K22" s="3" t="s">
        <v>58</v>
      </c>
      <c r="L22" s="3" t="s">
        <v>29</v>
      </c>
      <c r="M22" s="4" t="s">
        <v>57</v>
      </c>
      <c r="N22" s="5">
        <v>3077723481</v>
      </c>
      <c r="O22" s="5">
        <v>0</v>
      </c>
      <c r="P22" s="5">
        <v>0</v>
      </c>
      <c r="Q22" s="5">
        <v>3077723481</v>
      </c>
      <c r="R22" s="5">
        <v>0</v>
      </c>
      <c r="S22" s="5">
        <v>1719353548</v>
      </c>
      <c r="T22" s="5">
        <v>1358369933</v>
      </c>
      <c r="U22" s="5">
        <v>1570238382</v>
      </c>
      <c r="V22" s="5">
        <v>538158394</v>
      </c>
      <c r="W22" s="5">
        <v>538158394</v>
      </c>
      <c r="X22" s="5">
        <v>537973520</v>
      </c>
      <c r="Z22" s="13">
        <f t="shared" si="1"/>
        <v>0.17479592410465805</v>
      </c>
    </row>
    <row r="23" spans="1:26" ht="20.399999999999999" x14ac:dyDescent="0.3">
      <c r="A23" s="3" t="s">
        <v>52</v>
      </c>
      <c r="B23" s="3" t="s">
        <v>53</v>
      </c>
      <c r="C23" s="3" t="s">
        <v>54</v>
      </c>
      <c r="D23" s="3" t="s">
        <v>59</v>
      </c>
      <c r="E23" s="3" t="s">
        <v>56</v>
      </c>
      <c r="F23" s="3"/>
      <c r="G23" s="3"/>
      <c r="H23" s="3"/>
      <c r="I23" s="3"/>
      <c r="J23" s="3" t="s">
        <v>27</v>
      </c>
      <c r="K23" s="3" t="s">
        <v>28</v>
      </c>
      <c r="L23" s="3" t="s">
        <v>29</v>
      </c>
      <c r="M23" s="4" t="s">
        <v>57</v>
      </c>
      <c r="N23" s="5">
        <v>7900000000</v>
      </c>
      <c r="O23" s="5">
        <v>0</v>
      </c>
      <c r="P23" s="5">
        <v>0</v>
      </c>
      <c r="Q23" s="5">
        <v>7900000000</v>
      </c>
      <c r="R23" s="5">
        <v>0</v>
      </c>
      <c r="S23" s="5">
        <v>7900000000</v>
      </c>
      <c r="T23" s="5">
        <v>0</v>
      </c>
      <c r="U23" s="5">
        <v>7142629555.75</v>
      </c>
      <c r="V23" s="5">
        <v>2091629471</v>
      </c>
      <c r="W23" s="5">
        <v>2091629471</v>
      </c>
      <c r="X23" s="5">
        <v>2085698071</v>
      </c>
      <c r="Z23" s="13">
        <f t="shared" si="0"/>
        <v>0.26401241405063292</v>
      </c>
    </row>
    <row r="24" spans="1:26" ht="40.799999999999997" x14ac:dyDescent="0.3">
      <c r="A24" s="3" t="s">
        <v>52</v>
      </c>
      <c r="B24" s="3" t="s">
        <v>53</v>
      </c>
      <c r="C24" s="3" t="s">
        <v>54</v>
      </c>
      <c r="D24" s="3" t="s">
        <v>60</v>
      </c>
      <c r="E24" s="3" t="s">
        <v>61</v>
      </c>
      <c r="F24" s="3"/>
      <c r="G24" s="3"/>
      <c r="H24" s="3"/>
      <c r="I24" s="3"/>
      <c r="J24" s="3" t="s">
        <v>27</v>
      </c>
      <c r="K24" s="3" t="s">
        <v>28</v>
      </c>
      <c r="L24" s="3" t="s">
        <v>29</v>
      </c>
      <c r="M24" s="4" t="s">
        <v>62</v>
      </c>
      <c r="N24" s="5">
        <v>5000000000</v>
      </c>
      <c r="O24" s="5">
        <v>0</v>
      </c>
      <c r="P24" s="5">
        <v>0</v>
      </c>
      <c r="Q24" s="5">
        <v>5000000000</v>
      </c>
      <c r="R24" s="5">
        <v>0</v>
      </c>
      <c r="S24" s="5">
        <v>4985796263</v>
      </c>
      <c r="T24" s="5">
        <v>14203737</v>
      </c>
      <c r="U24" s="5">
        <v>4881611282</v>
      </c>
      <c r="V24" s="5">
        <v>1323756756</v>
      </c>
      <c r="W24" s="5">
        <v>1323756756</v>
      </c>
      <c r="X24" s="5">
        <v>1320222908</v>
      </c>
      <c r="Z24" s="13">
        <f t="shared" si="1"/>
        <v>0.26404458159999999</v>
      </c>
    </row>
    <row r="25" spans="1:26" ht="40.799999999999997" x14ac:dyDescent="0.3">
      <c r="A25" s="3" t="s">
        <v>52</v>
      </c>
      <c r="B25" s="3" t="s">
        <v>53</v>
      </c>
      <c r="C25" s="3" t="s">
        <v>54</v>
      </c>
      <c r="D25" s="3" t="s">
        <v>28</v>
      </c>
      <c r="E25" s="3" t="s">
        <v>61</v>
      </c>
      <c r="F25" s="3"/>
      <c r="G25" s="3"/>
      <c r="H25" s="3"/>
      <c r="I25" s="3"/>
      <c r="J25" s="3" t="s">
        <v>27</v>
      </c>
      <c r="K25" s="3" t="s">
        <v>28</v>
      </c>
      <c r="L25" s="3" t="s">
        <v>29</v>
      </c>
      <c r="M25" s="4" t="s">
        <v>62</v>
      </c>
      <c r="N25" s="5">
        <v>3000000000</v>
      </c>
      <c r="O25" s="5">
        <v>0</v>
      </c>
      <c r="P25" s="5">
        <v>0</v>
      </c>
      <c r="Q25" s="5">
        <v>3000000000</v>
      </c>
      <c r="R25" s="5">
        <v>0</v>
      </c>
      <c r="S25" s="5">
        <v>3000000000</v>
      </c>
      <c r="T25" s="5">
        <v>0</v>
      </c>
      <c r="U25" s="5">
        <v>2818393138</v>
      </c>
      <c r="V25" s="5">
        <v>663299530</v>
      </c>
      <c r="W25" s="5">
        <v>663299530</v>
      </c>
      <c r="X25" s="5">
        <v>662666309</v>
      </c>
      <c r="Z25" s="13">
        <f t="shared" si="0"/>
        <v>0.22088876966666668</v>
      </c>
    </row>
    <row r="26" spans="1:26" ht="61.2" x14ac:dyDescent="0.3">
      <c r="A26" s="3" t="s">
        <v>52</v>
      </c>
      <c r="B26" s="3" t="s">
        <v>63</v>
      </c>
      <c r="C26" s="3" t="s">
        <v>54</v>
      </c>
      <c r="D26" s="3" t="s">
        <v>64</v>
      </c>
      <c r="E26" s="3" t="s">
        <v>65</v>
      </c>
      <c r="F26" s="3"/>
      <c r="G26" s="3"/>
      <c r="H26" s="3"/>
      <c r="I26" s="3"/>
      <c r="J26" s="3" t="s">
        <v>27</v>
      </c>
      <c r="K26" s="3" t="s">
        <v>28</v>
      </c>
      <c r="L26" s="3" t="s">
        <v>29</v>
      </c>
      <c r="M26" s="4" t="s">
        <v>66</v>
      </c>
      <c r="N26" s="5">
        <v>28000000000</v>
      </c>
      <c r="O26" s="5">
        <v>0</v>
      </c>
      <c r="P26" s="5">
        <v>0</v>
      </c>
      <c r="Q26" s="5">
        <v>28000000000</v>
      </c>
      <c r="R26" s="5">
        <v>0</v>
      </c>
      <c r="S26" s="5">
        <v>27242136641.919998</v>
      </c>
      <c r="T26" s="5">
        <v>757863358.08000004</v>
      </c>
      <c r="U26" s="5">
        <v>22043927800.919998</v>
      </c>
      <c r="V26" s="5">
        <v>5328526955</v>
      </c>
      <c r="W26" s="5">
        <v>5326821190</v>
      </c>
      <c r="X26" s="5">
        <v>5325139946</v>
      </c>
      <c r="Z26" s="13">
        <f t="shared" si="1"/>
        <v>0.19018356950000001</v>
      </c>
    </row>
    <row r="27" spans="1:26" ht="20.399999999999999" x14ac:dyDescent="0.3">
      <c r="A27" s="3" t="s">
        <v>52</v>
      </c>
      <c r="B27" s="3" t="s">
        <v>67</v>
      </c>
      <c r="C27" s="3" t="s">
        <v>54</v>
      </c>
      <c r="D27" s="3" t="s">
        <v>68</v>
      </c>
      <c r="E27" s="3" t="s">
        <v>69</v>
      </c>
      <c r="F27" s="3"/>
      <c r="G27" s="3"/>
      <c r="H27" s="3"/>
      <c r="I27" s="3"/>
      <c r="J27" s="3" t="s">
        <v>27</v>
      </c>
      <c r="K27" s="3" t="s">
        <v>28</v>
      </c>
      <c r="L27" s="3" t="s">
        <v>29</v>
      </c>
      <c r="M27" s="4" t="s">
        <v>70</v>
      </c>
      <c r="N27" s="5">
        <v>30000000000</v>
      </c>
      <c r="O27" s="5">
        <v>0</v>
      </c>
      <c r="P27" s="5">
        <v>0</v>
      </c>
      <c r="Q27" s="5">
        <v>30000000000</v>
      </c>
      <c r="R27" s="5">
        <v>0</v>
      </c>
      <c r="S27" s="5">
        <v>28795935322</v>
      </c>
      <c r="T27" s="5">
        <v>1204064678</v>
      </c>
      <c r="U27" s="5">
        <v>26187134780</v>
      </c>
      <c r="V27" s="5">
        <v>7989881468.9899998</v>
      </c>
      <c r="W27" s="5">
        <v>7984713809.9899998</v>
      </c>
      <c r="X27" s="5">
        <v>7969156978.9899998</v>
      </c>
      <c r="Z27" s="13">
        <f t="shared" si="0"/>
        <v>0.26563856596633334</v>
      </c>
    </row>
    <row r="28" spans="1:26" ht="61.2" x14ac:dyDescent="0.3">
      <c r="A28" s="3" t="s">
        <v>52</v>
      </c>
      <c r="B28" s="3" t="s">
        <v>67</v>
      </c>
      <c r="C28" s="3" t="s">
        <v>54</v>
      </c>
      <c r="D28" s="3" t="s">
        <v>59</v>
      </c>
      <c r="E28" s="3" t="s">
        <v>71</v>
      </c>
      <c r="F28" s="3"/>
      <c r="G28" s="3"/>
      <c r="H28" s="3"/>
      <c r="I28" s="3"/>
      <c r="J28" s="3" t="s">
        <v>27</v>
      </c>
      <c r="K28" s="3" t="s">
        <v>49</v>
      </c>
      <c r="L28" s="3" t="s">
        <v>29</v>
      </c>
      <c r="M28" s="4" t="s">
        <v>72</v>
      </c>
      <c r="N28" s="5">
        <v>25000000000</v>
      </c>
      <c r="O28" s="5">
        <v>0</v>
      </c>
      <c r="P28" s="5">
        <v>0</v>
      </c>
      <c r="Q28" s="5">
        <v>25000000000</v>
      </c>
      <c r="R28" s="5">
        <v>0</v>
      </c>
      <c r="S28" s="5">
        <v>18600000000</v>
      </c>
      <c r="T28" s="5">
        <v>6400000000</v>
      </c>
      <c r="U28" s="5">
        <v>0</v>
      </c>
      <c r="V28" s="5">
        <v>0</v>
      </c>
      <c r="W28" s="5">
        <v>0</v>
      </c>
      <c r="X28" s="5">
        <v>0</v>
      </c>
      <c r="Z28" s="13">
        <f t="shared" si="1"/>
        <v>0</v>
      </c>
    </row>
    <row r="29" spans="1:26" ht="40.799999999999997" x14ac:dyDescent="0.3">
      <c r="A29" s="3" t="s">
        <v>52</v>
      </c>
      <c r="B29" s="3" t="s">
        <v>67</v>
      </c>
      <c r="C29" s="3" t="s">
        <v>54</v>
      </c>
      <c r="D29" s="3" t="s">
        <v>60</v>
      </c>
      <c r="E29" s="3" t="s">
        <v>73</v>
      </c>
      <c r="F29" s="3"/>
      <c r="G29" s="3"/>
      <c r="H29" s="3"/>
      <c r="I29" s="3"/>
      <c r="J29" s="3" t="s">
        <v>27</v>
      </c>
      <c r="K29" s="3" t="s">
        <v>28</v>
      </c>
      <c r="L29" s="3" t="s">
        <v>29</v>
      </c>
      <c r="M29" s="4" t="s">
        <v>74</v>
      </c>
      <c r="N29" s="5">
        <v>2500000000</v>
      </c>
      <c r="O29" s="5">
        <v>0</v>
      </c>
      <c r="P29" s="5">
        <v>0</v>
      </c>
      <c r="Q29" s="5">
        <v>2500000000</v>
      </c>
      <c r="R29" s="5">
        <v>0</v>
      </c>
      <c r="S29" s="5">
        <v>2448949719</v>
      </c>
      <c r="T29" s="5">
        <v>51050281</v>
      </c>
      <c r="U29" s="5">
        <v>2354453777</v>
      </c>
      <c r="V29" s="5">
        <v>665670634</v>
      </c>
      <c r="W29" s="5">
        <v>665670634</v>
      </c>
      <c r="X29" s="5">
        <v>665455760</v>
      </c>
      <c r="Z29" s="13">
        <f t="shared" si="0"/>
        <v>0.26618230399999998</v>
      </c>
    </row>
    <row r="30" spans="1:26" ht="40.799999999999997" x14ac:dyDescent="0.3">
      <c r="A30" s="3" t="s">
        <v>52</v>
      </c>
      <c r="B30" s="3" t="s">
        <v>67</v>
      </c>
      <c r="C30" s="3" t="s">
        <v>54</v>
      </c>
      <c r="D30" s="3" t="s">
        <v>49</v>
      </c>
      <c r="E30" s="3" t="s">
        <v>73</v>
      </c>
      <c r="F30" s="3"/>
      <c r="G30" s="3"/>
      <c r="H30" s="3"/>
      <c r="I30" s="3"/>
      <c r="J30" s="3" t="s">
        <v>27</v>
      </c>
      <c r="K30" s="3" t="s">
        <v>49</v>
      </c>
      <c r="L30" s="3" t="s">
        <v>29</v>
      </c>
      <c r="M30" s="4" t="s">
        <v>74</v>
      </c>
      <c r="N30" s="5">
        <v>139750000000</v>
      </c>
      <c r="O30" s="5">
        <v>0</v>
      </c>
      <c r="P30" s="5">
        <v>0</v>
      </c>
      <c r="Q30" s="5">
        <v>139750000000</v>
      </c>
      <c r="R30" s="5">
        <v>0</v>
      </c>
      <c r="S30" s="5">
        <v>87080855513.050003</v>
      </c>
      <c r="T30" s="5">
        <v>52669144486.949997</v>
      </c>
      <c r="U30" s="5">
        <v>33880867699.049999</v>
      </c>
      <c r="V30" s="5">
        <v>33880867699.049999</v>
      </c>
      <c r="W30" s="5">
        <v>33880867699.049999</v>
      </c>
      <c r="X30" s="5">
        <v>33880867699.049999</v>
      </c>
      <c r="Z30" s="13">
        <f t="shared" si="1"/>
        <v>0.24243912485903399</v>
      </c>
    </row>
    <row r="31" spans="1:26" ht="40.799999999999997" x14ac:dyDescent="0.3">
      <c r="A31" s="3" t="s">
        <v>52</v>
      </c>
      <c r="B31" s="3" t="s">
        <v>67</v>
      </c>
      <c r="C31" s="3" t="s">
        <v>54</v>
      </c>
      <c r="D31" s="3" t="s">
        <v>75</v>
      </c>
      <c r="E31" s="3" t="s">
        <v>73</v>
      </c>
      <c r="F31" s="3"/>
      <c r="G31" s="3"/>
      <c r="H31" s="3"/>
      <c r="I31" s="3"/>
      <c r="J31" s="3" t="s">
        <v>27</v>
      </c>
      <c r="K31" s="3" t="s">
        <v>28</v>
      </c>
      <c r="L31" s="3" t="s">
        <v>29</v>
      </c>
      <c r="M31" s="4" t="s">
        <v>74</v>
      </c>
      <c r="N31" s="5">
        <v>4999979140</v>
      </c>
      <c r="O31" s="5">
        <v>0</v>
      </c>
      <c r="P31" s="5">
        <v>0</v>
      </c>
      <c r="Q31" s="5">
        <v>4999979140</v>
      </c>
      <c r="R31" s="5">
        <v>0</v>
      </c>
      <c r="S31" s="5">
        <v>4999979140</v>
      </c>
      <c r="T31" s="5">
        <v>0</v>
      </c>
      <c r="U31" s="5">
        <v>4999979140</v>
      </c>
      <c r="V31" s="5">
        <v>4999979140</v>
      </c>
      <c r="W31" s="5">
        <v>4999979140</v>
      </c>
      <c r="X31" s="5">
        <v>4999979140</v>
      </c>
      <c r="Z31" s="13">
        <f t="shared" si="0"/>
        <v>1</v>
      </c>
    </row>
    <row r="32" spans="1:26" ht="40.799999999999997" x14ac:dyDescent="0.3">
      <c r="A32" s="3" t="s">
        <v>52</v>
      </c>
      <c r="B32" s="3" t="s">
        <v>67</v>
      </c>
      <c r="C32" s="3" t="s">
        <v>54</v>
      </c>
      <c r="D32" s="3" t="s">
        <v>75</v>
      </c>
      <c r="E32" s="3" t="s">
        <v>73</v>
      </c>
      <c r="F32" s="3"/>
      <c r="G32" s="3"/>
      <c r="H32" s="3"/>
      <c r="I32" s="3"/>
      <c r="J32" s="3" t="s">
        <v>27</v>
      </c>
      <c r="K32" s="3" t="s">
        <v>58</v>
      </c>
      <c r="L32" s="3" t="s">
        <v>29</v>
      </c>
      <c r="M32" s="4" t="s">
        <v>74</v>
      </c>
      <c r="N32" s="5">
        <v>30425020860</v>
      </c>
      <c r="O32" s="5">
        <v>0</v>
      </c>
      <c r="P32" s="5">
        <v>0</v>
      </c>
      <c r="Q32" s="5">
        <v>30425020860</v>
      </c>
      <c r="R32" s="5">
        <v>0</v>
      </c>
      <c r="S32" s="5">
        <v>30349692462</v>
      </c>
      <c r="T32" s="5">
        <v>75328398</v>
      </c>
      <c r="U32" s="5">
        <v>30307303583.939999</v>
      </c>
      <c r="V32" s="5">
        <v>12082790114</v>
      </c>
      <c r="W32" s="5">
        <v>12082790114</v>
      </c>
      <c r="X32" s="5">
        <v>12080715914</v>
      </c>
      <c r="Z32" s="13">
        <f t="shared" si="1"/>
        <v>0.39706516454299645</v>
      </c>
    </row>
    <row r="33" spans="1:26" ht="40.799999999999997" x14ac:dyDescent="0.3">
      <c r="A33" s="3" t="s">
        <v>52</v>
      </c>
      <c r="B33" s="3" t="s">
        <v>67</v>
      </c>
      <c r="C33" s="3" t="s">
        <v>54</v>
      </c>
      <c r="D33" s="3" t="s">
        <v>76</v>
      </c>
      <c r="E33" s="3" t="s">
        <v>73</v>
      </c>
      <c r="F33" s="3"/>
      <c r="G33" s="3"/>
      <c r="H33" s="3"/>
      <c r="I33" s="3"/>
      <c r="J33" s="3" t="s">
        <v>27</v>
      </c>
      <c r="K33" s="3" t="s">
        <v>49</v>
      </c>
      <c r="L33" s="3" t="s">
        <v>29</v>
      </c>
      <c r="M33" s="4" t="s">
        <v>74</v>
      </c>
      <c r="N33" s="5">
        <v>25000000000</v>
      </c>
      <c r="O33" s="5">
        <v>0</v>
      </c>
      <c r="P33" s="5">
        <v>0</v>
      </c>
      <c r="Q33" s="5">
        <v>25000000000</v>
      </c>
      <c r="R33" s="5">
        <v>0</v>
      </c>
      <c r="S33" s="5">
        <v>25000000000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Z33" s="13">
        <f t="shared" si="0"/>
        <v>0</v>
      </c>
    </row>
    <row r="34" spans="1:26" ht="40.799999999999997" x14ac:dyDescent="0.3">
      <c r="A34" s="3" t="s">
        <v>52</v>
      </c>
      <c r="B34" s="3" t="s">
        <v>67</v>
      </c>
      <c r="C34" s="3" t="s">
        <v>54</v>
      </c>
      <c r="D34" s="3" t="s">
        <v>77</v>
      </c>
      <c r="E34" s="3" t="s">
        <v>73</v>
      </c>
      <c r="F34" s="3"/>
      <c r="G34" s="3"/>
      <c r="H34" s="3"/>
      <c r="I34" s="3"/>
      <c r="J34" s="3" t="s">
        <v>27</v>
      </c>
      <c r="K34" s="3" t="s">
        <v>58</v>
      </c>
      <c r="L34" s="3" t="s">
        <v>29</v>
      </c>
      <c r="M34" s="4" t="s">
        <v>74</v>
      </c>
      <c r="N34" s="5">
        <v>44623000000</v>
      </c>
      <c r="O34" s="5">
        <v>0</v>
      </c>
      <c r="P34" s="5">
        <v>0</v>
      </c>
      <c r="Q34" s="5">
        <v>44623000000</v>
      </c>
      <c r="R34" s="5">
        <v>0</v>
      </c>
      <c r="S34" s="5">
        <v>44450381410</v>
      </c>
      <c r="T34" s="5">
        <v>172618590</v>
      </c>
      <c r="U34" s="5">
        <v>24270079303</v>
      </c>
      <c r="V34" s="5">
        <v>21883646278</v>
      </c>
      <c r="W34" s="5">
        <v>21883646278</v>
      </c>
      <c r="X34" s="5">
        <v>21719948433</v>
      </c>
      <c r="Z34" s="13">
        <f t="shared" si="1"/>
        <v>0.48674334834054189</v>
      </c>
    </row>
    <row r="35" spans="1:26" ht="40.799999999999997" x14ac:dyDescent="0.3">
      <c r="A35" s="3" t="s">
        <v>52</v>
      </c>
      <c r="B35" s="3" t="s">
        <v>67</v>
      </c>
      <c r="C35" s="3" t="s">
        <v>54</v>
      </c>
      <c r="D35" s="3" t="s">
        <v>78</v>
      </c>
      <c r="E35" s="3" t="s">
        <v>73</v>
      </c>
      <c r="F35" s="3"/>
      <c r="G35" s="3"/>
      <c r="H35" s="3"/>
      <c r="I35" s="3"/>
      <c r="J35" s="3" t="s">
        <v>27</v>
      </c>
      <c r="K35" s="3" t="s">
        <v>28</v>
      </c>
      <c r="L35" s="3" t="s">
        <v>29</v>
      </c>
      <c r="M35" s="4" t="s">
        <v>74</v>
      </c>
      <c r="N35" s="5">
        <v>37509114937</v>
      </c>
      <c r="O35" s="5">
        <v>0</v>
      </c>
      <c r="P35" s="5">
        <v>0</v>
      </c>
      <c r="Q35" s="5">
        <v>37509114937</v>
      </c>
      <c r="R35" s="5">
        <v>0</v>
      </c>
      <c r="S35" s="5">
        <v>37509114937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Z35" s="13">
        <f t="shared" si="0"/>
        <v>0</v>
      </c>
    </row>
    <row r="36" spans="1:26" ht="40.799999999999997" x14ac:dyDescent="0.3">
      <c r="A36" s="3" t="s">
        <v>52</v>
      </c>
      <c r="B36" s="3" t="s">
        <v>67</v>
      </c>
      <c r="C36" s="3" t="s">
        <v>54</v>
      </c>
      <c r="D36" s="3" t="s">
        <v>78</v>
      </c>
      <c r="E36" s="3" t="s">
        <v>73</v>
      </c>
      <c r="F36" s="3"/>
      <c r="G36" s="3"/>
      <c r="H36" s="3"/>
      <c r="I36" s="3"/>
      <c r="J36" s="3" t="s">
        <v>27</v>
      </c>
      <c r="K36" s="3" t="s">
        <v>49</v>
      </c>
      <c r="L36" s="3" t="s">
        <v>29</v>
      </c>
      <c r="M36" s="4" t="s">
        <v>74</v>
      </c>
      <c r="N36" s="5">
        <v>22490885063</v>
      </c>
      <c r="O36" s="5">
        <v>0</v>
      </c>
      <c r="P36" s="5">
        <v>0</v>
      </c>
      <c r="Q36" s="5">
        <v>22490885063</v>
      </c>
      <c r="R36" s="5">
        <v>0</v>
      </c>
      <c r="S36" s="5">
        <v>21412456063</v>
      </c>
      <c r="T36" s="5">
        <v>1078429000</v>
      </c>
      <c r="U36" s="5">
        <v>7541775963</v>
      </c>
      <c r="V36" s="5">
        <v>4324895269</v>
      </c>
      <c r="W36" s="5">
        <v>4314694805</v>
      </c>
      <c r="X36" s="5">
        <v>4314694805</v>
      </c>
      <c r="Z36" s="13">
        <f t="shared" si="1"/>
        <v>0.19184193031594615</v>
      </c>
    </row>
    <row r="37" spans="1:26" ht="40.799999999999997" x14ac:dyDescent="0.3">
      <c r="A37" s="3" t="s">
        <v>52</v>
      </c>
      <c r="B37" s="3" t="s">
        <v>67</v>
      </c>
      <c r="C37" s="3" t="s">
        <v>54</v>
      </c>
      <c r="D37" s="3" t="s">
        <v>79</v>
      </c>
      <c r="E37" s="3" t="s">
        <v>73</v>
      </c>
      <c r="F37" s="3"/>
      <c r="G37" s="3"/>
      <c r="H37" s="3"/>
      <c r="I37" s="3"/>
      <c r="J37" s="3" t="s">
        <v>27</v>
      </c>
      <c r="K37" s="3" t="s">
        <v>58</v>
      </c>
      <c r="L37" s="3" t="s">
        <v>29</v>
      </c>
      <c r="M37" s="4" t="s">
        <v>74</v>
      </c>
      <c r="N37" s="5">
        <v>12480500000</v>
      </c>
      <c r="O37" s="5">
        <v>0</v>
      </c>
      <c r="P37" s="5">
        <v>0</v>
      </c>
      <c r="Q37" s="5">
        <v>12480500000</v>
      </c>
      <c r="R37" s="5">
        <v>0</v>
      </c>
      <c r="S37" s="5">
        <v>12480500000</v>
      </c>
      <c r="T37" s="5">
        <v>0</v>
      </c>
      <c r="U37" s="5">
        <v>3244234744</v>
      </c>
      <c r="V37" s="5">
        <v>388741928</v>
      </c>
      <c r="W37" s="5">
        <v>388741928</v>
      </c>
      <c r="X37" s="5">
        <v>387558408</v>
      </c>
      <c r="Z37" s="13">
        <f t="shared" si="0"/>
        <v>3.1053115500180282E-2</v>
      </c>
    </row>
    <row r="38" spans="1:26" ht="40.799999999999997" x14ac:dyDescent="0.3">
      <c r="A38" s="3" t="s">
        <v>52</v>
      </c>
      <c r="B38" s="3" t="s">
        <v>67</v>
      </c>
      <c r="C38" s="3" t="s">
        <v>54</v>
      </c>
      <c r="D38" s="3" t="s">
        <v>80</v>
      </c>
      <c r="E38" s="3" t="s">
        <v>73</v>
      </c>
      <c r="F38" s="3" t="s">
        <v>0</v>
      </c>
      <c r="G38" s="3" t="s">
        <v>0</v>
      </c>
      <c r="H38" s="3" t="s">
        <v>0</v>
      </c>
      <c r="I38" s="3" t="s">
        <v>0</v>
      </c>
      <c r="J38" s="3" t="s">
        <v>27</v>
      </c>
      <c r="K38" s="3" t="s">
        <v>28</v>
      </c>
      <c r="L38" s="3" t="s">
        <v>29</v>
      </c>
      <c r="M38" s="4" t="s">
        <v>81</v>
      </c>
      <c r="N38" s="5">
        <v>15000000000</v>
      </c>
      <c r="O38" s="5">
        <v>0</v>
      </c>
      <c r="P38" s="5">
        <v>0</v>
      </c>
      <c r="Q38" s="5">
        <v>15000000000</v>
      </c>
      <c r="R38" s="5">
        <v>0</v>
      </c>
      <c r="S38" s="5">
        <v>7383407934</v>
      </c>
      <c r="T38" s="5">
        <v>7616592066</v>
      </c>
      <c r="U38" s="5">
        <v>3120326000</v>
      </c>
      <c r="V38" s="5">
        <v>975871632</v>
      </c>
      <c r="W38" s="5">
        <v>975871632</v>
      </c>
      <c r="X38" s="5">
        <v>975871632</v>
      </c>
      <c r="Z38" s="13">
        <f t="shared" si="1"/>
        <v>6.50581088E-2</v>
      </c>
    </row>
    <row r="39" spans="1:26" ht="40.799999999999997" x14ac:dyDescent="0.3">
      <c r="A39" s="3" t="s">
        <v>52</v>
      </c>
      <c r="B39" s="3" t="s">
        <v>67</v>
      </c>
      <c r="C39" s="3" t="s">
        <v>54</v>
      </c>
      <c r="D39" s="3" t="s">
        <v>82</v>
      </c>
      <c r="E39" s="3" t="s">
        <v>73</v>
      </c>
      <c r="F39" s="3"/>
      <c r="G39" s="3"/>
      <c r="H39" s="3"/>
      <c r="I39" s="3"/>
      <c r="J39" s="3" t="s">
        <v>27</v>
      </c>
      <c r="K39" s="3" t="s">
        <v>49</v>
      </c>
      <c r="L39" s="3" t="s">
        <v>29</v>
      </c>
      <c r="M39" s="4" t="s">
        <v>74</v>
      </c>
      <c r="N39" s="5">
        <v>310000654422</v>
      </c>
      <c r="O39" s="5">
        <v>0</v>
      </c>
      <c r="P39" s="5">
        <v>0</v>
      </c>
      <c r="Q39" s="5">
        <v>310000654422</v>
      </c>
      <c r="R39" s="5">
        <v>0</v>
      </c>
      <c r="S39" s="5">
        <v>310000592538</v>
      </c>
      <c r="T39" s="5">
        <v>61884</v>
      </c>
      <c r="U39" s="5">
        <v>309319680555</v>
      </c>
      <c r="V39" s="5">
        <v>21207812953</v>
      </c>
      <c r="W39" s="5">
        <v>21207812953</v>
      </c>
      <c r="X39" s="5">
        <v>21207812953</v>
      </c>
      <c r="Z39" s="13">
        <f t="shared" si="0"/>
        <v>6.841215542767877E-2</v>
      </c>
    </row>
    <row r="40" spans="1:26" ht="30.6" x14ac:dyDescent="0.3">
      <c r="A40" s="3" t="s">
        <v>52</v>
      </c>
      <c r="B40" s="3" t="s">
        <v>83</v>
      </c>
      <c r="C40" s="3" t="s">
        <v>54</v>
      </c>
      <c r="D40" s="3" t="s">
        <v>59</v>
      </c>
      <c r="E40" s="3" t="s">
        <v>84</v>
      </c>
      <c r="F40" s="3"/>
      <c r="G40" s="3"/>
      <c r="H40" s="3"/>
      <c r="I40" s="3"/>
      <c r="J40" s="3" t="s">
        <v>27</v>
      </c>
      <c r="K40" s="3" t="s">
        <v>28</v>
      </c>
      <c r="L40" s="3" t="s">
        <v>29</v>
      </c>
      <c r="M40" s="4" t="s">
        <v>85</v>
      </c>
      <c r="N40" s="5">
        <v>28000000000</v>
      </c>
      <c r="O40" s="5">
        <v>0</v>
      </c>
      <c r="P40" s="5">
        <v>0</v>
      </c>
      <c r="Q40" s="5">
        <v>28000000000</v>
      </c>
      <c r="R40" s="5">
        <v>0</v>
      </c>
      <c r="S40" s="5">
        <v>26960603665</v>
      </c>
      <c r="T40" s="5">
        <v>1039396335</v>
      </c>
      <c r="U40" s="5">
        <v>23835690304</v>
      </c>
      <c r="V40" s="5">
        <v>7854703700</v>
      </c>
      <c r="W40" s="5">
        <v>7830086242</v>
      </c>
      <c r="X40" s="5">
        <v>7804673502</v>
      </c>
      <c r="Z40" s="13">
        <f t="shared" si="1"/>
        <v>0.27873833935714287</v>
      </c>
    </row>
    <row r="41" spans="1:26" ht="30.6" x14ac:dyDescent="0.3">
      <c r="A41" s="3" t="s">
        <v>52</v>
      </c>
      <c r="B41" s="3" t="s">
        <v>83</v>
      </c>
      <c r="C41" s="3" t="s">
        <v>54</v>
      </c>
      <c r="D41" s="3" t="s">
        <v>28</v>
      </c>
      <c r="E41" s="3" t="s">
        <v>84</v>
      </c>
      <c r="F41" s="3"/>
      <c r="G41" s="3"/>
      <c r="H41" s="3"/>
      <c r="I41" s="3"/>
      <c r="J41" s="3" t="s">
        <v>27</v>
      </c>
      <c r="K41" s="3" t="s">
        <v>28</v>
      </c>
      <c r="L41" s="3" t="s">
        <v>29</v>
      </c>
      <c r="M41" s="4" t="s">
        <v>85</v>
      </c>
      <c r="N41" s="5">
        <v>4610000000</v>
      </c>
      <c r="O41" s="5">
        <v>0</v>
      </c>
      <c r="P41" s="5">
        <v>0</v>
      </c>
      <c r="Q41" s="5">
        <v>4610000000</v>
      </c>
      <c r="R41" s="5">
        <v>0</v>
      </c>
      <c r="S41" s="5">
        <v>4554558266</v>
      </c>
      <c r="T41" s="5">
        <v>55441734</v>
      </c>
      <c r="U41" s="5">
        <v>4520744150</v>
      </c>
      <c r="V41" s="5">
        <v>1394736803</v>
      </c>
      <c r="W41" s="5">
        <v>1394736803</v>
      </c>
      <c r="X41" s="5">
        <v>1394736803</v>
      </c>
      <c r="Z41" s="13">
        <f t="shared" si="0"/>
        <v>0.3025459442516269</v>
      </c>
    </row>
    <row r="42" spans="1:26" ht="31.2" thickBot="1" x14ac:dyDescent="0.35">
      <c r="A42" s="3" t="s">
        <v>52</v>
      </c>
      <c r="B42" s="3" t="s">
        <v>83</v>
      </c>
      <c r="C42" s="3" t="s">
        <v>54</v>
      </c>
      <c r="D42" s="3" t="s">
        <v>49</v>
      </c>
      <c r="E42" s="3" t="s">
        <v>84</v>
      </c>
      <c r="F42" s="3"/>
      <c r="G42" s="3"/>
      <c r="H42" s="3"/>
      <c r="I42" s="3"/>
      <c r="J42" s="3" t="s">
        <v>27</v>
      </c>
      <c r="K42" s="3" t="s">
        <v>28</v>
      </c>
      <c r="L42" s="3" t="s">
        <v>29</v>
      </c>
      <c r="M42" s="4" t="s">
        <v>85</v>
      </c>
      <c r="N42" s="5">
        <v>26000000000</v>
      </c>
      <c r="O42" s="5">
        <v>0</v>
      </c>
      <c r="P42" s="5">
        <v>0</v>
      </c>
      <c r="Q42" s="5">
        <v>26000000000</v>
      </c>
      <c r="R42" s="5">
        <v>0</v>
      </c>
      <c r="S42" s="5">
        <v>18911731727</v>
      </c>
      <c r="T42" s="5">
        <v>7088268273</v>
      </c>
      <c r="U42" s="5">
        <v>16011731727</v>
      </c>
      <c r="V42" s="5">
        <v>3846270346</v>
      </c>
      <c r="W42" s="5">
        <v>3846270346</v>
      </c>
      <c r="X42" s="5">
        <v>3846270346</v>
      </c>
      <c r="Z42" s="13">
        <f t="shared" si="1"/>
        <v>0.14793347484615385</v>
      </c>
    </row>
    <row r="43" spans="1:26" s="12" customFormat="1" ht="15" thickBot="1" x14ac:dyDescent="0.35">
      <c r="A43" s="8" t="s">
        <v>91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  <c r="N43" s="19">
        <f>SUM(N21:N42)</f>
        <v>820459154422</v>
      </c>
      <c r="O43" s="19">
        <f t="shared" ref="O43:X43" si="7">SUM(O21:O42)</f>
        <v>0</v>
      </c>
      <c r="P43" s="19">
        <f t="shared" si="7"/>
        <v>0</v>
      </c>
      <c r="Q43" s="19">
        <f t="shared" si="7"/>
        <v>820459154422</v>
      </c>
      <c r="R43" s="19">
        <f t="shared" si="7"/>
        <v>0</v>
      </c>
      <c r="S43" s="19">
        <f t="shared" si="7"/>
        <v>740781185517.96997</v>
      </c>
      <c r="T43" s="19">
        <f t="shared" si="7"/>
        <v>79677968904.029999</v>
      </c>
      <c r="U43" s="19">
        <f t="shared" si="7"/>
        <v>542965197860.66003</v>
      </c>
      <c r="V43" s="19">
        <f t="shared" si="7"/>
        <v>135690337544.03999</v>
      </c>
      <c r="W43" s="19">
        <f t="shared" si="7"/>
        <v>135648646198.03999</v>
      </c>
      <c r="X43" s="19">
        <f t="shared" si="7"/>
        <v>135423888701.03999</v>
      </c>
      <c r="Z43" s="13">
        <f t="shared" si="0"/>
        <v>0.16505866010653986</v>
      </c>
    </row>
    <row r="44" spans="1:26" s="12" customFormat="1" ht="15" thickBot="1" x14ac:dyDescent="0.35">
      <c r="A44" s="8" t="s">
        <v>92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10"/>
      <c r="N44" s="19">
        <f>N20+N43</f>
        <v>5480969060170</v>
      </c>
      <c r="O44" s="19">
        <f t="shared" ref="O44:X44" si="8">O20+O43</f>
        <v>0</v>
      </c>
      <c r="P44" s="19">
        <f t="shared" si="8"/>
        <v>0</v>
      </c>
      <c r="Q44" s="19">
        <f t="shared" si="8"/>
        <v>5480969060170</v>
      </c>
      <c r="R44" s="19">
        <f t="shared" si="8"/>
        <v>0</v>
      </c>
      <c r="S44" s="19">
        <f t="shared" si="8"/>
        <v>5370640582907.3096</v>
      </c>
      <c r="T44" s="19">
        <f t="shared" si="8"/>
        <v>110328477262.69</v>
      </c>
      <c r="U44" s="19">
        <f t="shared" si="8"/>
        <v>2318127901666.29</v>
      </c>
      <c r="V44" s="19">
        <f t="shared" si="8"/>
        <v>1903578399858.3901</v>
      </c>
      <c r="W44" s="19">
        <f t="shared" si="8"/>
        <v>1903535559055.3901</v>
      </c>
      <c r="X44" s="19">
        <f t="shared" si="8"/>
        <v>1903309963850.3901</v>
      </c>
      <c r="Y44" s="19">
        <f t="shared" ref="Y44" si="9">Y9+Y43</f>
        <v>0</v>
      </c>
      <c r="Z44" s="13">
        <f t="shared" si="1"/>
        <v>0.34725792883628437</v>
      </c>
    </row>
  </sheetData>
  <sheetProtection sheet="1" objects="1" scenarios="1"/>
  <mergeCells count="7">
    <mergeCell ref="A44:M44"/>
    <mergeCell ref="C8:M8"/>
    <mergeCell ref="C10:M10"/>
    <mergeCell ref="C16:M16"/>
    <mergeCell ref="C19:M19"/>
    <mergeCell ref="A20:M20"/>
    <mergeCell ref="A43:M4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Alejandra Buitrago Franco</cp:lastModifiedBy>
  <dcterms:modified xsi:type="dcterms:W3CDTF">2026-06-10T19:42:09Z</dcterms:modified>
</cp:coreProperties>
</file>