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viviendagovco-my.sharepoint.com/personal/lbuitrago_minvivienda_gov_co/Documents/MVCT/PRESUPUESTO/EJECUCIONES PRESUPUESTALES 2025/2026/"/>
    </mc:Choice>
  </mc:AlternateContent>
  <xr:revisionPtr revIDLastSave="1" documentId="8_{913C21B4-4501-4432-9C75-980481AD1CFD}" xr6:coauthVersionLast="47" xr6:coauthVersionMax="47" xr10:uidLastSave="{491C1FE4-6C93-467C-B899-2009B43ADF11}"/>
  <bookViews>
    <workbookView xWindow="22932" yWindow="-108" windowWidth="38616" windowHeight="21096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8" i="1" l="1"/>
  <c r="Z35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6" i="1"/>
  <c r="Z37" i="1"/>
  <c r="Z39" i="1"/>
  <c r="Z40" i="1"/>
  <c r="Z41" i="1"/>
  <c r="Z42" i="1"/>
  <c r="Z43" i="1"/>
  <c r="Z44" i="1"/>
  <c r="Z45" i="1"/>
  <c r="Z46" i="1"/>
  <c r="Z6" i="1"/>
  <c r="Z7" i="1"/>
  <c r="Z5" i="1"/>
  <c r="N46" i="1"/>
  <c r="N45" i="1"/>
  <c r="N19" i="1"/>
  <c r="N16" i="1"/>
  <c r="N10" i="1"/>
  <c r="N8" i="1"/>
  <c r="Y46" i="1"/>
  <c r="V46" i="1"/>
  <c r="R46" i="1"/>
  <c r="Q46" i="1"/>
  <c r="P46" i="1"/>
  <c r="O46" i="1"/>
  <c r="X45" i="1"/>
  <c r="X46" i="1" s="1"/>
  <c r="W45" i="1"/>
  <c r="W46" i="1" s="1"/>
  <c r="V45" i="1"/>
  <c r="U45" i="1"/>
  <c r="U46" i="1" s="1"/>
  <c r="T45" i="1"/>
  <c r="T46" i="1" s="1"/>
  <c r="S45" i="1"/>
  <c r="S46" i="1" s="1"/>
  <c r="R45" i="1"/>
  <c r="Q45" i="1"/>
  <c r="P45" i="1"/>
  <c r="O45" i="1"/>
  <c r="V20" i="1"/>
  <c r="U20" i="1"/>
  <c r="Q20" i="1"/>
  <c r="P20" i="1"/>
  <c r="O20" i="1"/>
  <c r="N20" i="1"/>
  <c r="Y19" i="1"/>
  <c r="X19" i="1"/>
  <c r="X20" i="1" s="1"/>
  <c r="W19" i="1"/>
  <c r="W20" i="1" s="1"/>
  <c r="V19" i="1"/>
  <c r="U19" i="1"/>
  <c r="T19" i="1"/>
  <c r="T20" i="1" s="1"/>
  <c r="S19" i="1"/>
  <c r="S20" i="1" s="1"/>
  <c r="R19" i="1"/>
  <c r="R20" i="1" s="1"/>
  <c r="Q19" i="1"/>
  <c r="P19" i="1"/>
  <c r="O19" i="1"/>
  <c r="X16" i="1"/>
  <c r="W16" i="1"/>
  <c r="V16" i="1"/>
  <c r="U16" i="1"/>
  <c r="T16" i="1"/>
  <c r="S16" i="1"/>
  <c r="R16" i="1"/>
  <c r="Q16" i="1"/>
  <c r="P16" i="1"/>
  <c r="O16" i="1"/>
  <c r="X10" i="1"/>
  <c r="W10" i="1"/>
  <c r="V10" i="1"/>
  <c r="U10" i="1"/>
  <c r="T10" i="1"/>
  <c r="S10" i="1"/>
  <c r="R10" i="1"/>
  <c r="Q10" i="1"/>
  <c r="P10" i="1"/>
  <c r="O10" i="1"/>
  <c r="X8" i="1"/>
  <c r="W8" i="1"/>
  <c r="V8" i="1"/>
  <c r="U8" i="1"/>
  <c r="T8" i="1"/>
  <c r="S8" i="1"/>
  <c r="R8" i="1"/>
  <c r="Q8" i="1"/>
  <c r="P8" i="1"/>
  <c r="O8" i="1"/>
</calcChain>
</file>

<file path=xl/sharedStrings.xml><?xml version="1.0" encoding="utf-8"?>
<sst xmlns="http://schemas.openxmlformats.org/spreadsheetml/2006/main" count="439" uniqueCount="94">
  <si>
    <t/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</si>
  <si>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</si>
  <si>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</si>
  <si>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</si>
  <si>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</si>
  <si>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</si>
  <si>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</si>
  <si>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</si>
  <si>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</si>
  <si>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</si>
  <si>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</si>
  <si>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</si>
  <si>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</si>
  <si>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</si>
  <si>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</si>
  <si>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</si>
  <si>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</si>
  <si>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</si>
  <si>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</si>
  <si>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</si>
  <si>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</si>
  <si>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</si>
  <si>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</si>
  <si>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</si>
  <si>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</si>
  <si>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A</t>
  </si>
  <si>
    <t>01</t>
  </si>
  <si>
    <t>Nación</t>
  </si>
  <si>
    <t>10</t>
  </si>
  <si>
    <t>CSF</t>
  </si>
  <si>
    <t>SALARIO</t>
  </si>
  <si>
    <t>02</t>
  </si>
  <si>
    <t>CONTRIBUCIONES INHERENTES A LA NÓMINA</t>
  </si>
  <si>
    <t>03</t>
  </si>
  <si>
    <t>REMUNERACIONES NO CONSTITUTIVAS DE FACTOR SALARIAL</t>
  </si>
  <si>
    <t>ADQUISICIÓN DE BIENES  Y SERVICIOS</t>
  </si>
  <si>
    <t>04</t>
  </si>
  <si>
    <t>004</t>
  </si>
  <si>
    <t>CUBRIMIENTO DE COSTOS NO RECUPERABLES VIA TARIFA O SUBSIDIO DE LA OPERACIÓN INTEGRAL DEL SERVICIO DE ASEO – DEPARTAMENTO ARCHIPIÉLAGO DE SAN ANDRÉS, PROVIDENCIA Y SANTA CATALINA</t>
  </si>
  <si>
    <t>05</t>
  </si>
  <si>
    <t>008</t>
  </si>
  <si>
    <t>AGUA POTABLE Y SANEAMIENTO BÁSICO</t>
  </si>
  <si>
    <t>002</t>
  </si>
  <si>
    <t>CUOTAS PARTES PENSIONALES (DE PENSIONES)</t>
  </si>
  <si>
    <t>012</t>
  </si>
  <si>
    <t>INCAPACIDADES Y LICENCIAS DE MATERNIDAD Y PATERNIDAD (NO DE PENSIONES)</t>
  </si>
  <si>
    <t>SENTENCIAS Y CONCILIACIONES</t>
  </si>
  <si>
    <t>08</t>
  </si>
  <si>
    <t>IMPUESTOS</t>
  </si>
  <si>
    <t>11</t>
  </si>
  <si>
    <t>SSF</t>
  </si>
  <si>
    <t>CUOTA DE FISCALIZACIÓN Y AUDITAJE</t>
  </si>
  <si>
    <t>C</t>
  </si>
  <si>
    <t>4001</t>
  </si>
  <si>
    <t>1400</t>
  </si>
  <si>
    <t>5</t>
  </si>
  <si>
    <t>51303B</t>
  </si>
  <si>
    <t>5. CONVERGENCIA REGIONAL / B. POLÍTICA INTEGRAL DE HÁBITAT</t>
  </si>
  <si>
    <t>14</t>
  </si>
  <si>
    <t>8</t>
  </si>
  <si>
    <t>9</t>
  </si>
  <si>
    <t>10306A</t>
  </si>
  <si>
    <t>1. ORDENAMIENTO DEL TERRITORIO ALREDEDOR DEL AGUA Y JUSTICIA AMBIENTAL / A. ACCESO Y FORMALIZACIÓN DE LA PROPIEDAD</t>
  </si>
  <si>
    <t>4002</t>
  </si>
  <si>
    <t>2</t>
  </si>
  <si>
    <t>10303A</t>
  </si>
  <si>
    <t>1. ORDENAMIENTO DEL TERRITORIO ALREDEDOR DEL AGUA Y JUSTICIA AMBIENTAL / A. ARMONIZACIÓN Y RACIONALIZACIÓN DE LOS INSTRUMENTOS DE ORDENAMIENTO Y PLANIFICACIÓN TERRITORIAL</t>
  </si>
  <si>
    <t>4003</t>
  </si>
  <si>
    <t>7</t>
  </si>
  <si>
    <t>202020</t>
  </si>
  <si>
    <t>2. SEGURIDAD HUMANA Y JUSTICIA SOCIAL / 2. MÍNIMO VITAL DE AGUA</t>
  </si>
  <si>
    <t>40304A</t>
  </si>
  <si>
    <t>4. TRANSFORMACIÓN PRODUCTIVA, INTERNACIONALIZACIÓN Y ACCIÓN CLÍMATICA / A. REDUCCIÓN DEL IMPACTO AMBIENTAL DEL SECTOR RESIDENCIAL Y PROMOCIÓN DEL HÁBITAT VERDE. 162</t>
  </si>
  <si>
    <t>51302H</t>
  </si>
  <si>
    <t>5. CONVERGENCIA REGIONAL / H. ACCESO A SERVICIOS PÚBLICOS A PARTIR DE LAS CAPACIDADES Y NECESIDADES DE LOS TERRITORIOS</t>
  </si>
  <si>
    <t>12</t>
  </si>
  <si>
    <t>16</t>
  </si>
  <si>
    <t>17</t>
  </si>
  <si>
    <t>15</t>
  </si>
  <si>
    <t>18</t>
  </si>
  <si>
    <t>19</t>
  </si>
  <si>
    <t>20</t>
  </si>
  <si>
    <t>5. CONVERGENCIA REGIONAL / H. ACCESO A SERVICIOS PÚBLICOS  A PARTIR DE LAS CAPACIDADES Y NECESIDADES DE LOS TERRITORIOS</t>
  </si>
  <si>
    <t>21</t>
  </si>
  <si>
    <t>4099</t>
  </si>
  <si>
    <t>53105B</t>
  </si>
  <si>
    <t>5. CONVERGENCIA REGIONAL / B. ENTIDADES PÚBLICAS TERRITORIALES Y NACIONALES FORTALECIDAS</t>
  </si>
  <si>
    <t>GASTOS PERSONAL</t>
  </si>
  <si>
    <t xml:space="preserve">ADQUISICION DE BIENES Y SERVICIOS </t>
  </si>
  <si>
    <t xml:space="preserve">TRANSFERENCIAS CORRIENTES </t>
  </si>
  <si>
    <t xml:space="preserve">GASTOS POR TIBUTOS, MULTAS, SANCIONES E INTERESES DE MORA </t>
  </si>
  <si>
    <t xml:space="preserve">TOTAL FUNCIONAMIENTO </t>
  </si>
  <si>
    <t xml:space="preserve">TOTAL DE INVERSION </t>
  </si>
  <si>
    <t xml:space="preserve">TOTAL MINISTERIO DE VIVIENDA CIUDAD Y TERRITORIO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</si>
</sst>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1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164" fontId="6" fillId="0" borderId="6" xfId="0" applyNumberFormat="1" applyFont="1" applyBorder="1" applyAlignment="1">
      <alignment horizontal="right" vertical="center" wrapText="1" readingOrder="1"/>
    </xf>
    <xf numFmtId="0" fontId="7" fillId="0" borderId="0" xfId="0" applyFont="1"/>
    <xf numFmtId="9" fontId="8" fillId="0" borderId="0" xfId="1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1</xdr:row>
      <xdr:rowOff>121920</xdr:rowOff>
    </xdr:from>
    <xdr:to>
      <xdr:col>6</xdr:col>
      <xdr:colOff>259080</xdr:colOff>
      <xdr:row>2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3F8F70-4B0E-4948-98FD-F17109879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304800"/>
          <a:ext cx="2286000" cy="937260"/>
        </a:xfrm>
        <a:prstGeom prst="rect">
          <a:avLst/>
        </a:prstGeom>
      </xdr:spPr>
    </xdr:pic>
    <xdr:clientData/>
  </xdr:twoCellAnchor>
  <xdr:twoCellAnchor editAs="oneCell">
    <xdr:from>
      <xdr:col>13</xdr:col>
      <xdr:colOff>1234440</xdr:colOff>
      <xdr:row>1</xdr:row>
      <xdr:rowOff>121920</xdr:rowOff>
    </xdr:from>
    <xdr:to>
      <xdr:col>16</xdr:col>
      <xdr:colOff>1051881</xdr:colOff>
      <xdr:row>2</xdr:row>
      <xdr:rowOff>944967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6D7066-EB1E-E9E0-0721-CD3A0C844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81060" y="304800"/>
          <a:ext cx="3703641" cy="1005927"/>
        </a:xfrm>
        <a:prstGeom prst="rect">
          <a:avLst/>
        </a:prstGeom>
      </xdr:spPr>
    </xdr:pic>
    <xdr:clientData/>
  </xdr:twoCellAnchor>
  <xdr:twoCellAnchor editAs="oneCell">
    <xdr:from>
      <xdr:col>22</xdr:col>
      <xdr:colOff>708660</xdr:colOff>
      <xdr:row>1</xdr:row>
      <xdr:rowOff>53339</xdr:rowOff>
    </xdr:from>
    <xdr:to>
      <xdr:col>23</xdr:col>
      <xdr:colOff>769620</xdr:colOff>
      <xdr:row>2</xdr:row>
      <xdr:rowOff>900328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018FC45-F854-BEB4-DB72-1906BA522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13880" y="236219"/>
          <a:ext cx="1356360" cy="1029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"/>
  <sheetViews>
    <sheetView showGridLines="0" tabSelected="1" workbookViewId="0">
      <selection activeCell="P49" sqref="P49"/>
    </sheetView>
  </sheetViews>
  <sheetFormatPr baseColWidth="10" defaultRowHeight="14.4" x14ac:dyDescent="0.3"/>
  <cols>
    <col min="1" max="8" width="5.44140625" customWidth="1"/>
    <col min="9" max="9" width="7" customWidth="1"/>
    <col min="10" max="10" width="9.6640625" customWidth="1"/>
    <col min="11" max="11" width="8.109375" customWidth="1"/>
    <col min="12" max="12" width="9.6640625" customWidth="1"/>
    <col min="13" max="13" width="27.6640625" customWidth="1"/>
    <col min="14" max="24" width="18.88671875" customWidth="1"/>
    <col min="25" max="25" width="0" hidden="1" customWidth="1"/>
    <col min="26" max="26" width="9.109375" customWidth="1"/>
  </cols>
  <sheetData>
    <row r="1" spans="1:26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  <c r="V1" s="2" t="s">
        <v>0</v>
      </c>
      <c r="W1" s="2" t="s">
        <v>0</v>
      </c>
      <c r="X1" s="2" t="s">
        <v>0</v>
      </c>
    </row>
    <row r="2" spans="1:26" x14ac:dyDescent="0.3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</row>
    <row r="3" spans="1:26" ht="87.6" customHeight="1" x14ac:dyDescent="0.3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0</v>
      </c>
      <c r="M3" s="2" t="s">
        <v>0</v>
      </c>
      <c r="N3" s="2" t="s">
        <v>0</v>
      </c>
      <c r="O3" s="2" t="s">
        <v>0</v>
      </c>
      <c r="P3" s="2" t="s">
        <v>0</v>
      </c>
      <c r="Q3" s="2" t="s">
        <v>0</v>
      </c>
      <c r="R3" s="2" t="s">
        <v>0</v>
      </c>
      <c r="S3" s="2" t="s">
        <v>0</v>
      </c>
      <c r="T3" s="2" t="s">
        <v>0</v>
      </c>
      <c r="U3" s="2" t="s">
        <v>0</v>
      </c>
      <c r="V3" s="2" t="s">
        <v>0</v>
      </c>
      <c r="W3" s="2" t="s">
        <v>0</v>
      </c>
      <c r="X3" s="2" t="s">
        <v>0</v>
      </c>
    </row>
    <row r="4" spans="1:26" ht="22.8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</row>
    <row r="5" spans="1:26" x14ac:dyDescent="0.3">
      <c r="A5" s="3" t="s">
        <v>25</v>
      </c>
      <c r="B5" s="3" t="s">
        <v>26</v>
      </c>
      <c r="C5" s="3" t="s">
        <v>26</v>
      </c>
      <c r="D5" s="3" t="s">
        <v>26</v>
      </c>
      <c r="E5" s="3"/>
      <c r="F5" s="3"/>
      <c r="G5" s="3"/>
      <c r="H5" s="3"/>
      <c r="I5" s="3"/>
      <c r="J5" s="3" t="s">
        <v>27</v>
      </c>
      <c r="K5" s="3" t="s">
        <v>28</v>
      </c>
      <c r="L5" s="3" t="s">
        <v>29</v>
      </c>
      <c r="M5" s="4" t="s">
        <v>30</v>
      </c>
      <c r="N5" s="5">
        <v>36639600000</v>
      </c>
      <c r="O5" s="5">
        <v>0</v>
      </c>
      <c r="P5" s="5">
        <v>0</v>
      </c>
      <c r="Q5" s="5">
        <v>36639600000</v>
      </c>
      <c r="R5" s="5">
        <v>0</v>
      </c>
      <c r="S5" s="5">
        <v>36075650000</v>
      </c>
      <c r="T5" s="5">
        <v>563950000</v>
      </c>
      <c r="U5" s="5">
        <v>31542381225</v>
      </c>
      <c r="V5" s="5">
        <v>31509486664</v>
      </c>
      <c r="W5" s="5">
        <v>31482006071</v>
      </c>
      <c r="X5" s="5">
        <v>31482006071</v>
      </c>
      <c r="Z5" s="14">
        <f t="shared" ref="Z5:Z46" si="0">+X5/N5</f>
        <v>0.85923443681153722</v>
      </c>
    </row>
    <row r="6" spans="1:26" ht="20.399999999999999" x14ac:dyDescent="0.3">
      <c r="A6" s="3" t="s">
        <v>25</v>
      </c>
      <c r="B6" s="3" t="s">
        <v>26</v>
      </c>
      <c r="C6" s="3" t="s">
        <v>26</v>
      </c>
      <c r="D6" s="3" t="s">
        <v>31</v>
      </c>
      <c r="E6" s="3"/>
      <c r="F6" s="3"/>
      <c r="G6" s="3"/>
      <c r="H6" s="3"/>
      <c r="I6" s="3"/>
      <c r="J6" s="3" t="s">
        <v>27</v>
      </c>
      <c r="K6" s="3" t="s">
        <v>28</v>
      </c>
      <c r="L6" s="3" t="s">
        <v>29</v>
      </c>
      <c r="M6" s="4" t="s">
        <v>32</v>
      </c>
      <c r="N6" s="5">
        <v>16618500000</v>
      </c>
      <c r="O6" s="5">
        <v>0</v>
      </c>
      <c r="P6" s="5">
        <v>0</v>
      </c>
      <c r="Q6" s="5">
        <v>16618500000</v>
      </c>
      <c r="R6" s="5">
        <v>0</v>
      </c>
      <c r="S6" s="5">
        <v>15951500000</v>
      </c>
      <c r="T6" s="5">
        <v>667000000</v>
      </c>
      <c r="U6" s="5">
        <v>12901944602</v>
      </c>
      <c r="V6" s="5">
        <v>12901944602</v>
      </c>
      <c r="W6" s="5">
        <v>12901926202</v>
      </c>
      <c r="X6" s="5">
        <v>12901926202</v>
      </c>
      <c r="Z6" s="14">
        <f t="shared" si="0"/>
        <v>0.77635925035352171</v>
      </c>
    </row>
    <row r="7" spans="1:26" ht="21" thickBot="1" x14ac:dyDescent="0.35">
      <c r="A7" s="3" t="s">
        <v>25</v>
      </c>
      <c r="B7" s="3" t="s">
        <v>26</v>
      </c>
      <c r="C7" s="3" t="s">
        <v>26</v>
      </c>
      <c r="D7" s="3" t="s">
        <v>33</v>
      </c>
      <c r="E7" s="3"/>
      <c r="F7" s="3"/>
      <c r="G7" s="3"/>
      <c r="H7" s="3"/>
      <c r="I7" s="3"/>
      <c r="J7" s="3" t="s">
        <v>27</v>
      </c>
      <c r="K7" s="3" t="s">
        <v>28</v>
      </c>
      <c r="L7" s="3" t="s">
        <v>29</v>
      </c>
      <c r="M7" s="4" t="s">
        <v>34</v>
      </c>
      <c r="N7" s="5">
        <v>7441200000</v>
      </c>
      <c r="O7" s="5">
        <v>0</v>
      </c>
      <c r="P7" s="5">
        <v>0</v>
      </c>
      <c r="Q7" s="5">
        <v>7441200000</v>
      </c>
      <c r="R7" s="5">
        <v>0</v>
      </c>
      <c r="S7" s="5">
        <v>6811200000</v>
      </c>
      <c r="T7" s="5">
        <v>630000000</v>
      </c>
      <c r="U7" s="5">
        <v>4428471139</v>
      </c>
      <c r="V7" s="5">
        <v>4414709574</v>
      </c>
      <c r="W7" s="5">
        <v>4405480522</v>
      </c>
      <c r="X7" s="5">
        <v>4405480522</v>
      </c>
      <c r="Z7" s="14">
        <f t="shared" si="0"/>
        <v>0.59203898860398863</v>
      </c>
    </row>
    <row r="8" spans="1:26" s="13" customFormat="1" ht="15" thickBot="1" x14ac:dyDescent="0.35">
      <c r="A8" s="7" t="s">
        <v>25</v>
      </c>
      <c r="B8" s="8">
        <v>1</v>
      </c>
      <c r="C8" s="9" t="s">
        <v>87</v>
      </c>
      <c r="D8" s="10"/>
      <c r="E8" s="10"/>
      <c r="F8" s="10"/>
      <c r="G8" s="10"/>
      <c r="H8" s="10"/>
      <c r="I8" s="10"/>
      <c r="J8" s="10"/>
      <c r="K8" s="10"/>
      <c r="L8" s="10"/>
      <c r="M8" s="11"/>
      <c r="N8" s="12">
        <f>SUM(N5:N7)</f>
        <v>60699300000</v>
      </c>
      <c r="O8" s="12">
        <f t="shared" ref="O8:W8" si="1">SUM(O5:O7)</f>
        <v>0</v>
      </c>
      <c r="P8" s="12">
        <f t="shared" si="1"/>
        <v>0</v>
      </c>
      <c r="Q8" s="12">
        <f>SUM(Q5:Q7)</f>
        <v>60699300000</v>
      </c>
      <c r="R8" s="12">
        <f t="shared" si="1"/>
        <v>0</v>
      </c>
      <c r="S8" s="12">
        <f t="shared" si="1"/>
        <v>58838350000</v>
      </c>
      <c r="T8" s="12">
        <f t="shared" si="1"/>
        <v>1860950000</v>
      </c>
      <c r="U8" s="12">
        <f t="shared" si="1"/>
        <v>48872796966</v>
      </c>
      <c r="V8" s="12">
        <f t="shared" si="1"/>
        <v>48826140840</v>
      </c>
      <c r="W8" s="12">
        <f t="shared" si="1"/>
        <v>48789412795</v>
      </c>
      <c r="X8" s="12">
        <f>SUM(X5:X7)</f>
        <v>48789412795</v>
      </c>
      <c r="Z8" s="14">
        <f t="shared" si="0"/>
        <v>0.80378872235758891</v>
      </c>
    </row>
    <row r="9" spans="1:26" ht="15" thickBot="1" x14ac:dyDescent="0.35">
      <c r="A9" s="3" t="s">
        <v>25</v>
      </c>
      <c r="B9" s="3" t="s">
        <v>31</v>
      </c>
      <c r="C9" s="3"/>
      <c r="D9" s="3"/>
      <c r="E9" s="3"/>
      <c r="F9" s="3"/>
      <c r="G9" s="3"/>
      <c r="H9" s="3"/>
      <c r="I9" s="3"/>
      <c r="J9" s="3" t="s">
        <v>27</v>
      </c>
      <c r="K9" s="3" t="s">
        <v>28</v>
      </c>
      <c r="L9" s="3" t="s">
        <v>29</v>
      </c>
      <c r="M9" s="4" t="s">
        <v>35</v>
      </c>
      <c r="N9" s="5">
        <v>13318900000</v>
      </c>
      <c r="O9" s="5">
        <v>0</v>
      </c>
      <c r="P9" s="5">
        <v>0</v>
      </c>
      <c r="Q9" s="5">
        <v>13318900000</v>
      </c>
      <c r="R9" s="5">
        <v>0</v>
      </c>
      <c r="S9" s="5">
        <v>12503570521.280001</v>
      </c>
      <c r="T9" s="5">
        <v>815329478.72000003</v>
      </c>
      <c r="U9" s="5">
        <v>12086314162.57</v>
      </c>
      <c r="V9" s="5">
        <v>7818493292.9099998</v>
      </c>
      <c r="W9" s="5">
        <v>7798779437.9099998</v>
      </c>
      <c r="X9" s="5">
        <v>7616101876.5</v>
      </c>
      <c r="Z9" s="14">
        <f t="shared" si="0"/>
        <v>0.57182664307863262</v>
      </c>
    </row>
    <row r="10" spans="1:26" s="13" customFormat="1" ht="15" thickBot="1" x14ac:dyDescent="0.35">
      <c r="A10" s="7" t="s">
        <v>25</v>
      </c>
      <c r="B10" s="8">
        <v>2</v>
      </c>
      <c r="C10" s="9" t="s">
        <v>88</v>
      </c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2">
        <f>N9</f>
        <v>13318900000</v>
      </c>
      <c r="O10" s="12">
        <f t="shared" ref="O10:W10" si="2">O9</f>
        <v>0</v>
      </c>
      <c r="P10" s="12">
        <f t="shared" si="2"/>
        <v>0</v>
      </c>
      <c r="Q10" s="12">
        <f t="shared" si="2"/>
        <v>13318900000</v>
      </c>
      <c r="R10" s="12">
        <f t="shared" si="2"/>
        <v>0</v>
      </c>
      <c r="S10" s="12">
        <f t="shared" si="2"/>
        <v>12503570521.280001</v>
      </c>
      <c r="T10" s="12">
        <f t="shared" si="2"/>
        <v>815329478.72000003</v>
      </c>
      <c r="U10" s="12">
        <f t="shared" si="2"/>
        <v>12086314162.57</v>
      </c>
      <c r="V10" s="12">
        <f t="shared" si="2"/>
        <v>7818493292.9099998</v>
      </c>
      <c r="W10" s="12">
        <f t="shared" si="2"/>
        <v>7798779437.9099998</v>
      </c>
      <c r="X10" s="12">
        <f>X9</f>
        <v>7616101876.5</v>
      </c>
      <c r="Z10" s="14">
        <f t="shared" si="0"/>
        <v>0.57182664307863262</v>
      </c>
    </row>
    <row r="11" spans="1:26" ht="71.400000000000006" x14ac:dyDescent="0.3">
      <c r="A11" s="3" t="s">
        <v>25</v>
      </c>
      <c r="B11" s="3" t="s">
        <v>33</v>
      </c>
      <c r="C11" s="3" t="s">
        <v>26</v>
      </c>
      <c r="D11" s="3" t="s">
        <v>36</v>
      </c>
      <c r="E11" s="3" t="s">
        <v>37</v>
      </c>
      <c r="F11" s="3"/>
      <c r="G11" s="3"/>
      <c r="H11" s="3"/>
      <c r="I11" s="3"/>
      <c r="J11" s="3" t="s">
        <v>27</v>
      </c>
      <c r="K11" s="3" t="s">
        <v>28</v>
      </c>
      <c r="L11" s="3" t="s">
        <v>29</v>
      </c>
      <c r="M11" s="4" t="s">
        <v>38</v>
      </c>
      <c r="N11" s="5">
        <v>17749000000</v>
      </c>
      <c r="O11" s="5">
        <v>0</v>
      </c>
      <c r="P11" s="5">
        <v>0</v>
      </c>
      <c r="Q11" s="5">
        <v>17749000000</v>
      </c>
      <c r="R11" s="5">
        <v>0</v>
      </c>
      <c r="S11" s="5">
        <v>17749000000</v>
      </c>
      <c r="T11" s="5">
        <v>0</v>
      </c>
      <c r="U11" s="5">
        <v>17749000000</v>
      </c>
      <c r="V11" s="5">
        <v>0</v>
      </c>
      <c r="W11" s="5">
        <v>0</v>
      </c>
      <c r="X11" s="5">
        <v>0</v>
      </c>
      <c r="Z11" s="14">
        <f t="shared" si="0"/>
        <v>0</v>
      </c>
    </row>
    <row r="12" spans="1:26" ht="20.399999999999999" x14ac:dyDescent="0.3">
      <c r="A12" s="3" t="s">
        <v>25</v>
      </c>
      <c r="B12" s="3" t="s">
        <v>33</v>
      </c>
      <c r="C12" s="3" t="s">
        <v>33</v>
      </c>
      <c r="D12" s="3" t="s">
        <v>39</v>
      </c>
      <c r="E12" s="3" t="s">
        <v>40</v>
      </c>
      <c r="F12" s="3"/>
      <c r="G12" s="3"/>
      <c r="H12" s="3"/>
      <c r="I12" s="3"/>
      <c r="J12" s="3" t="s">
        <v>27</v>
      </c>
      <c r="K12" s="3" t="s">
        <v>28</v>
      </c>
      <c r="L12" s="3" t="s">
        <v>29</v>
      </c>
      <c r="M12" s="4" t="s">
        <v>41</v>
      </c>
      <c r="N12" s="5">
        <v>4556339605748</v>
      </c>
      <c r="O12" s="5">
        <v>0</v>
      </c>
      <c r="P12" s="5">
        <v>0</v>
      </c>
      <c r="Q12" s="5">
        <v>4556339605748</v>
      </c>
      <c r="R12" s="5">
        <v>0</v>
      </c>
      <c r="S12" s="5">
        <v>4556339605748</v>
      </c>
      <c r="T12" s="5">
        <v>0</v>
      </c>
      <c r="U12" s="5">
        <v>3348978266311</v>
      </c>
      <c r="V12" s="5">
        <v>3348978266311</v>
      </c>
      <c r="W12" s="5">
        <v>3348978266311</v>
      </c>
      <c r="X12" s="5">
        <v>3348978266311</v>
      </c>
      <c r="Z12" s="14">
        <f t="shared" si="0"/>
        <v>0.73501506825481866</v>
      </c>
    </row>
    <row r="13" spans="1:26" ht="20.399999999999999" x14ac:dyDescent="0.3">
      <c r="A13" s="3" t="s">
        <v>25</v>
      </c>
      <c r="B13" s="3" t="s">
        <v>33</v>
      </c>
      <c r="C13" s="3" t="s">
        <v>36</v>
      </c>
      <c r="D13" s="3" t="s">
        <v>31</v>
      </c>
      <c r="E13" s="3" t="s">
        <v>42</v>
      </c>
      <c r="F13" s="3"/>
      <c r="G13" s="3"/>
      <c r="H13" s="3"/>
      <c r="I13" s="3"/>
      <c r="J13" s="3" t="s">
        <v>27</v>
      </c>
      <c r="K13" s="3" t="s">
        <v>28</v>
      </c>
      <c r="L13" s="3" t="s">
        <v>29</v>
      </c>
      <c r="M13" s="4" t="s">
        <v>43</v>
      </c>
      <c r="N13" s="5">
        <v>54100000</v>
      </c>
      <c r="O13" s="5">
        <v>0</v>
      </c>
      <c r="P13" s="5">
        <v>0</v>
      </c>
      <c r="Q13" s="5">
        <v>54100000</v>
      </c>
      <c r="R13" s="5">
        <v>0</v>
      </c>
      <c r="S13" s="5">
        <v>54100000</v>
      </c>
      <c r="T13" s="5">
        <v>0</v>
      </c>
      <c r="U13" s="5">
        <v>7873252</v>
      </c>
      <c r="V13" s="5">
        <v>7873252</v>
      </c>
      <c r="W13" s="5">
        <v>7201441</v>
      </c>
      <c r="X13" s="5">
        <v>7201441</v>
      </c>
      <c r="Z13" s="14">
        <f t="shared" si="0"/>
        <v>0.13311351201478744</v>
      </c>
    </row>
    <row r="14" spans="1:26" ht="30.6" x14ac:dyDescent="0.3">
      <c r="A14" s="3" t="s">
        <v>25</v>
      </c>
      <c r="B14" s="3" t="s">
        <v>33</v>
      </c>
      <c r="C14" s="3" t="s">
        <v>36</v>
      </c>
      <c r="D14" s="3" t="s">
        <v>31</v>
      </c>
      <c r="E14" s="3" t="s">
        <v>44</v>
      </c>
      <c r="F14" s="3"/>
      <c r="G14" s="3"/>
      <c r="H14" s="3"/>
      <c r="I14" s="3"/>
      <c r="J14" s="3" t="s">
        <v>27</v>
      </c>
      <c r="K14" s="3" t="s">
        <v>28</v>
      </c>
      <c r="L14" s="3" t="s">
        <v>29</v>
      </c>
      <c r="M14" s="4" t="s">
        <v>45</v>
      </c>
      <c r="N14" s="5">
        <v>250000000</v>
      </c>
      <c r="O14" s="5">
        <v>0</v>
      </c>
      <c r="P14" s="5">
        <v>0</v>
      </c>
      <c r="Q14" s="5">
        <v>250000000</v>
      </c>
      <c r="R14" s="5">
        <v>0</v>
      </c>
      <c r="S14" s="5">
        <v>250000000</v>
      </c>
      <c r="T14" s="5">
        <v>0</v>
      </c>
      <c r="U14" s="5">
        <v>153950133</v>
      </c>
      <c r="V14" s="5">
        <v>138381129</v>
      </c>
      <c r="W14" s="5">
        <v>138381129</v>
      </c>
      <c r="X14" s="5">
        <v>138381129</v>
      </c>
      <c r="Z14" s="14">
        <f t="shared" si="0"/>
        <v>0.55352451599999997</v>
      </c>
    </row>
    <row r="15" spans="1:26" ht="15" thickBot="1" x14ac:dyDescent="0.35">
      <c r="A15" s="3" t="s">
        <v>25</v>
      </c>
      <c r="B15" s="3" t="s">
        <v>33</v>
      </c>
      <c r="C15" s="3" t="s">
        <v>28</v>
      </c>
      <c r="D15" s="3"/>
      <c r="E15" s="3"/>
      <c r="F15" s="3"/>
      <c r="G15" s="3"/>
      <c r="H15" s="3"/>
      <c r="I15" s="3"/>
      <c r="J15" s="3" t="s">
        <v>27</v>
      </c>
      <c r="K15" s="3" t="s">
        <v>28</v>
      </c>
      <c r="L15" s="3" t="s">
        <v>29</v>
      </c>
      <c r="M15" s="4" t="s">
        <v>46</v>
      </c>
      <c r="N15" s="5">
        <v>200000000</v>
      </c>
      <c r="O15" s="5">
        <v>0</v>
      </c>
      <c r="P15" s="5">
        <v>0</v>
      </c>
      <c r="Q15" s="5">
        <v>200000000</v>
      </c>
      <c r="R15" s="5">
        <v>68830820.319999993</v>
      </c>
      <c r="S15" s="5">
        <v>21169179.68</v>
      </c>
      <c r="T15" s="5">
        <v>110000000</v>
      </c>
      <c r="U15" s="5">
        <v>0</v>
      </c>
      <c r="V15" s="5">
        <v>0</v>
      </c>
      <c r="W15" s="5">
        <v>0</v>
      </c>
      <c r="X15" s="5">
        <v>0</v>
      </c>
      <c r="Z15" s="14">
        <f t="shared" si="0"/>
        <v>0</v>
      </c>
    </row>
    <row r="16" spans="1:26" s="13" customFormat="1" ht="15" thickBot="1" x14ac:dyDescent="0.35">
      <c r="A16" s="7" t="s">
        <v>25</v>
      </c>
      <c r="B16" s="8">
        <v>3</v>
      </c>
      <c r="C16" s="9" t="s">
        <v>89</v>
      </c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2">
        <f>SUM(N11:N15)</f>
        <v>4574592705748</v>
      </c>
      <c r="O16" s="12">
        <f t="shared" ref="O16:W16" si="3">SUM(O11:O15)</f>
        <v>0</v>
      </c>
      <c r="P16" s="12">
        <f t="shared" si="3"/>
        <v>0</v>
      </c>
      <c r="Q16" s="12">
        <f t="shared" si="3"/>
        <v>4574592705748</v>
      </c>
      <c r="R16" s="12">
        <f t="shared" si="3"/>
        <v>68830820.319999993</v>
      </c>
      <c r="S16" s="12">
        <f t="shared" si="3"/>
        <v>4574413874927.6797</v>
      </c>
      <c r="T16" s="12">
        <f t="shared" si="3"/>
        <v>110000000</v>
      </c>
      <c r="U16" s="12">
        <f t="shared" si="3"/>
        <v>3366889089696</v>
      </c>
      <c r="V16" s="12">
        <f t="shared" si="3"/>
        <v>3349124520692</v>
      </c>
      <c r="W16" s="12">
        <f t="shared" si="3"/>
        <v>3349123848881</v>
      </c>
      <c r="X16" s="12">
        <f>SUM(X11:X15)</f>
        <v>3349123848881</v>
      </c>
      <c r="Z16" s="14">
        <f t="shared" si="0"/>
        <v>0.73211410595588278</v>
      </c>
    </row>
    <row r="17" spans="1:26" x14ac:dyDescent="0.3">
      <c r="A17" s="3" t="s">
        <v>25</v>
      </c>
      <c r="B17" s="3" t="s">
        <v>47</v>
      </c>
      <c r="C17" s="3" t="s">
        <v>26</v>
      </c>
      <c r="D17" s="3"/>
      <c r="E17" s="3"/>
      <c r="F17" s="3"/>
      <c r="G17" s="3"/>
      <c r="H17" s="3"/>
      <c r="I17" s="3"/>
      <c r="J17" s="3" t="s">
        <v>27</v>
      </c>
      <c r="K17" s="3" t="s">
        <v>28</v>
      </c>
      <c r="L17" s="3" t="s">
        <v>29</v>
      </c>
      <c r="M17" s="4" t="s">
        <v>48</v>
      </c>
      <c r="N17" s="5">
        <v>547000000</v>
      </c>
      <c r="O17" s="5">
        <v>0</v>
      </c>
      <c r="P17" s="5">
        <v>0</v>
      </c>
      <c r="Q17" s="5">
        <v>547000000</v>
      </c>
      <c r="R17" s="5">
        <v>0</v>
      </c>
      <c r="S17" s="5">
        <v>194470000</v>
      </c>
      <c r="T17" s="5">
        <v>352530000</v>
      </c>
      <c r="U17" s="5">
        <v>194470000</v>
      </c>
      <c r="V17" s="5">
        <v>194470000</v>
      </c>
      <c r="W17" s="5">
        <v>194470000</v>
      </c>
      <c r="X17" s="5">
        <v>194470000</v>
      </c>
      <c r="Z17" s="14">
        <f t="shared" si="0"/>
        <v>0.35552102376599637</v>
      </c>
    </row>
    <row r="18" spans="1:26" ht="15" customHeight="1" thickBot="1" x14ac:dyDescent="0.35">
      <c r="A18" s="3" t="s">
        <v>25</v>
      </c>
      <c r="B18" s="3" t="s">
        <v>47</v>
      </c>
      <c r="C18" s="3" t="s">
        <v>36</v>
      </c>
      <c r="D18" s="3" t="s">
        <v>26</v>
      </c>
      <c r="E18" s="3"/>
      <c r="F18" s="3"/>
      <c r="G18" s="3"/>
      <c r="H18" s="3"/>
      <c r="I18" s="3"/>
      <c r="J18" s="3" t="s">
        <v>27</v>
      </c>
      <c r="K18" s="3" t="s">
        <v>49</v>
      </c>
      <c r="L18" s="3" t="s">
        <v>50</v>
      </c>
      <c r="M18" s="4" t="s">
        <v>51</v>
      </c>
      <c r="N18" s="5">
        <v>11352000000</v>
      </c>
      <c r="O18" s="5">
        <v>0</v>
      </c>
      <c r="P18" s="5">
        <v>0</v>
      </c>
      <c r="Q18" s="5">
        <v>11352000000</v>
      </c>
      <c r="R18" s="5">
        <v>0</v>
      </c>
      <c r="S18" s="5">
        <v>0</v>
      </c>
      <c r="T18" s="5">
        <v>11352000000</v>
      </c>
      <c r="U18" s="5">
        <v>0</v>
      </c>
      <c r="V18" s="5">
        <v>0</v>
      </c>
      <c r="W18" s="5">
        <v>0</v>
      </c>
      <c r="X18" s="5">
        <v>0</v>
      </c>
      <c r="Z18" s="14">
        <f t="shared" si="0"/>
        <v>0</v>
      </c>
    </row>
    <row r="19" spans="1:26" s="13" customFormat="1" ht="15" thickBot="1" x14ac:dyDescent="0.35">
      <c r="A19" s="15" t="s">
        <v>25</v>
      </c>
      <c r="B19" s="16">
        <v>8</v>
      </c>
      <c r="C19" s="17" t="s">
        <v>90</v>
      </c>
      <c r="D19" s="18"/>
      <c r="E19" s="18"/>
      <c r="F19" s="18"/>
      <c r="G19" s="18"/>
      <c r="H19" s="18"/>
      <c r="I19" s="18"/>
      <c r="J19" s="18"/>
      <c r="K19" s="18"/>
      <c r="L19" s="18"/>
      <c r="M19" s="19"/>
      <c r="N19" s="12">
        <f>SUM(N17:N18)</f>
        <v>11899000000</v>
      </c>
      <c r="O19" s="12">
        <f t="shared" ref="O19:Y19" si="4">SUM(O17:O18)</f>
        <v>0</v>
      </c>
      <c r="P19" s="12">
        <f t="shared" si="4"/>
        <v>0</v>
      </c>
      <c r="Q19" s="12">
        <f t="shared" si="4"/>
        <v>11899000000</v>
      </c>
      <c r="R19" s="12">
        <f t="shared" si="4"/>
        <v>0</v>
      </c>
      <c r="S19" s="12">
        <f t="shared" si="4"/>
        <v>194470000</v>
      </c>
      <c r="T19" s="12">
        <f t="shared" si="4"/>
        <v>11704530000</v>
      </c>
      <c r="U19" s="12">
        <f t="shared" si="4"/>
        <v>194470000</v>
      </c>
      <c r="V19" s="12">
        <f t="shared" si="4"/>
        <v>194470000</v>
      </c>
      <c r="W19" s="12">
        <f t="shared" si="4"/>
        <v>194470000</v>
      </c>
      <c r="X19" s="12">
        <f t="shared" si="4"/>
        <v>194470000</v>
      </c>
      <c r="Y19" s="12">
        <f t="shared" si="4"/>
        <v>0</v>
      </c>
      <c r="Z19" s="14">
        <f t="shared" si="0"/>
        <v>1.6343390200857216E-2</v>
      </c>
    </row>
    <row r="20" spans="1:26" s="13" customFormat="1" ht="15" thickBot="1" x14ac:dyDescent="0.35">
      <c r="A20" s="9" t="s">
        <v>91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1"/>
      <c r="N20" s="12">
        <f>N8+N10+N16+N19</f>
        <v>4660509905748</v>
      </c>
      <c r="O20" s="12">
        <f t="shared" ref="O20:W20" si="5">O8+O10+O16+O19</f>
        <v>0</v>
      </c>
      <c r="P20" s="12">
        <f t="shared" si="5"/>
        <v>0</v>
      </c>
      <c r="Q20" s="12">
        <f t="shared" si="5"/>
        <v>4660509905748</v>
      </c>
      <c r="R20" s="12">
        <f t="shared" si="5"/>
        <v>68830820.319999993</v>
      </c>
      <c r="S20" s="12">
        <f t="shared" si="5"/>
        <v>4645950265448.96</v>
      </c>
      <c r="T20" s="12">
        <f t="shared" si="5"/>
        <v>14490809478.720001</v>
      </c>
      <c r="U20" s="12">
        <f t="shared" si="5"/>
        <v>3428042670824.5698</v>
      </c>
      <c r="V20" s="12">
        <f t="shared" si="5"/>
        <v>3405963624824.9102</v>
      </c>
      <c r="W20" s="12">
        <f t="shared" si="5"/>
        <v>3405906511113.9102</v>
      </c>
      <c r="X20" s="12">
        <f>X8+X10+X16+X19</f>
        <v>3405723833552.5</v>
      </c>
      <c r="Z20" s="14">
        <f t="shared" si="0"/>
        <v>0.73076206304208891</v>
      </c>
    </row>
    <row r="21" spans="1:26" ht="20.399999999999999" x14ac:dyDescent="0.3">
      <c r="A21" s="3" t="s">
        <v>52</v>
      </c>
      <c r="B21" s="3" t="s">
        <v>53</v>
      </c>
      <c r="C21" s="3" t="s">
        <v>54</v>
      </c>
      <c r="D21" s="3" t="s">
        <v>55</v>
      </c>
      <c r="E21" s="3" t="s">
        <v>56</v>
      </c>
      <c r="F21" s="3"/>
      <c r="G21" s="3"/>
      <c r="H21" s="3"/>
      <c r="I21" s="3"/>
      <c r="J21" s="3" t="s">
        <v>27</v>
      </c>
      <c r="K21" s="3" t="s">
        <v>28</v>
      </c>
      <c r="L21" s="3" t="s">
        <v>29</v>
      </c>
      <c r="M21" s="4" t="s">
        <v>57</v>
      </c>
      <c r="N21" s="5">
        <v>15092276519</v>
      </c>
      <c r="O21" s="5">
        <v>0</v>
      </c>
      <c r="P21" s="5">
        <v>0</v>
      </c>
      <c r="Q21" s="5">
        <v>15092276519</v>
      </c>
      <c r="R21" s="5">
        <v>208160568</v>
      </c>
      <c r="S21" s="5">
        <v>14791956518</v>
      </c>
      <c r="T21" s="5">
        <v>92159433</v>
      </c>
      <c r="U21" s="5">
        <v>14785573317</v>
      </c>
      <c r="V21" s="5">
        <v>9728981355</v>
      </c>
      <c r="W21" s="5">
        <v>9726556420</v>
      </c>
      <c r="X21" s="5">
        <v>9726556420</v>
      </c>
      <c r="Z21" s="14">
        <f t="shared" si="0"/>
        <v>0.64447244971658346</v>
      </c>
    </row>
    <row r="22" spans="1:26" ht="20.399999999999999" x14ac:dyDescent="0.3">
      <c r="A22" s="3" t="s">
        <v>52</v>
      </c>
      <c r="B22" s="3" t="s">
        <v>53</v>
      </c>
      <c r="C22" s="3" t="s">
        <v>54</v>
      </c>
      <c r="D22" s="3" t="s">
        <v>55</v>
      </c>
      <c r="E22" s="3" t="s">
        <v>56</v>
      </c>
      <c r="F22" s="3"/>
      <c r="G22" s="3"/>
      <c r="H22" s="3"/>
      <c r="I22" s="3"/>
      <c r="J22" s="3" t="s">
        <v>27</v>
      </c>
      <c r="K22" s="3" t="s">
        <v>58</v>
      </c>
      <c r="L22" s="3" t="s">
        <v>29</v>
      </c>
      <c r="M22" s="4" t="s">
        <v>57</v>
      </c>
      <c r="N22" s="5">
        <v>3077723481</v>
      </c>
      <c r="O22" s="5">
        <v>0</v>
      </c>
      <c r="P22" s="5">
        <v>0</v>
      </c>
      <c r="Q22" s="5">
        <v>3077723481</v>
      </c>
      <c r="R22" s="5">
        <v>0</v>
      </c>
      <c r="S22" s="5">
        <v>2340877684</v>
      </c>
      <c r="T22" s="5">
        <v>736845797</v>
      </c>
      <c r="U22" s="5">
        <v>1987201322</v>
      </c>
      <c r="V22" s="5">
        <v>1268032231</v>
      </c>
      <c r="W22" s="5">
        <v>1256035882</v>
      </c>
      <c r="X22" s="5">
        <v>1256035882</v>
      </c>
      <c r="Z22" s="14">
        <f t="shared" si="0"/>
        <v>0.40810550062538253</v>
      </c>
    </row>
    <row r="23" spans="1:26" ht="20.399999999999999" x14ac:dyDescent="0.3">
      <c r="A23" s="3" t="s">
        <v>52</v>
      </c>
      <c r="B23" s="3" t="s">
        <v>53</v>
      </c>
      <c r="C23" s="3" t="s">
        <v>54</v>
      </c>
      <c r="D23" s="3" t="s">
        <v>59</v>
      </c>
      <c r="E23" s="3" t="s">
        <v>56</v>
      </c>
      <c r="F23" s="3"/>
      <c r="G23" s="3"/>
      <c r="H23" s="3"/>
      <c r="I23" s="3"/>
      <c r="J23" s="3" t="s">
        <v>27</v>
      </c>
      <c r="K23" s="3" t="s">
        <v>28</v>
      </c>
      <c r="L23" s="3" t="s">
        <v>29</v>
      </c>
      <c r="M23" s="4" t="s">
        <v>57</v>
      </c>
      <c r="N23" s="5">
        <v>7900000000</v>
      </c>
      <c r="O23" s="5">
        <v>0</v>
      </c>
      <c r="P23" s="5">
        <v>0</v>
      </c>
      <c r="Q23" s="5">
        <v>7900000000</v>
      </c>
      <c r="R23" s="5">
        <v>0</v>
      </c>
      <c r="S23" s="5">
        <v>7673165071.3199997</v>
      </c>
      <c r="T23" s="5">
        <v>226834928.68000001</v>
      </c>
      <c r="U23" s="5">
        <v>7283739480</v>
      </c>
      <c r="V23" s="5">
        <v>4631176980.6700001</v>
      </c>
      <c r="W23" s="5">
        <v>4629967589.6700001</v>
      </c>
      <c r="X23" s="5">
        <v>4629967589.6700001</v>
      </c>
      <c r="Z23" s="14">
        <f t="shared" si="0"/>
        <v>0.58607184679367086</v>
      </c>
    </row>
    <row r="24" spans="1:26" ht="40.799999999999997" x14ac:dyDescent="0.3">
      <c r="A24" s="3" t="s">
        <v>52</v>
      </c>
      <c r="B24" s="3" t="s">
        <v>53</v>
      </c>
      <c r="C24" s="3" t="s">
        <v>54</v>
      </c>
      <c r="D24" s="3" t="s">
        <v>60</v>
      </c>
      <c r="E24" s="3" t="s">
        <v>61</v>
      </c>
      <c r="F24" s="3"/>
      <c r="G24" s="3"/>
      <c r="H24" s="3"/>
      <c r="I24" s="3"/>
      <c r="J24" s="3" t="s">
        <v>27</v>
      </c>
      <c r="K24" s="3" t="s">
        <v>28</v>
      </c>
      <c r="L24" s="3" t="s">
        <v>29</v>
      </c>
      <c r="M24" s="4" t="s">
        <v>62</v>
      </c>
      <c r="N24" s="5">
        <v>5000000000</v>
      </c>
      <c r="O24" s="5">
        <v>0</v>
      </c>
      <c r="P24" s="5">
        <v>0</v>
      </c>
      <c r="Q24" s="5">
        <v>5000000000</v>
      </c>
      <c r="R24" s="5">
        <v>46392469</v>
      </c>
      <c r="S24" s="5">
        <v>4905711327</v>
      </c>
      <c r="T24" s="5">
        <v>47896204</v>
      </c>
      <c r="U24" s="5">
        <v>4863610525</v>
      </c>
      <c r="V24" s="5">
        <v>3176225380</v>
      </c>
      <c r="W24" s="5">
        <v>3175080244</v>
      </c>
      <c r="X24" s="5">
        <v>3175080244</v>
      </c>
      <c r="Z24" s="14">
        <f t="shared" si="0"/>
        <v>0.63501604879999995</v>
      </c>
    </row>
    <row r="25" spans="1:26" ht="40.799999999999997" x14ac:dyDescent="0.3">
      <c r="A25" s="3" t="s">
        <v>52</v>
      </c>
      <c r="B25" s="3" t="s">
        <v>53</v>
      </c>
      <c r="C25" s="3" t="s">
        <v>54</v>
      </c>
      <c r="D25" s="3" t="s">
        <v>28</v>
      </c>
      <c r="E25" s="3" t="s">
        <v>61</v>
      </c>
      <c r="F25" s="3"/>
      <c r="G25" s="3"/>
      <c r="H25" s="3"/>
      <c r="I25" s="3"/>
      <c r="J25" s="3" t="s">
        <v>27</v>
      </c>
      <c r="K25" s="3" t="s">
        <v>28</v>
      </c>
      <c r="L25" s="3" t="s">
        <v>29</v>
      </c>
      <c r="M25" s="4" t="s">
        <v>62</v>
      </c>
      <c r="N25" s="5">
        <v>3000000000</v>
      </c>
      <c r="O25" s="5">
        <v>0</v>
      </c>
      <c r="P25" s="5">
        <v>0</v>
      </c>
      <c r="Q25" s="5">
        <v>3000000000</v>
      </c>
      <c r="R25" s="5">
        <v>0</v>
      </c>
      <c r="S25" s="5">
        <v>3000000000</v>
      </c>
      <c r="T25" s="5">
        <v>0</v>
      </c>
      <c r="U25" s="5">
        <v>2818930627</v>
      </c>
      <c r="V25" s="5">
        <v>1748603392</v>
      </c>
      <c r="W25" s="5">
        <v>1748603392</v>
      </c>
      <c r="X25" s="5">
        <v>1748603392</v>
      </c>
      <c r="Z25" s="14">
        <f t="shared" si="0"/>
        <v>0.58286779733333338</v>
      </c>
    </row>
    <row r="26" spans="1:26" ht="61.2" x14ac:dyDescent="0.3">
      <c r="A26" s="3" t="s">
        <v>52</v>
      </c>
      <c r="B26" s="3" t="s">
        <v>63</v>
      </c>
      <c r="C26" s="3" t="s">
        <v>54</v>
      </c>
      <c r="D26" s="3" t="s">
        <v>64</v>
      </c>
      <c r="E26" s="3" t="s">
        <v>65</v>
      </c>
      <c r="F26" s="3"/>
      <c r="G26" s="3"/>
      <c r="H26" s="3"/>
      <c r="I26" s="3"/>
      <c r="J26" s="3" t="s">
        <v>27</v>
      </c>
      <c r="K26" s="3" t="s">
        <v>28</v>
      </c>
      <c r="L26" s="3" t="s">
        <v>29</v>
      </c>
      <c r="M26" s="4" t="s">
        <v>66</v>
      </c>
      <c r="N26" s="5">
        <v>28000000000</v>
      </c>
      <c r="O26" s="5">
        <v>0</v>
      </c>
      <c r="P26" s="5">
        <v>0</v>
      </c>
      <c r="Q26" s="5">
        <v>28000000000</v>
      </c>
      <c r="R26" s="5">
        <v>6382063989</v>
      </c>
      <c r="S26" s="5">
        <v>21435046010.919998</v>
      </c>
      <c r="T26" s="5">
        <v>182890000.08000001</v>
      </c>
      <c r="U26" s="5">
        <v>21236042218.919998</v>
      </c>
      <c r="V26" s="5">
        <v>11697411107</v>
      </c>
      <c r="W26" s="5">
        <v>11696438480</v>
      </c>
      <c r="X26" s="5">
        <v>11696438480</v>
      </c>
      <c r="Z26" s="14">
        <f t="shared" si="0"/>
        <v>0.41772994571428573</v>
      </c>
    </row>
    <row r="27" spans="1:26" ht="20.399999999999999" x14ac:dyDescent="0.3">
      <c r="A27" s="3" t="s">
        <v>52</v>
      </c>
      <c r="B27" s="3" t="s">
        <v>67</v>
      </c>
      <c r="C27" s="3" t="s">
        <v>54</v>
      </c>
      <c r="D27" s="3" t="s">
        <v>68</v>
      </c>
      <c r="E27" s="3" t="s">
        <v>69</v>
      </c>
      <c r="F27" s="3"/>
      <c r="G27" s="3"/>
      <c r="H27" s="3"/>
      <c r="I27" s="3"/>
      <c r="J27" s="3" t="s">
        <v>27</v>
      </c>
      <c r="K27" s="3" t="s">
        <v>28</v>
      </c>
      <c r="L27" s="3" t="s">
        <v>29</v>
      </c>
      <c r="M27" s="4" t="s">
        <v>70</v>
      </c>
      <c r="N27" s="5">
        <v>30000000000</v>
      </c>
      <c r="O27" s="5">
        <v>0</v>
      </c>
      <c r="P27" s="5">
        <v>0</v>
      </c>
      <c r="Q27" s="5">
        <v>30000000000</v>
      </c>
      <c r="R27" s="5">
        <v>955825842</v>
      </c>
      <c r="S27" s="5">
        <v>27113056014.330002</v>
      </c>
      <c r="T27" s="5">
        <v>1931118143.6700001</v>
      </c>
      <c r="U27" s="5">
        <v>26496322426.330002</v>
      </c>
      <c r="V27" s="5">
        <v>17740164209.990002</v>
      </c>
      <c r="W27" s="5">
        <v>17738045730.990002</v>
      </c>
      <c r="X27" s="5">
        <v>17738045730.990002</v>
      </c>
      <c r="Z27" s="14">
        <f t="shared" si="0"/>
        <v>0.5912681910330001</v>
      </c>
    </row>
    <row r="28" spans="1:26" ht="61.2" x14ac:dyDescent="0.3">
      <c r="A28" s="3" t="s">
        <v>52</v>
      </c>
      <c r="B28" s="3" t="s">
        <v>67</v>
      </c>
      <c r="C28" s="3" t="s">
        <v>54</v>
      </c>
      <c r="D28" s="3" t="s">
        <v>59</v>
      </c>
      <c r="E28" s="3" t="s">
        <v>71</v>
      </c>
      <c r="F28" s="3"/>
      <c r="G28" s="3"/>
      <c r="H28" s="3"/>
      <c r="I28" s="3"/>
      <c r="J28" s="3" t="s">
        <v>27</v>
      </c>
      <c r="K28" s="3" t="s">
        <v>49</v>
      </c>
      <c r="L28" s="3" t="s">
        <v>29</v>
      </c>
      <c r="M28" s="4" t="s">
        <v>72</v>
      </c>
      <c r="N28" s="5">
        <v>25000000000</v>
      </c>
      <c r="O28" s="5">
        <v>0</v>
      </c>
      <c r="P28" s="5">
        <v>0</v>
      </c>
      <c r="Q28" s="5">
        <v>25000000000</v>
      </c>
      <c r="R28" s="5">
        <v>14171917709</v>
      </c>
      <c r="S28" s="5">
        <v>10828082291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Z28" s="14">
        <f t="shared" si="0"/>
        <v>0</v>
      </c>
    </row>
    <row r="29" spans="1:26" ht="40.799999999999997" x14ac:dyDescent="0.3">
      <c r="A29" s="3" t="s">
        <v>52</v>
      </c>
      <c r="B29" s="3" t="s">
        <v>67</v>
      </c>
      <c r="C29" s="3" t="s">
        <v>54</v>
      </c>
      <c r="D29" s="3" t="s">
        <v>60</v>
      </c>
      <c r="E29" s="3" t="s">
        <v>73</v>
      </c>
      <c r="F29" s="3"/>
      <c r="G29" s="3"/>
      <c r="H29" s="3"/>
      <c r="I29" s="3"/>
      <c r="J29" s="3" t="s">
        <v>27</v>
      </c>
      <c r="K29" s="3" t="s">
        <v>28</v>
      </c>
      <c r="L29" s="3" t="s">
        <v>29</v>
      </c>
      <c r="M29" s="4" t="s">
        <v>74</v>
      </c>
      <c r="N29" s="5">
        <v>2500000000</v>
      </c>
      <c r="O29" s="5">
        <v>0</v>
      </c>
      <c r="P29" s="5">
        <v>0</v>
      </c>
      <c r="Q29" s="5">
        <v>2500000000</v>
      </c>
      <c r="R29" s="5">
        <v>184671168</v>
      </c>
      <c r="S29" s="5">
        <v>2315328832</v>
      </c>
      <c r="T29" s="5">
        <v>0</v>
      </c>
      <c r="U29" s="5">
        <v>2309606904</v>
      </c>
      <c r="V29" s="5">
        <v>1559291541</v>
      </c>
      <c r="W29" s="5">
        <v>1559291541</v>
      </c>
      <c r="X29" s="5">
        <v>1559291541</v>
      </c>
      <c r="Z29" s="14">
        <f t="shared" si="0"/>
        <v>0.62371661639999998</v>
      </c>
    </row>
    <row r="30" spans="1:26" ht="40.799999999999997" x14ac:dyDescent="0.3">
      <c r="A30" s="3" t="s">
        <v>52</v>
      </c>
      <c r="B30" s="3" t="s">
        <v>67</v>
      </c>
      <c r="C30" s="3" t="s">
        <v>54</v>
      </c>
      <c r="D30" s="3" t="s">
        <v>49</v>
      </c>
      <c r="E30" s="3" t="s">
        <v>73</v>
      </c>
      <c r="F30" s="3"/>
      <c r="G30" s="3"/>
      <c r="H30" s="3"/>
      <c r="I30" s="3"/>
      <c r="J30" s="3" t="s">
        <v>27</v>
      </c>
      <c r="K30" s="3" t="s">
        <v>49</v>
      </c>
      <c r="L30" s="3" t="s">
        <v>29</v>
      </c>
      <c r="M30" s="4" t="s">
        <v>74</v>
      </c>
      <c r="N30" s="5">
        <v>139750000000</v>
      </c>
      <c r="O30" s="5">
        <v>0</v>
      </c>
      <c r="P30" s="5">
        <v>0</v>
      </c>
      <c r="Q30" s="5">
        <v>139750000000</v>
      </c>
      <c r="R30" s="5">
        <v>65817365590.949997</v>
      </c>
      <c r="S30" s="5">
        <v>73932634409.050003</v>
      </c>
      <c r="T30" s="5">
        <v>0</v>
      </c>
      <c r="U30" s="5">
        <v>34613093083.050003</v>
      </c>
      <c r="V30" s="5">
        <v>34613093083.050003</v>
      </c>
      <c r="W30" s="5">
        <v>34613093083.050003</v>
      </c>
      <c r="X30" s="5">
        <v>34613093083.050003</v>
      </c>
      <c r="Z30" s="14">
        <f t="shared" si="0"/>
        <v>0.24767866249051881</v>
      </c>
    </row>
    <row r="31" spans="1:26" ht="40.799999999999997" x14ac:dyDescent="0.3">
      <c r="A31" s="3" t="s">
        <v>52</v>
      </c>
      <c r="B31" s="3" t="s">
        <v>67</v>
      </c>
      <c r="C31" s="3" t="s">
        <v>54</v>
      </c>
      <c r="D31" s="3" t="s">
        <v>75</v>
      </c>
      <c r="E31" s="3" t="s">
        <v>73</v>
      </c>
      <c r="F31" s="3"/>
      <c r="G31" s="3"/>
      <c r="H31" s="3"/>
      <c r="I31" s="3"/>
      <c r="J31" s="3" t="s">
        <v>27</v>
      </c>
      <c r="K31" s="3" t="s">
        <v>28</v>
      </c>
      <c r="L31" s="3" t="s">
        <v>29</v>
      </c>
      <c r="M31" s="4" t="s">
        <v>74</v>
      </c>
      <c r="N31" s="5">
        <v>4999979140</v>
      </c>
      <c r="O31" s="5">
        <v>0</v>
      </c>
      <c r="P31" s="5">
        <v>0</v>
      </c>
      <c r="Q31" s="5">
        <v>4999979140</v>
      </c>
      <c r="R31" s="5">
        <v>0</v>
      </c>
      <c r="S31" s="5">
        <v>4999979140</v>
      </c>
      <c r="T31" s="5">
        <v>0</v>
      </c>
      <c r="U31" s="5">
        <v>4999979140</v>
      </c>
      <c r="V31" s="5">
        <v>4999979140</v>
      </c>
      <c r="W31" s="5">
        <v>4999979140</v>
      </c>
      <c r="X31" s="5">
        <v>4999979140</v>
      </c>
      <c r="Z31" s="14">
        <f t="shared" si="0"/>
        <v>1</v>
      </c>
    </row>
    <row r="32" spans="1:26" ht="40.799999999999997" x14ac:dyDescent="0.3">
      <c r="A32" s="3" t="s">
        <v>52</v>
      </c>
      <c r="B32" s="3" t="s">
        <v>67</v>
      </c>
      <c r="C32" s="3" t="s">
        <v>54</v>
      </c>
      <c r="D32" s="3" t="s">
        <v>75</v>
      </c>
      <c r="E32" s="3" t="s">
        <v>73</v>
      </c>
      <c r="F32" s="3"/>
      <c r="G32" s="3"/>
      <c r="H32" s="3"/>
      <c r="I32" s="3"/>
      <c r="J32" s="3" t="s">
        <v>27</v>
      </c>
      <c r="K32" s="3" t="s">
        <v>58</v>
      </c>
      <c r="L32" s="3" t="s">
        <v>29</v>
      </c>
      <c r="M32" s="4" t="s">
        <v>74</v>
      </c>
      <c r="N32" s="5">
        <v>30425020860</v>
      </c>
      <c r="O32" s="5">
        <v>0</v>
      </c>
      <c r="P32" s="5">
        <v>0</v>
      </c>
      <c r="Q32" s="5">
        <v>30425020860</v>
      </c>
      <c r="R32" s="5">
        <v>72774740</v>
      </c>
      <c r="S32" s="5">
        <v>30261172620.040001</v>
      </c>
      <c r="T32" s="5">
        <v>91073499.959999993</v>
      </c>
      <c r="U32" s="5">
        <v>30024408114.040001</v>
      </c>
      <c r="V32" s="5">
        <v>12678532268.1</v>
      </c>
      <c r="W32" s="5">
        <v>12678532268.1</v>
      </c>
      <c r="X32" s="5">
        <v>12678532268.1</v>
      </c>
      <c r="Z32" s="14">
        <f t="shared" si="0"/>
        <v>0.41671400412311832</v>
      </c>
    </row>
    <row r="33" spans="1:26" ht="40.799999999999997" x14ac:dyDescent="0.3">
      <c r="A33" s="3" t="s">
        <v>52</v>
      </c>
      <c r="B33" s="3" t="s">
        <v>67</v>
      </c>
      <c r="C33" s="3" t="s">
        <v>54</v>
      </c>
      <c r="D33" s="3" t="s">
        <v>76</v>
      </c>
      <c r="E33" s="3" t="s">
        <v>73</v>
      </c>
      <c r="F33" s="3"/>
      <c r="G33" s="3"/>
      <c r="H33" s="3"/>
      <c r="I33" s="3"/>
      <c r="J33" s="3" t="s">
        <v>27</v>
      </c>
      <c r="K33" s="3" t="s">
        <v>49</v>
      </c>
      <c r="L33" s="3" t="s">
        <v>29</v>
      </c>
      <c r="M33" s="4" t="s">
        <v>74</v>
      </c>
      <c r="N33" s="5">
        <v>25000000000</v>
      </c>
      <c r="O33" s="5">
        <v>0</v>
      </c>
      <c r="P33" s="5">
        <v>0</v>
      </c>
      <c r="Q33" s="5">
        <v>25000000000</v>
      </c>
      <c r="R33" s="5">
        <v>25000000000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Z33" s="14">
        <f t="shared" si="0"/>
        <v>0</v>
      </c>
    </row>
    <row r="34" spans="1:26" ht="40.799999999999997" x14ac:dyDescent="0.3">
      <c r="A34" s="3" t="s">
        <v>52</v>
      </c>
      <c r="B34" s="3" t="s">
        <v>67</v>
      </c>
      <c r="C34" s="3" t="s">
        <v>54</v>
      </c>
      <c r="D34" s="3" t="s">
        <v>77</v>
      </c>
      <c r="E34" s="3" t="s">
        <v>73</v>
      </c>
      <c r="F34" s="3"/>
      <c r="G34" s="3"/>
      <c r="H34" s="3"/>
      <c r="I34" s="3"/>
      <c r="J34" s="3" t="s">
        <v>27</v>
      </c>
      <c r="K34" s="3" t="s">
        <v>58</v>
      </c>
      <c r="L34" s="3" t="s">
        <v>29</v>
      </c>
      <c r="M34" s="4" t="s">
        <v>74</v>
      </c>
      <c r="N34" s="5">
        <v>44623000000</v>
      </c>
      <c r="O34" s="5">
        <v>0</v>
      </c>
      <c r="P34" s="5">
        <v>0</v>
      </c>
      <c r="Q34" s="5">
        <v>44623000000</v>
      </c>
      <c r="R34" s="5">
        <v>297414042</v>
      </c>
      <c r="S34" s="5">
        <v>44244106260</v>
      </c>
      <c r="T34" s="5">
        <v>81479698</v>
      </c>
      <c r="U34" s="5">
        <v>43393817427</v>
      </c>
      <c r="V34" s="5">
        <v>24576972373</v>
      </c>
      <c r="W34" s="5">
        <v>24576972373</v>
      </c>
      <c r="X34" s="5">
        <v>24576972373</v>
      </c>
      <c r="Z34" s="14">
        <f t="shared" si="0"/>
        <v>0.55076916327902647</v>
      </c>
    </row>
    <row r="35" spans="1:26" ht="40.799999999999997" x14ac:dyDescent="0.3">
      <c r="A35" s="3" t="s">
        <v>52</v>
      </c>
      <c r="B35" s="3" t="s">
        <v>67</v>
      </c>
      <c r="C35" s="3" t="s">
        <v>54</v>
      </c>
      <c r="D35" s="3" t="s">
        <v>77</v>
      </c>
      <c r="E35" s="3" t="s">
        <v>73</v>
      </c>
      <c r="F35" s="3"/>
      <c r="G35" s="3"/>
      <c r="H35" s="3"/>
      <c r="I35" s="3"/>
      <c r="J35" s="3" t="s">
        <v>27</v>
      </c>
      <c r="K35" s="3" t="s">
        <v>78</v>
      </c>
      <c r="L35" s="3" t="s">
        <v>29</v>
      </c>
      <c r="M35" s="4" t="s">
        <v>74</v>
      </c>
      <c r="N35" s="5">
        <v>0</v>
      </c>
      <c r="O35" s="5">
        <v>10684760333</v>
      </c>
      <c r="P35" s="5">
        <v>0</v>
      </c>
      <c r="Q35" s="5">
        <v>10684760333</v>
      </c>
      <c r="R35" s="5">
        <v>0</v>
      </c>
      <c r="S35" s="5">
        <v>10684760333</v>
      </c>
      <c r="T35" s="5">
        <v>0</v>
      </c>
      <c r="U35" s="5">
        <v>10684760333</v>
      </c>
      <c r="V35" s="5">
        <v>8510000000</v>
      </c>
      <c r="W35" s="5">
        <v>8510000000</v>
      </c>
      <c r="X35" s="5">
        <v>8510000000</v>
      </c>
      <c r="Z35" s="14">
        <f>+X35/O35</f>
        <v>0.79646147735450568</v>
      </c>
    </row>
    <row r="36" spans="1:26" ht="40.799999999999997" x14ac:dyDescent="0.3">
      <c r="A36" s="3" t="s">
        <v>52</v>
      </c>
      <c r="B36" s="3" t="s">
        <v>67</v>
      </c>
      <c r="C36" s="3" t="s">
        <v>54</v>
      </c>
      <c r="D36" s="3" t="s">
        <v>79</v>
      </c>
      <c r="E36" s="3" t="s">
        <v>73</v>
      </c>
      <c r="F36" s="3"/>
      <c r="G36" s="3"/>
      <c r="H36" s="3"/>
      <c r="I36" s="3"/>
      <c r="J36" s="3" t="s">
        <v>27</v>
      </c>
      <c r="K36" s="3" t="s">
        <v>28</v>
      </c>
      <c r="L36" s="3" t="s">
        <v>29</v>
      </c>
      <c r="M36" s="4" t="s">
        <v>74</v>
      </c>
      <c r="N36" s="5">
        <v>37509114937</v>
      </c>
      <c r="O36" s="5">
        <v>0</v>
      </c>
      <c r="P36" s="5">
        <v>0</v>
      </c>
      <c r="Q36" s="5">
        <v>37509114937</v>
      </c>
      <c r="R36" s="5">
        <v>24249114937</v>
      </c>
      <c r="S36" s="5">
        <v>13102444765</v>
      </c>
      <c r="T36" s="5">
        <v>157555235</v>
      </c>
      <c r="U36" s="5">
        <v>0</v>
      </c>
      <c r="V36" s="5">
        <v>0</v>
      </c>
      <c r="W36" s="5">
        <v>0</v>
      </c>
      <c r="X36" s="5">
        <v>0</v>
      </c>
      <c r="Z36" s="14">
        <f t="shared" si="0"/>
        <v>0</v>
      </c>
    </row>
    <row r="37" spans="1:26" ht="40.799999999999997" x14ac:dyDescent="0.3">
      <c r="A37" s="3" t="s">
        <v>52</v>
      </c>
      <c r="B37" s="3" t="s">
        <v>67</v>
      </c>
      <c r="C37" s="3" t="s">
        <v>54</v>
      </c>
      <c r="D37" s="3" t="s">
        <v>79</v>
      </c>
      <c r="E37" s="3" t="s">
        <v>73</v>
      </c>
      <c r="F37" s="3"/>
      <c r="G37" s="3"/>
      <c r="H37" s="3"/>
      <c r="I37" s="3"/>
      <c r="J37" s="3" t="s">
        <v>27</v>
      </c>
      <c r="K37" s="3" t="s">
        <v>49</v>
      </c>
      <c r="L37" s="3" t="s">
        <v>29</v>
      </c>
      <c r="M37" s="4" t="s">
        <v>74</v>
      </c>
      <c r="N37" s="5">
        <v>22490885063</v>
      </c>
      <c r="O37" s="5">
        <v>0</v>
      </c>
      <c r="P37" s="5">
        <v>0</v>
      </c>
      <c r="Q37" s="5">
        <v>22490885063</v>
      </c>
      <c r="R37" s="5">
        <v>5582631116</v>
      </c>
      <c r="S37" s="5">
        <v>14588351067</v>
      </c>
      <c r="T37" s="5">
        <v>2319902880</v>
      </c>
      <c r="U37" s="5">
        <v>9728108536</v>
      </c>
      <c r="V37" s="5">
        <v>8164913236</v>
      </c>
      <c r="W37" s="5">
        <v>8155050291</v>
      </c>
      <c r="X37" s="5">
        <v>8155050291</v>
      </c>
      <c r="Z37" s="14">
        <f t="shared" si="0"/>
        <v>0.36259356926846609</v>
      </c>
    </row>
    <row r="38" spans="1:26" ht="40.799999999999997" x14ac:dyDescent="0.3">
      <c r="A38" s="3" t="s">
        <v>52</v>
      </c>
      <c r="B38" s="3" t="s">
        <v>67</v>
      </c>
      <c r="C38" s="3" t="s">
        <v>54</v>
      </c>
      <c r="D38" s="3" t="s">
        <v>80</v>
      </c>
      <c r="E38" s="3" t="s">
        <v>73</v>
      </c>
      <c r="F38" s="3"/>
      <c r="G38" s="3"/>
      <c r="H38" s="3"/>
      <c r="I38" s="3"/>
      <c r="J38" s="3" t="s">
        <v>27</v>
      </c>
      <c r="K38" s="3" t="s">
        <v>28</v>
      </c>
      <c r="L38" s="3" t="s">
        <v>29</v>
      </c>
      <c r="M38" s="4" t="s">
        <v>74</v>
      </c>
      <c r="N38" s="5">
        <v>0</v>
      </c>
      <c r="O38" s="5">
        <v>43194870721</v>
      </c>
      <c r="P38" s="5">
        <v>0</v>
      </c>
      <c r="Q38" s="5">
        <v>43194870721</v>
      </c>
      <c r="R38" s="5">
        <v>0</v>
      </c>
      <c r="S38" s="5">
        <v>43194870721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Z38" s="14">
        <f>+X38/O38</f>
        <v>0</v>
      </c>
    </row>
    <row r="39" spans="1:26" ht="40.799999999999997" x14ac:dyDescent="0.3">
      <c r="A39" s="3" t="s">
        <v>52</v>
      </c>
      <c r="B39" s="3" t="s">
        <v>67</v>
      </c>
      <c r="C39" s="3" t="s">
        <v>54</v>
      </c>
      <c r="D39" s="3" t="s">
        <v>80</v>
      </c>
      <c r="E39" s="3" t="s">
        <v>73</v>
      </c>
      <c r="F39" s="3"/>
      <c r="G39" s="3"/>
      <c r="H39" s="3"/>
      <c r="I39" s="3"/>
      <c r="J39" s="3" t="s">
        <v>27</v>
      </c>
      <c r="K39" s="3" t="s">
        <v>58</v>
      </c>
      <c r="L39" s="3" t="s">
        <v>29</v>
      </c>
      <c r="M39" s="4" t="s">
        <v>74</v>
      </c>
      <c r="N39" s="5">
        <v>12480500000</v>
      </c>
      <c r="O39" s="5">
        <v>0</v>
      </c>
      <c r="P39" s="5">
        <v>0</v>
      </c>
      <c r="Q39" s="5">
        <v>12480500000</v>
      </c>
      <c r="R39" s="5">
        <v>149009034</v>
      </c>
      <c r="S39" s="5">
        <v>12331490966</v>
      </c>
      <c r="T39" s="5">
        <v>0</v>
      </c>
      <c r="U39" s="5">
        <v>12324319117</v>
      </c>
      <c r="V39" s="5">
        <v>942417536</v>
      </c>
      <c r="W39" s="5">
        <v>942417536</v>
      </c>
      <c r="X39" s="5">
        <v>942417536</v>
      </c>
      <c r="Z39" s="14">
        <f t="shared" si="0"/>
        <v>7.5511200352549976E-2</v>
      </c>
    </row>
    <row r="40" spans="1:26" ht="40.799999999999997" x14ac:dyDescent="0.3">
      <c r="A40" s="3" t="s">
        <v>52</v>
      </c>
      <c r="B40" s="3" t="s">
        <v>67</v>
      </c>
      <c r="C40" s="3" t="s">
        <v>54</v>
      </c>
      <c r="D40" s="3" t="s">
        <v>81</v>
      </c>
      <c r="E40" s="3" t="s">
        <v>73</v>
      </c>
      <c r="F40" s="3" t="s">
        <v>0</v>
      </c>
      <c r="G40" s="3" t="s">
        <v>0</v>
      </c>
      <c r="H40" s="3" t="s">
        <v>0</v>
      </c>
      <c r="I40" s="3" t="s">
        <v>0</v>
      </c>
      <c r="J40" s="3" t="s">
        <v>27</v>
      </c>
      <c r="K40" s="3" t="s">
        <v>28</v>
      </c>
      <c r="L40" s="3" t="s">
        <v>29</v>
      </c>
      <c r="M40" s="4" t="s">
        <v>82</v>
      </c>
      <c r="N40" s="5">
        <v>15000000000</v>
      </c>
      <c r="O40" s="5">
        <v>0</v>
      </c>
      <c r="P40" s="5">
        <v>0</v>
      </c>
      <c r="Q40" s="5">
        <v>15000000000</v>
      </c>
      <c r="R40" s="5">
        <v>11292753244</v>
      </c>
      <c r="S40" s="5">
        <v>3707246756</v>
      </c>
      <c r="T40" s="5">
        <v>0</v>
      </c>
      <c r="U40" s="5">
        <v>3707246756</v>
      </c>
      <c r="V40" s="5">
        <v>1955741632</v>
      </c>
      <c r="W40" s="5">
        <v>1955741632</v>
      </c>
      <c r="X40" s="5">
        <v>1955741632</v>
      </c>
      <c r="Z40" s="14">
        <f t="shared" si="0"/>
        <v>0.13038277546666666</v>
      </c>
    </row>
    <row r="41" spans="1:26" ht="40.799999999999997" x14ac:dyDescent="0.3">
      <c r="A41" s="3" t="s">
        <v>52</v>
      </c>
      <c r="B41" s="3" t="s">
        <v>67</v>
      </c>
      <c r="C41" s="3" t="s">
        <v>54</v>
      </c>
      <c r="D41" s="3" t="s">
        <v>83</v>
      </c>
      <c r="E41" s="3" t="s">
        <v>73</v>
      </c>
      <c r="F41" s="3"/>
      <c r="G41" s="3"/>
      <c r="H41" s="3"/>
      <c r="I41" s="3"/>
      <c r="J41" s="3" t="s">
        <v>27</v>
      </c>
      <c r="K41" s="3" t="s">
        <v>49</v>
      </c>
      <c r="L41" s="3" t="s">
        <v>29</v>
      </c>
      <c r="M41" s="4" t="s">
        <v>74</v>
      </c>
      <c r="N41" s="5">
        <v>310000654422</v>
      </c>
      <c r="O41" s="5">
        <v>0</v>
      </c>
      <c r="P41" s="5">
        <v>0</v>
      </c>
      <c r="Q41" s="5">
        <v>310000654422</v>
      </c>
      <c r="R41" s="5">
        <v>68917090</v>
      </c>
      <c r="S41" s="5">
        <v>309319680555</v>
      </c>
      <c r="T41" s="5">
        <v>612056777</v>
      </c>
      <c r="U41" s="5">
        <v>309319680555</v>
      </c>
      <c r="V41" s="5">
        <v>21207812953</v>
      </c>
      <c r="W41" s="5">
        <v>21207812953</v>
      </c>
      <c r="X41" s="5">
        <v>21207812953</v>
      </c>
      <c r="Z41" s="14">
        <f t="shared" si="0"/>
        <v>6.841215542767877E-2</v>
      </c>
    </row>
    <row r="42" spans="1:26" ht="30.6" x14ac:dyDescent="0.3">
      <c r="A42" s="3" t="s">
        <v>52</v>
      </c>
      <c r="B42" s="3" t="s">
        <v>84</v>
      </c>
      <c r="C42" s="3" t="s">
        <v>54</v>
      </c>
      <c r="D42" s="3" t="s">
        <v>59</v>
      </c>
      <c r="E42" s="3" t="s">
        <v>85</v>
      </c>
      <c r="F42" s="3"/>
      <c r="G42" s="3"/>
      <c r="H42" s="3"/>
      <c r="I42" s="3"/>
      <c r="J42" s="3" t="s">
        <v>27</v>
      </c>
      <c r="K42" s="3" t="s">
        <v>28</v>
      </c>
      <c r="L42" s="3" t="s">
        <v>29</v>
      </c>
      <c r="M42" s="4" t="s">
        <v>86</v>
      </c>
      <c r="N42" s="5">
        <v>28000000000</v>
      </c>
      <c r="O42" s="5">
        <v>0</v>
      </c>
      <c r="P42" s="5">
        <v>0</v>
      </c>
      <c r="Q42" s="5">
        <v>28000000000</v>
      </c>
      <c r="R42" s="5">
        <v>0</v>
      </c>
      <c r="S42" s="5">
        <v>24859164055</v>
      </c>
      <c r="T42" s="5">
        <v>3140835945</v>
      </c>
      <c r="U42" s="5">
        <v>24555494871</v>
      </c>
      <c r="V42" s="5">
        <v>17589619595</v>
      </c>
      <c r="W42" s="5">
        <v>17586967712</v>
      </c>
      <c r="X42" s="5">
        <v>17586967712</v>
      </c>
      <c r="Z42" s="14">
        <f t="shared" si="0"/>
        <v>0.62810598971428566</v>
      </c>
    </row>
    <row r="43" spans="1:26" ht="30.6" x14ac:dyDescent="0.3">
      <c r="A43" s="3" t="s">
        <v>52</v>
      </c>
      <c r="B43" s="3" t="s">
        <v>84</v>
      </c>
      <c r="C43" s="3" t="s">
        <v>54</v>
      </c>
      <c r="D43" s="3" t="s">
        <v>28</v>
      </c>
      <c r="E43" s="3" t="s">
        <v>85</v>
      </c>
      <c r="F43" s="3"/>
      <c r="G43" s="3"/>
      <c r="H43" s="3"/>
      <c r="I43" s="3"/>
      <c r="J43" s="3" t="s">
        <v>27</v>
      </c>
      <c r="K43" s="3" t="s">
        <v>28</v>
      </c>
      <c r="L43" s="3" t="s">
        <v>29</v>
      </c>
      <c r="M43" s="4" t="s">
        <v>86</v>
      </c>
      <c r="N43" s="5">
        <v>4610000000</v>
      </c>
      <c r="O43" s="5">
        <v>0</v>
      </c>
      <c r="P43" s="5">
        <v>0</v>
      </c>
      <c r="Q43" s="5">
        <v>4610000000</v>
      </c>
      <c r="R43" s="5">
        <v>19532445</v>
      </c>
      <c r="S43" s="5">
        <v>4588580598</v>
      </c>
      <c r="T43" s="5">
        <v>1886957</v>
      </c>
      <c r="U43" s="5">
        <v>4559784227</v>
      </c>
      <c r="V43" s="5">
        <v>3071859167</v>
      </c>
      <c r="W43" s="5">
        <v>3071859167</v>
      </c>
      <c r="X43" s="5">
        <v>3071859167</v>
      </c>
      <c r="Z43" s="14">
        <f t="shared" si="0"/>
        <v>0.66634689088937094</v>
      </c>
    </row>
    <row r="44" spans="1:26" ht="31.2" thickBot="1" x14ac:dyDescent="0.35">
      <c r="A44" s="3" t="s">
        <v>52</v>
      </c>
      <c r="B44" s="3" t="s">
        <v>84</v>
      </c>
      <c r="C44" s="3" t="s">
        <v>54</v>
      </c>
      <c r="D44" s="3" t="s">
        <v>49</v>
      </c>
      <c r="E44" s="3" t="s">
        <v>85</v>
      </c>
      <c r="F44" s="3"/>
      <c r="G44" s="3"/>
      <c r="H44" s="3"/>
      <c r="I44" s="3"/>
      <c r="J44" s="3" t="s">
        <v>27</v>
      </c>
      <c r="K44" s="3" t="s">
        <v>28</v>
      </c>
      <c r="L44" s="3" t="s">
        <v>29</v>
      </c>
      <c r="M44" s="4" t="s">
        <v>86</v>
      </c>
      <c r="N44" s="5">
        <v>26000000000</v>
      </c>
      <c r="O44" s="5">
        <v>0</v>
      </c>
      <c r="P44" s="5">
        <v>0</v>
      </c>
      <c r="Q44" s="5">
        <v>26000000000</v>
      </c>
      <c r="R44" s="5">
        <v>1687524484</v>
      </c>
      <c r="S44" s="5">
        <v>21646742351</v>
      </c>
      <c r="T44" s="5">
        <v>2665733165</v>
      </c>
      <c r="U44" s="5">
        <v>18312991726</v>
      </c>
      <c r="V44" s="5">
        <v>8813335397</v>
      </c>
      <c r="W44" s="5">
        <v>8813335397</v>
      </c>
      <c r="X44" s="5">
        <v>8813335397</v>
      </c>
      <c r="Z44" s="14">
        <f t="shared" si="0"/>
        <v>0.33897443834615387</v>
      </c>
    </row>
    <row r="45" spans="1:26" s="13" customFormat="1" ht="15" thickBot="1" x14ac:dyDescent="0.35">
      <c r="A45" s="9" t="s">
        <v>92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1"/>
      <c r="N45" s="20">
        <f>SUM(N21:N44)</f>
        <v>820459154422</v>
      </c>
      <c r="O45" s="20">
        <f t="shared" ref="O45:X45" si="6">SUM(O21:O44)</f>
        <v>53879631054</v>
      </c>
      <c r="P45" s="20">
        <f t="shared" si="6"/>
        <v>0</v>
      </c>
      <c r="Q45" s="20">
        <f t="shared" si="6"/>
        <v>874338785476</v>
      </c>
      <c r="R45" s="20">
        <f t="shared" si="6"/>
        <v>156186068467.95001</v>
      </c>
      <c r="S45" s="20">
        <f t="shared" si="6"/>
        <v>705864448344.66003</v>
      </c>
      <c r="T45" s="20">
        <f t="shared" si="6"/>
        <v>12288268663.389999</v>
      </c>
      <c r="U45" s="20">
        <f t="shared" si="6"/>
        <v>588004710705.33997</v>
      </c>
      <c r="V45" s="20">
        <f t="shared" si="6"/>
        <v>198674162576.81</v>
      </c>
      <c r="W45" s="20">
        <f t="shared" si="6"/>
        <v>198641780831.81</v>
      </c>
      <c r="X45" s="20">
        <f t="shared" si="6"/>
        <v>198641780831.81</v>
      </c>
      <c r="Z45" s="14">
        <f t="shared" si="0"/>
        <v>0.24211050575911958</v>
      </c>
    </row>
    <row r="46" spans="1:26" s="13" customFormat="1" ht="15" thickBot="1" x14ac:dyDescent="0.35">
      <c r="A46" s="9" t="s">
        <v>93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1"/>
      <c r="N46" s="20">
        <f>N20+N45</f>
        <v>5480969060170</v>
      </c>
      <c r="O46" s="20">
        <f t="shared" ref="O46:X46" si="7">O20+O45</f>
        <v>53879631054</v>
      </c>
      <c r="P46" s="20">
        <f t="shared" si="7"/>
        <v>0</v>
      </c>
      <c r="Q46" s="20">
        <f t="shared" si="7"/>
        <v>5534848691224</v>
      </c>
      <c r="R46" s="20">
        <f t="shared" si="7"/>
        <v>156254899288.27002</v>
      </c>
      <c r="S46" s="20">
        <f t="shared" si="7"/>
        <v>5351814713793.6201</v>
      </c>
      <c r="T46" s="20">
        <f t="shared" si="7"/>
        <v>26779078142.110001</v>
      </c>
      <c r="U46" s="20">
        <f t="shared" si="7"/>
        <v>4016047381529.9097</v>
      </c>
      <c r="V46" s="20">
        <f t="shared" si="7"/>
        <v>3604637787401.7202</v>
      </c>
      <c r="W46" s="20">
        <f t="shared" si="7"/>
        <v>3604548291945.7202</v>
      </c>
      <c r="X46" s="20">
        <f t="shared" si="7"/>
        <v>3604365614384.3101</v>
      </c>
      <c r="Y46" s="20">
        <f t="shared" ref="Y46" si="8">Y11+Y45</f>
        <v>0</v>
      </c>
      <c r="Z46" s="14">
        <f t="shared" si="0"/>
        <v>0.65761466171686722</v>
      </c>
    </row>
    <row r="47" spans="1:26" ht="13.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6" x14ac:dyDescent="0.3">
      <c r="A48" s="3" t="s">
        <v>0</v>
      </c>
      <c r="B48" s="3" t="s">
        <v>0</v>
      </c>
      <c r="C48" s="3" t="s">
        <v>0</v>
      </c>
      <c r="D48" s="3" t="s">
        <v>0</v>
      </c>
      <c r="E48" s="3" t="s">
        <v>0</v>
      </c>
      <c r="F48" s="3" t="s">
        <v>0</v>
      </c>
      <c r="G48" s="3" t="s">
        <v>0</v>
      </c>
      <c r="H48" s="3" t="s">
        <v>0</v>
      </c>
      <c r="I48" s="3" t="s">
        <v>0</v>
      </c>
      <c r="J48" s="3" t="s">
        <v>0</v>
      </c>
      <c r="K48" s="3" t="s">
        <v>0</v>
      </c>
      <c r="L48" s="3" t="s">
        <v>0</v>
      </c>
      <c r="M48" s="4" t="s">
        <v>0</v>
      </c>
      <c r="N48" s="6" t="s">
        <v>0</v>
      </c>
      <c r="O48" s="6" t="s">
        <v>0</v>
      </c>
      <c r="P48" s="6" t="s">
        <v>0</v>
      </c>
      <c r="Q48" s="6" t="s">
        <v>0</v>
      </c>
      <c r="R48" s="6" t="s">
        <v>0</v>
      </c>
      <c r="S48" s="6" t="s">
        <v>0</v>
      </c>
      <c r="T48" s="6" t="s">
        <v>0</v>
      </c>
      <c r="U48" s="6" t="s">
        <v>0</v>
      </c>
      <c r="V48" s="6" t="s">
        <v>0</v>
      </c>
      <c r="W48" s="6" t="s">
        <v>0</v>
      </c>
      <c r="X48" s="6" t="s">
        <v>0</v>
      </c>
    </row>
    <row r="49" ht="34.049999999999997" customHeight="1" x14ac:dyDescent="0.3"/>
  </sheetData>
  <sheetProtection sheet="1" objects="1" scenarios="1"/>
  <mergeCells count="7">
    <mergeCell ref="A46:M46"/>
    <mergeCell ref="C8:M8"/>
    <mergeCell ref="C10:M10"/>
    <mergeCell ref="C16:M16"/>
    <mergeCell ref="C19:M19"/>
    <mergeCell ref="A20:M20"/>
    <mergeCell ref="A45:M4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Alejandra Buitrago Franco</dc:creator>
  <cp:lastModifiedBy>Laura Alejandra Buitrago Franco</cp:lastModifiedBy>
  <dcterms:created xsi:type="dcterms:W3CDTF">2026-10-01T14:52:42Z</dcterms:created>
  <dcterms:modified xsi:type="dcterms:W3CDTF">2026-10-01T14:55:32Z</dcterms:modified>
</cp:coreProperties>
</file>