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charts/chartEx2.xml" ContentType="application/vnd.ms-office.chartex+xml"/>
  <Override PartName="/xl/charts/style6.xml" ContentType="application/vnd.ms-office.chartstyle+xml"/>
  <Override PartName="/xl/charts/colors6.xml" ContentType="application/vnd.ms-office.chartcolorstyle+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harts/chart6.xml" ContentType="application/vnd.openxmlformats-officedocument.drawingml.chart+xml"/>
  <Override PartName="/xl/charts/style8.xml" ContentType="application/vnd.ms-office.chartstyle+xml"/>
  <Override PartName="/xl/charts/colors8.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inviviendagovco-my.sharepoint.com/personal/caguilera_minvivienda_gov_co/Documents/OCI_2026/Informes/PM_II trimestre 2026/"/>
    </mc:Choice>
  </mc:AlternateContent>
  <xr:revisionPtr revIDLastSave="695" documentId="8_{DA429FB8-512F-4202-8E88-83591F13D0D7}" xr6:coauthVersionLast="47" xr6:coauthVersionMax="47" xr10:uidLastSave="{7F80191F-0947-412C-ADB2-DD59C7CDBBBA}"/>
  <bookViews>
    <workbookView xWindow="-28898" yWindow="-2535" windowWidth="28996" windowHeight="15675" tabRatio="1000" xr2:uid="{00000000-000D-0000-FFFF-FFFF00000000}"/>
  </bookViews>
  <sheets>
    <sheet name="PM_FONVIVIENDA_30072026" sheetId="10" r:id="rId1"/>
    <sheet name="Hoja1" sheetId="2" state="hidden" r:id="rId2"/>
    <sheet name="30 de junio" sheetId="11" state="hidden" r:id="rId3"/>
    <sheet name="30 de julio" sheetId="8" state="hidden" r:id="rId4"/>
    <sheet name="Hoja2" sheetId="9" state="hidden" r:id="rId5"/>
    <sheet name="Hoja3" sheetId="7" state="hidden" r:id="rId6"/>
  </sheets>
  <definedNames>
    <definedName name="_xlnm._FilterDatabase" localSheetId="3" hidden="1">'30 de julio'!$A$2:$T$209</definedName>
    <definedName name="_xlnm._FilterDatabase" localSheetId="2" hidden="1">'30 de junio'!$A$1:$F$191</definedName>
    <definedName name="_xlnm._FilterDatabase" localSheetId="5" hidden="1">Hoja3!$A$2:$U$197</definedName>
    <definedName name="_xlnm._FilterDatabase" localSheetId="0" hidden="1">PM_FONVIVIENDA_30072026!$A$2:$R$209</definedName>
    <definedName name="_xlchart.v1.0" hidden="1">'30 de julio'!$A$237:$A$247</definedName>
    <definedName name="_xlchart.v1.1" hidden="1">'30 de julio'!$B$237:$B$247</definedName>
    <definedName name="_xlchart.v1.2" hidden="1">'30 de julio'!$C$237:$C$247</definedName>
    <definedName name="_xlchart.v1.3" hidden="1">Hoja3!$A$205:$A$216</definedName>
    <definedName name="_xlchart.v1.4" hidden="1">Hoja3!$B$205:$B$216</definedName>
    <definedName name="_xlchart.v1.5" hidden="1">Hoja3!$C$205:$C$216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00" i="8" l="1"/>
  <c r="D297" i="8"/>
  <c r="G297" i="8"/>
  <c r="F297" i="8"/>
  <c r="E297" i="8"/>
  <c r="C297" i="8"/>
  <c r="B297" i="8"/>
  <c r="G276" i="8"/>
  <c r="H276" i="8"/>
  <c r="B219" i="8"/>
  <c r="C218" i="8" s="1"/>
  <c r="C201" i="11"/>
  <c r="B202" i="11"/>
  <c r="C200" i="11" s="1"/>
  <c r="L209" i="10"/>
  <c r="L208" i="10"/>
  <c r="L207" i="10"/>
  <c r="L206" i="10"/>
  <c r="L205" i="10"/>
  <c r="L204" i="10"/>
  <c r="L203" i="10"/>
  <c r="L202" i="10"/>
  <c r="L201" i="10"/>
  <c r="L200" i="10"/>
  <c r="L199" i="10"/>
  <c r="L198" i="10"/>
  <c r="L197" i="10"/>
  <c r="L196" i="10"/>
  <c r="L195" i="10"/>
  <c r="L194" i="10"/>
  <c r="L193" i="10"/>
  <c r="L192" i="10"/>
  <c r="J192" i="10"/>
  <c r="L191" i="10"/>
  <c r="J191" i="10"/>
  <c r="L190" i="10"/>
  <c r="J190" i="10"/>
  <c r="L189" i="10"/>
  <c r="J189" i="10"/>
  <c r="L188" i="10"/>
  <c r="J188" i="10"/>
  <c r="L187" i="10"/>
  <c r="J187" i="10"/>
  <c r="L186" i="10"/>
  <c r="J186" i="10"/>
  <c r="L185" i="10"/>
  <c r="J185" i="10"/>
  <c r="L184" i="10"/>
  <c r="J184" i="10"/>
  <c r="L183" i="10"/>
  <c r="J183" i="10"/>
  <c r="L182" i="10"/>
  <c r="J182" i="10"/>
  <c r="L181" i="10"/>
  <c r="J181" i="10"/>
  <c r="L180" i="10"/>
  <c r="J180" i="10"/>
  <c r="L179" i="10"/>
  <c r="J179" i="10"/>
  <c r="L178" i="10"/>
  <c r="J178" i="10"/>
  <c r="L177" i="10"/>
  <c r="J177" i="10"/>
  <c r="L176" i="10"/>
  <c r="J176" i="10"/>
  <c r="L175" i="10"/>
  <c r="J175" i="10"/>
  <c r="L174" i="10"/>
  <c r="J174" i="10"/>
  <c r="L173" i="10"/>
  <c r="J173" i="10"/>
  <c r="L172" i="10"/>
  <c r="J172" i="10"/>
  <c r="L171" i="10"/>
  <c r="J171" i="10"/>
  <c r="L170" i="10"/>
  <c r="J170" i="10"/>
  <c r="L169" i="10"/>
  <c r="J169" i="10"/>
  <c r="L168" i="10"/>
  <c r="J168" i="10"/>
  <c r="L167" i="10"/>
  <c r="J167" i="10"/>
  <c r="L166" i="10"/>
  <c r="J166" i="10"/>
  <c r="L165" i="10"/>
  <c r="J165" i="10"/>
  <c r="L164" i="10"/>
  <c r="J164" i="10"/>
  <c r="L163" i="10"/>
  <c r="J163" i="10"/>
  <c r="L162" i="10"/>
  <c r="J162" i="10"/>
  <c r="L161" i="10"/>
  <c r="J161" i="10"/>
  <c r="L160" i="10"/>
  <c r="J160" i="10"/>
  <c r="L159" i="10"/>
  <c r="J159" i="10"/>
  <c r="L158" i="10"/>
  <c r="J158" i="10"/>
  <c r="L157" i="10"/>
  <c r="J157" i="10"/>
  <c r="L156" i="10"/>
  <c r="J156" i="10"/>
  <c r="L155" i="10"/>
  <c r="J155" i="10"/>
  <c r="L154" i="10"/>
  <c r="J154" i="10"/>
  <c r="L153" i="10"/>
  <c r="J153" i="10"/>
  <c r="L152" i="10"/>
  <c r="J152" i="10"/>
  <c r="L151" i="10"/>
  <c r="J151" i="10"/>
  <c r="L150" i="10"/>
  <c r="J150" i="10"/>
  <c r="L149" i="10"/>
  <c r="J149" i="10"/>
  <c r="L148" i="10"/>
  <c r="J148" i="10"/>
  <c r="L147" i="10"/>
  <c r="J147" i="10"/>
  <c r="L146" i="10"/>
  <c r="J146" i="10"/>
  <c r="L145" i="10"/>
  <c r="J145" i="10"/>
  <c r="L144" i="10"/>
  <c r="J144" i="10"/>
  <c r="L143" i="10"/>
  <c r="J143" i="10"/>
  <c r="L142" i="10"/>
  <c r="J142" i="10"/>
  <c r="L141" i="10"/>
  <c r="J141" i="10"/>
  <c r="L140" i="10"/>
  <c r="J140" i="10"/>
  <c r="L139" i="10"/>
  <c r="J139" i="10"/>
  <c r="L138" i="10"/>
  <c r="J138" i="10"/>
  <c r="L137" i="10"/>
  <c r="J137" i="10"/>
  <c r="L136" i="10"/>
  <c r="J136" i="10"/>
  <c r="L135" i="10"/>
  <c r="J135" i="10"/>
  <c r="L134" i="10"/>
  <c r="J134" i="10"/>
  <c r="L133" i="10"/>
  <c r="J133" i="10"/>
  <c r="L132" i="10"/>
  <c r="J132" i="10"/>
  <c r="L131" i="10"/>
  <c r="J131" i="10"/>
  <c r="L130" i="10"/>
  <c r="J130" i="10"/>
  <c r="L129" i="10"/>
  <c r="J129" i="10"/>
  <c r="L128" i="10"/>
  <c r="J128" i="10"/>
  <c r="L127" i="10"/>
  <c r="J127" i="10"/>
  <c r="L126" i="10"/>
  <c r="J126" i="10"/>
  <c r="L125" i="10"/>
  <c r="J125" i="10"/>
  <c r="L124" i="10"/>
  <c r="J124" i="10"/>
  <c r="L123" i="10"/>
  <c r="J123" i="10"/>
  <c r="L122" i="10"/>
  <c r="J122" i="10"/>
  <c r="L121" i="10"/>
  <c r="J121" i="10"/>
  <c r="L120" i="10"/>
  <c r="J120" i="10"/>
  <c r="L119" i="10"/>
  <c r="J119" i="10"/>
  <c r="L118" i="10"/>
  <c r="J118" i="10"/>
  <c r="L117" i="10"/>
  <c r="J117" i="10"/>
  <c r="L116" i="10"/>
  <c r="J116" i="10"/>
  <c r="L115" i="10"/>
  <c r="J114" i="10"/>
  <c r="L113" i="10"/>
  <c r="J113" i="10"/>
  <c r="L112" i="10"/>
  <c r="J112" i="10"/>
  <c r="L111" i="10"/>
  <c r="J111" i="10"/>
  <c r="L110" i="10"/>
  <c r="J110" i="10"/>
  <c r="L109" i="10"/>
  <c r="J109" i="10"/>
  <c r="L108" i="10"/>
  <c r="J108" i="10"/>
  <c r="L107" i="10"/>
  <c r="J107" i="10"/>
  <c r="L106" i="10"/>
  <c r="J106" i="10"/>
  <c r="L105" i="10"/>
  <c r="J105" i="10"/>
  <c r="L104" i="10"/>
  <c r="J104" i="10"/>
  <c r="L103" i="10"/>
  <c r="J103" i="10"/>
  <c r="L102" i="10"/>
  <c r="J102" i="10"/>
  <c r="L101" i="10"/>
  <c r="J101" i="10"/>
  <c r="L100" i="10"/>
  <c r="J100" i="10"/>
  <c r="L99" i="10"/>
  <c r="J99" i="10"/>
  <c r="L98" i="10"/>
  <c r="J98" i="10"/>
  <c r="J97" i="10"/>
  <c r="L96" i="10"/>
  <c r="J96" i="10"/>
  <c r="L95" i="10"/>
  <c r="J95" i="10"/>
  <c r="L94" i="10"/>
  <c r="J94" i="10"/>
  <c r="L93" i="10"/>
  <c r="J93" i="10"/>
  <c r="L92" i="10"/>
  <c r="J92" i="10"/>
  <c r="L91" i="10"/>
  <c r="J91" i="10"/>
  <c r="L90" i="10"/>
  <c r="J90" i="10"/>
  <c r="L89" i="10"/>
  <c r="J89" i="10"/>
  <c r="L88" i="10"/>
  <c r="L87" i="10"/>
  <c r="J87" i="10"/>
  <c r="L86" i="10"/>
  <c r="J86" i="10"/>
  <c r="L85" i="10"/>
  <c r="J85" i="10"/>
  <c r="L84" i="10"/>
  <c r="J84" i="10"/>
  <c r="L83" i="10"/>
  <c r="J83" i="10"/>
  <c r="L82" i="10"/>
  <c r="J82" i="10"/>
  <c r="L81" i="10"/>
  <c r="J81" i="10"/>
  <c r="L80" i="10"/>
  <c r="L79" i="10"/>
  <c r="L78" i="10"/>
  <c r="L77" i="10"/>
  <c r="L76" i="10"/>
  <c r="L75" i="10"/>
  <c r="L74" i="10"/>
  <c r="L73" i="10"/>
  <c r="J73" i="10"/>
  <c r="L72" i="10"/>
  <c r="J72" i="10"/>
  <c r="L71" i="10"/>
  <c r="L70" i="10"/>
  <c r="J70" i="10"/>
  <c r="L69" i="10"/>
  <c r="J69" i="10"/>
  <c r="L68" i="10"/>
  <c r="J68" i="10"/>
  <c r="L67" i="10"/>
  <c r="J67" i="10"/>
  <c r="L66" i="10"/>
  <c r="J66" i="10"/>
  <c r="J65" i="10"/>
  <c r="L64" i="10"/>
  <c r="J64" i="10"/>
  <c r="L63" i="10"/>
  <c r="J63" i="10"/>
  <c r="L62" i="10"/>
  <c r="J62" i="10"/>
  <c r="L61" i="10"/>
  <c r="J61" i="10"/>
  <c r="L60" i="10"/>
  <c r="J60" i="10"/>
  <c r="L59" i="10"/>
  <c r="J59" i="10"/>
  <c r="L58" i="10"/>
  <c r="J58" i="10"/>
  <c r="L57" i="10"/>
  <c r="J57" i="10"/>
  <c r="L56" i="10"/>
  <c r="J56" i="10"/>
  <c r="L55" i="10"/>
  <c r="J55" i="10"/>
  <c r="L54" i="10"/>
  <c r="J54" i="10"/>
  <c r="L53" i="10"/>
  <c r="J53" i="10"/>
  <c r="L52" i="10"/>
  <c r="J52" i="10"/>
  <c r="L51" i="10"/>
  <c r="J51" i="10"/>
  <c r="L50" i="10"/>
  <c r="J50" i="10"/>
  <c r="L49" i="10"/>
  <c r="J49" i="10"/>
  <c r="L48" i="10"/>
  <c r="J48" i="10"/>
  <c r="L47" i="10"/>
  <c r="J47" i="10"/>
  <c r="L46" i="10"/>
  <c r="J46" i="10"/>
  <c r="L45" i="10"/>
  <c r="J45" i="10"/>
  <c r="L44" i="10"/>
  <c r="J44" i="10"/>
  <c r="L43" i="10"/>
  <c r="J43" i="10"/>
  <c r="L42" i="10"/>
  <c r="J42" i="10"/>
  <c r="L41" i="10"/>
  <c r="J41" i="10"/>
  <c r="L40" i="10"/>
  <c r="J40" i="10"/>
  <c r="L39" i="10"/>
  <c r="J39" i="10"/>
  <c r="L38" i="10"/>
  <c r="J38" i="10"/>
  <c r="L37" i="10"/>
  <c r="J37" i="10"/>
  <c r="L36" i="10"/>
  <c r="J36" i="10"/>
  <c r="L35" i="10"/>
  <c r="J35" i="10"/>
  <c r="L34" i="10"/>
  <c r="J34" i="10"/>
  <c r="L33" i="10"/>
  <c r="J33" i="10"/>
  <c r="L32" i="10"/>
  <c r="J32" i="10"/>
  <c r="L31" i="10"/>
  <c r="J31" i="10"/>
  <c r="L30" i="10"/>
  <c r="J30" i="10"/>
  <c r="L29" i="10"/>
  <c r="J29" i="10"/>
  <c r="L28" i="10"/>
  <c r="J28" i="10"/>
  <c r="L27" i="10"/>
  <c r="J27" i="10"/>
  <c r="J26" i="10"/>
  <c r="L25" i="10"/>
  <c r="J25" i="10"/>
  <c r="L24" i="10"/>
  <c r="J24" i="10"/>
  <c r="L23" i="10"/>
  <c r="J23" i="10"/>
  <c r="J22" i="10"/>
  <c r="J21" i="10"/>
  <c r="J20" i="10"/>
  <c r="J19" i="10"/>
  <c r="J18" i="10"/>
  <c r="J17" i="10"/>
  <c r="J16" i="10"/>
  <c r="L15" i="10"/>
  <c r="J15" i="10"/>
  <c r="J14" i="10"/>
  <c r="J13" i="10"/>
  <c r="J12" i="10"/>
  <c r="J11" i="10"/>
  <c r="J10" i="10"/>
  <c r="L9" i="10"/>
  <c r="J9" i="10"/>
  <c r="J8" i="10"/>
  <c r="J7" i="10"/>
  <c r="J6" i="10"/>
  <c r="J5" i="10"/>
  <c r="J4" i="10"/>
  <c r="L3" i="10"/>
  <c r="J3" i="10"/>
  <c r="C215" i="8" l="1"/>
  <c r="C216" i="8"/>
  <c r="C217" i="8"/>
  <c r="C199" i="11"/>
  <c r="C196" i="11"/>
  <c r="C197" i="11"/>
  <c r="C198" i="11"/>
  <c r="D276" i="8"/>
  <c r="F301" i="8"/>
  <c r="I276" i="8" l="1"/>
  <c r="E276" i="8"/>
  <c r="F276" i="8"/>
  <c r="F299" i="8"/>
  <c r="B276" i="8"/>
  <c r="B249" i="8"/>
  <c r="D299" i="8" l="1"/>
  <c r="G299" i="8"/>
  <c r="E299" i="8"/>
  <c r="C276" i="8"/>
  <c r="C240" i="8"/>
  <c r="C242" i="8"/>
  <c r="C238" i="8"/>
  <c r="C239" i="8"/>
  <c r="C241" i="8"/>
  <c r="C243" i="8"/>
  <c r="C244" i="8"/>
  <c r="C237" i="8"/>
  <c r="C245" i="8"/>
  <c r="C246" i="8"/>
  <c r="C247" i="8"/>
  <c r="C249" i="8" l="1"/>
  <c r="B231" i="8"/>
  <c r="C230" i="8" s="1"/>
  <c r="C225" i="8" l="1"/>
  <c r="C226" i="8"/>
  <c r="C229" i="8"/>
  <c r="C227" i="8"/>
  <c r="C228" i="8"/>
  <c r="I236" i="7" l="1"/>
  <c r="I235" i="7"/>
  <c r="I234" i="7"/>
  <c r="I233" i="7"/>
  <c r="I232" i="7"/>
  <c r="I230" i="7"/>
  <c r="I231" i="7"/>
  <c r="I229" i="7"/>
  <c r="I227" i="7"/>
  <c r="I228" i="7"/>
  <c r="I225" i="7"/>
  <c r="F237" i="7"/>
  <c r="E237" i="7"/>
  <c r="D237" i="7"/>
  <c r="I258" i="7"/>
  <c r="H258" i="7"/>
  <c r="G258" i="7"/>
  <c r="F258" i="7"/>
  <c r="E258" i="7"/>
  <c r="D258" i="7"/>
  <c r="C258" i="7"/>
  <c r="B258" i="7"/>
  <c r="H237" i="7"/>
  <c r="G237" i="7"/>
  <c r="C237" i="7"/>
  <c r="B237" i="7"/>
  <c r="B217" i="7" l="1"/>
  <c r="C206" i="7" s="1"/>
  <c r="C207" i="7" l="1"/>
  <c r="C208" i="7"/>
  <c r="C209" i="7"/>
  <c r="C210" i="7"/>
  <c r="C211" i="7"/>
  <c r="C212" i="7"/>
  <c r="C213" i="7"/>
  <c r="C214" i="7"/>
  <c r="C215" i="7"/>
  <c r="C216" i="7"/>
  <c r="C20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tc={5F6A9BE4-0081-440B-9069-4ACA5FE3F45E}</author>
    <author>tc={55909BBE-8EA6-4E5B-83B3-BB3A2D3D9B56}</author>
    <author>tc={36885B69-1C6B-4E38-AEC6-8F5DC2150A7A}</author>
    <author>tc={50256B0F-CE6F-4E2B-BAF5-0A0C41EC553E}</author>
    <author>tc={9E655767-3CA7-47D0-9AD1-D97F8937B6A4}</author>
    <author>tc={9402DC93-C5EA-4BB5-B3C0-1ADA216096E9}</author>
    <author>tc={C66BBDEA-355C-4529-BB02-80EA4CFE96E2}</author>
    <author>tc={A1B8ED3D-E461-4621-9BEC-121C3BF1B1D8}</author>
    <author>tc={4B87F215-0769-4BFE-9042-C8BE871E2F78}</author>
    <author>tc={689DC877-1694-46B6-931E-B34352C67348}</author>
    <author>tc={3F2B2D24-25DF-4254-92DB-BE8F5A4976F8}</author>
    <author>tc={310D4542-D77D-4D45-BCAE-215FC108452A}</author>
    <author>tc={0C147F98-53DF-4A19-951C-A35DA22E488D}</author>
  </authors>
  <commentList>
    <comment ref="A3" authorId="0" shapeId="0" xr:uid="{5F6A9BE4-0081-440B-9069-4ACA5FE3F45E}">
      <text>
        <t>[Comentario encadenado]
Su versión de Excel le permite leer este comentario encadenado; sin embargo, las ediciones que se apliquen se quitarán si el archivo se abre en una versión más reciente de Excel. Más información: https://go.microsoft.com/fwlink/?linkid=870924
Comentario:
    45(2010) en SIRECI</t>
      </text>
    </comment>
    <comment ref="A4" authorId="1" shapeId="0" xr:uid="{55909BBE-8EA6-4E5B-83B3-BB3A2D3D9B56}">
      <text>
        <t>[Comentario encadenado]
Su versión de Excel le permite leer este comentario encadenado; sin embargo, las ediciones que se apliquen se quitarán si el archivo se abre en una versión más reciente de Excel. Más información: https://go.microsoft.com/fwlink/?linkid=870924
Comentario:
    5(2011) en SIRECI</t>
      </text>
    </comment>
    <comment ref="A173" authorId="2" shapeId="0" xr:uid="{36885B69-1C6B-4E38-AEC6-8F5DC2150A7A}">
      <text>
        <t>[Comentario encadenado]
Su versión de Excel le permite leer este comentario encadenado; sin embargo, las ediciones que se apliquen se quitarán si el archivo se abre en una versión más reciente de Excel. Más información: https://go.microsoft.com/fwlink/?linkid=870924
Comentario:
    1ACSFV en SIRECI</t>
      </text>
    </comment>
    <comment ref="A174" authorId="3" shapeId="0" xr:uid="{50256B0F-CE6F-4E2B-BAF5-0A0C41EC553E}">
      <text>
        <t>[Comentario encadenado]
Su versión de Excel le permite leer este comentario encadenado; sin embargo, las ediciones que se apliquen se quitarán si el archivo se abre en una versión más reciente de Excel. Más información: https://go.microsoft.com/fwlink/?linkid=870924
Comentario:
    2ACSFV en SIRECI</t>
      </text>
    </comment>
    <comment ref="A175" authorId="4" shapeId="0" xr:uid="{9E655767-3CA7-47D0-9AD1-D97F8937B6A4}">
      <text>
        <t>[Comentario encadenado]
Su versión de Excel le permite leer este comentario encadenado; sin embargo, las ediciones que se apliquen se quitarán si el archivo se abre en una versión más reciente de Excel. Más información: https://go.microsoft.com/fwlink/?linkid=870924
Comentario:
    3ACSFV en SIRECI</t>
      </text>
    </comment>
    <comment ref="A176" authorId="5" shapeId="0" xr:uid="{9402DC93-C5EA-4BB5-B3C0-1ADA216096E9}">
      <text>
        <t>[Comentario encadenado]
Su versión de Excel le permite leer este comentario encadenado; sin embargo, las ediciones que se apliquen se quitarán si el archivo se abre en una versión más reciente de Excel. Más información: https://go.microsoft.com/fwlink/?linkid=870924
Comentario:
    5ACSFV en SIRECI</t>
      </text>
    </comment>
    <comment ref="A177" authorId="6" shapeId="0" xr:uid="{C66BBDEA-355C-4529-BB02-80EA4CFE96E2}">
      <text>
        <t>[Comentario encadenado]
Su versión de Excel le permite leer este comentario encadenado; sin embargo, las ediciones que se apliquen se quitarán si el archivo se abre en una versión más reciente de Excel. Más información: https://go.microsoft.com/fwlink/?linkid=870924
Comentario:
    6ACSFV en SIRECI</t>
      </text>
    </comment>
    <comment ref="A178" authorId="7" shapeId="0" xr:uid="{A1B8ED3D-E461-4621-9BEC-121C3BF1B1D8}">
      <text>
        <t>[Comentario encadenado]
Su versión de Excel le permite leer este comentario encadenado; sin embargo, las ediciones que se apliquen se quitarán si el archivo se abre en una versión más reciente de Excel. Más información: https://go.microsoft.com/fwlink/?linkid=870924
Comentario:
    7ACSFV en SIRECI</t>
      </text>
    </comment>
    <comment ref="A179" authorId="8" shapeId="0" xr:uid="{4B87F215-0769-4BFE-9042-C8BE871E2F78}">
      <text>
        <t>[Comentario encadenado]
Su versión de Excel le permite leer este comentario encadenado; sin embargo, las ediciones que se apliquen se quitarán si el archivo se abre en una versión más reciente de Excel. Más información: https://go.microsoft.com/fwlink/?linkid=870924
Comentario:
    8ACSFV en SIRECI</t>
      </text>
    </comment>
    <comment ref="A180" authorId="9" shapeId="0" xr:uid="{689DC877-1694-46B6-931E-B34352C67348}">
      <text>
        <t>[Comentario encadenado]
Su versión de Excel le permite leer este comentario encadenado; sin embargo, las ediciones que se apliquen se quitarán si el archivo se abre en una versión más reciente de Excel. Más información: https://go.microsoft.com/fwlink/?linkid=870924
Comentario:
    9ACSFV en SIRECI</t>
      </text>
    </comment>
    <comment ref="A181" authorId="10" shapeId="0" xr:uid="{3F2B2D24-25DF-4254-92DB-BE8F5A4976F8}">
      <text>
        <t>[Comentario encadenado]
Su versión de Excel le permite leer este comentario encadenado; sin embargo, las ediciones que se apliquen se quitarán si el archivo se abre en una versión más reciente de Excel. Más información: https://go.microsoft.com/fwlink/?linkid=870924
Comentario:
    10ACSFV en SIRECI</t>
      </text>
    </comment>
    <comment ref="A182" authorId="11" shapeId="0" xr:uid="{310D4542-D77D-4D45-BCAE-215FC108452A}">
      <text>
        <t>[Comentario encadenado]
Su versión de Excel le permite leer este comentario encadenado; sin embargo, las ediciones que se apliquen se quitarán si el archivo se abre en una versión más reciente de Excel. Más información: https://go.microsoft.com/fwlink/?linkid=870924
Comentario:
    11ACSFV en SIRECI</t>
      </text>
    </comment>
    <comment ref="A183" authorId="12" shapeId="0" xr:uid="{0C147F98-53DF-4A19-951C-A35DA22E488D}">
      <text>
        <t>[Comentario encadenado]
Su versión de Excel le permite leer este comentario encadenado; sin embargo, las ediciones que se apliquen se quitarán si el archivo se abre en una versión más reciente de Excel. Más información: https://go.microsoft.com/fwlink/?linkid=870924
Comentario:
    12ACSFV en SIRECI</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tc={0304840A-09FA-4E24-A331-7D157DFE5A44}</author>
  </authors>
  <commentList>
    <comment ref="E1" authorId="0" shapeId="0" xr:uid="{0304840A-09FA-4E24-A331-7D157DFE5A44}">
      <text>
        <t>[Comentario encadenado]
Su versión de Excel le permite leer este comentario encadenado; sin embargo, las ediciones que se apliquen se quitarán si el archivo se abre en una versión más reciente de Excel. Más información: https://go.microsoft.com/fwlink/?linkid=870924
Comentario:
    Marcar con X los temas relacionados con la(s) causa(s) del hallazgo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tc={E8D0D183-336E-4958-8890-922A03A0E546}</author>
  </authors>
  <commentList>
    <comment ref="D1" authorId="0" shapeId="0" xr:uid="{E8D0D183-336E-4958-8890-922A03A0E546}">
      <text>
        <t>[Comentario encadenado]
Su versión de Excel le permite leer este comentario encadenado; sin embargo, las ediciones que se apliquen se quitarán si el archivo se abre en una versión más reciente de Excel. Más información: https://go.microsoft.com/fwlink/?linkid=870924
Comentario:
    Marcar con X los temas relacionados con la(s) causa(s) del hallazgo</t>
      </text>
    </comment>
  </commentList>
</comments>
</file>

<file path=xl/sharedStrings.xml><?xml version="1.0" encoding="utf-8"?>
<sst xmlns="http://schemas.openxmlformats.org/spreadsheetml/2006/main" count="5590" uniqueCount="1227">
  <si>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</si>
  <si>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</si>
  <si>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</si>
  <si>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</si>
  <si>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</si>
  <si>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</si>
  <si>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</si>
  <si>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</si>
  <si>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</si>
  <si>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PLAZO EN SEMANAS</t>
  </si>
  <si>
    <t>ACTIVIDADES / AVANCE FÍSICO DE EJECUCIÓN</t>
  </si>
  <si>
    <t>Porcentaje de Avance fisico de ejecución de las Actividades reportado por el área</t>
  </si>
  <si>
    <t>DEPENDENCIA RESPONSABLE</t>
  </si>
  <si>
    <t>CARACTERIZACIÓN DE LOS HALLAZGOS</t>
  </si>
  <si>
    <t>Informe del cual proviene el Hallazgo</t>
  </si>
  <si>
    <t>INCIDENCIA</t>
  </si>
  <si>
    <t>Año en que se generó el hallazgo</t>
  </si>
  <si>
    <t>Año en que se reportó el cumpliento</t>
  </si>
  <si>
    <t>CONCLUSIÓN PRELIMINAR</t>
  </si>
  <si>
    <t>Debilidades en el seguimiento y/o supervisión (prórrogas, suspensiones, ajustes de valor), entrega de viviendas y legalización de SFV</t>
  </si>
  <si>
    <t>Debilidades en la viabilización de predios, planeación de programas, proyectos, contratos y/o convenios</t>
  </si>
  <si>
    <t>Aplicación de protocolos de incumplimiento y sanciones / Reintegro de recursos</t>
  </si>
  <si>
    <t>SFV (asignación, aplicación, pago, legalización)</t>
  </si>
  <si>
    <t>Sistemas de Información (SISFV, aplicativo SFV, inconsistencias en bases, seguridad, integración)</t>
  </si>
  <si>
    <t>Incumplimiento de metas PEI, PAI, Conpes / Políticas Públicas / deficiencias en reportes de información SINERGIA / SPI</t>
  </si>
  <si>
    <t>Financieros y presupuestales (baja ejecución, reservas, vigencias futuras, pérdidas de apropiación) / Deficiencias en la información (conciliaciones, notas EEFF, sobreestimación o subestimación de cuentas, provisión litigios, pasivos exigibles)</t>
  </si>
  <si>
    <t>Otras (publicación en SECOP, deficiencias en articulación interinstitucional</t>
  </si>
  <si>
    <t>A</t>
  </si>
  <si>
    <t>A-D</t>
  </si>
  <si>
    <t>A-D-F</t>
  </si>
  <si>
    <t>A-IP-D</t>
  </si>
  <si>
    <t>CUMPLIMIENTO</t>
  </si>
  <si>
    <t>ESTADO</t>
  </si>
  <si>
    <t>35(2009-2010)</t>
  </si>
  <si>
    <t>OTIC</t>
  </si>
  <si>
    <t>X</t>
  </si>
  <si>
    <t>Auditoría Gubernamental con enfoque integral  -Modalidad Regular Vivgencia 2009-2010 CGR-CDMA -047 julio 2011</t>
  </si>
  <si>
    <t>CUMPLIDA X VALIDAR</t>
  </si>
  <si>
    <t>ABIERTA</t>
  </si>
  <si>
    <t>45 (2009-2010)</t>
  </si>
  <si>
    <t>H 45 Fila 45: Procesos de Continuidad y Recuperación En el MAVDT-Fonvivienda no existen procesos ni planes de continuidad y recuperación de desastres  debidamente documentados divulgados y operacionalizados.</t>
  </si>
  <si>
    <t>Esto se  debe  a que no existe una política para la generación de planes de recuperación de desastres y plan de continuidad de negocio.</t>
  </si>
  <si>
    <t>Elaborar, aprobar y publicar el plan de continuidad y recuperación ante desastres del Ministerio</t>
  </si>
  <si>
    <t xml:space="preserve">Elaboración del documento plan de continuidad y recuperación ante desastres del Ministerio
Aprobación del plan de continuidad y recuperación ante desastres del Ministerio
Publicación del plan de continuidad y recuperación ante desastres del Ministerio </t>
  </si>
  <si>
    <t>Plan de continuidad y recuperación ante desastres del Ministerio elaborado (50%)
Plan de continuidad y recuperación ante desastres del Ministerio aprobado (25%)
Plan de continuidad y recuperación ante desastres del Ministerio publicado (25%)</t>
  </si>
  <si>
    <t>EN PROCESO</t>
  </si>
  <si>
    <t>5 (2007-2011)</t>
  </si>
  <si>
    <t>Fila 167: H5. El Ministerio de Vivienda, Ciudad y Territorio, FONVIVIENDA, El Ministerio de Agricultura y Desarrollo Rural y la Gerencia de Vivienda del Banco Agrario  no cuentan con un sistema de información integrado e interconectado con todas las entidades que conforman el SNARIV (antes SNAIPD) para la Política de Vivienda de la población desplazada.</t>
  </si>
  <si>
    <t>El sistema de información para la administración del subsidio familiar de vivienda intercambia en forma manual, información relacionada con Población Desplazada con el Departamento para la Prosperidad Social - DPS.</t>
  </si>
  <si>
    <t>Diseñar, desarrollar, implementar y poner en producción el Sistema de Información del Subsidio Familiar de Vivienda</t>
  </si>
  <si>
    <t>1.Diseño de La Arquitectura del Sistema de Información del Subsidio Familiar de Vivienda-SISFV. - 45%
2. Desarrollo del Sistema de informacíon del SFV. - 40%
3. Implementación y estabilización del sistema de información del SFV. - 15%</t>
  </si>
  <si>
    <t>FNV - OTIC</t>
  </si>
  <si>
    <t>Auditoría a la Política Pública para el desplazamiento forzado por la violencia, componente de estabilización socioeconómica, subcomponentes de vivienda, tierras, y generación de ingresos” 2007-2011 CGR-CDSA Noviembre 2012</t>
  </si>
  <si>
    <t>19 (2012)</t>
  </si>
  <si>
    <t>Fila 214: H 19. Manejo de contingencias
En el procedimiento “Administración de servicios” del subproceso “Gestión de Soporte Técnico y Apoyo Informático” que hace parte del Sistema de Gestión de Calidad del Ministerio de Vivienda, se establece como medida de control la definición y aplicación de protocolos de contingencia. El centro de cómputo del Ministerio de Vivienda</t>
  </si>
  <si>
    <t>1. Inconsistencias en el cruce de información entre  los sistemas de información(FONADE-FONVIVIENDA, CAVIS UT). SPAT.
2. No existe un Sistema de Información unico que permita la consolidación de la información relacionada con la oferta y la demanada de los programas de vivienda de interes social urbano.SSFV</t>
  </si>
  <si>
    <t>1. Documento y herramienta con el diseño de la arquitectura del SISFV.
2. Codigo fuente y documentos que soporten el desarrollo del SISFV.
3. Documento con la instalación del SISFV</t>
  </si>
  <si>
    <t>DIVIS - OTIC</t>
  </si>
  <si>
    <t>Auditoria Vigencia 2012 CGR -DSIFTCEDR 008-2013</t>
  </si>
  <si>
    <t>CUMPLIDA</t>
  </si>
  <si>
    <t>CERRADA</t>
  </si>
  <si>
    <t>Auditoria fonvivienda -Vigencia 2014 CGR- CDSIFTCEDR N°010 -Agosto 2015</t>
  </si>
  <si>
    <t>33 (2014)</t>
  </si>
  <si>
    <t xml:space="preserve">H 33 Sistema de Información: A 31/12/2014, la CGR reitera que aún no se evidencia la integración de los Desarrollos Informáticos de las diferentes áreas que intervienen en el proceso de asignación y seguimiento de los subsidios, por cuanto hasta 2014 se realizó el Plan Estrátegico de Sistemas PEI hecho que incide en la calidad, claridad, confiabilidad y la seguridad de la Información </t>
  </si>
  <si>
    <t>FONVIVIENDA</t>
  </si>
  <si>
    <t>1(2015 AE)</t>
  </si>
  <si>
    <t>H.1. Procedimientos para el mantenimiento / Soporte del Aplicativo del SFV (A)</t>
  </si>
  <si>
    <t>Deficiencias y debilidades en relación con la definición y aplicación de los procedimientos para el soporte / mantenimiento del aplicativo de administración del SFV.</t>
  </si>
  <si>
    <t>Auditoría  Sistema Nacional de Información de Vivienda -SNIV Vigencia 2015 CGR-CDSIFTCEDR 023 Noviembre 2016</t>
  </si>
  <si>
    <t>Auditoría Vigencia 2015 CGR-CDSIFTCEDR 015 Julio 2016</t>
  </si>
  <si>
    <t>12(2015)</t>
  </si>
  <si>
    <t>H.12. Informes de supervisión. (A).</t>
  </si>
  <si>
    <t>FNV - DIVIS - OTIC</t>
  </si>
  <si>
    <t>2(2015 AE)</t>
  </si>
  <si>
    <t>H.2. Aspectos  relacionados  con seguridad de la información (A)</t>
  </si>
  <si>
    <t>Debilidades en relación con los mecanismos de seguridad para garantizar la disponibilidad en integración de la información.</t>
  </si>
  <si>
    <t>Campaña de uso y apropiación de seguridad de la información</t>
  </si>
  <si>
    <t>Implementación de la estrategia
de cero confianza 2025
Implementación de la estrategia
de cero confianza, 2026</t>
  </si>
  <si>
    <t>Implementación de la estrategia de cero confianza 2025 (50%)
Implementación de la estrategia de cero confianza, 2026 (50%)</t>
  </si>
  <si>
    <t>REPETIDA</t>
  </si>
  <si>
    <t>3(2015 AE)</t>
  </si>
  <si>
    <t>H.3. Articulación de Información del Sistema Nacional de Información de Vivienda (A)</t>
  </si>
  <si>
    <t>Las herramientas informáticas con las que cuenta Fonvivienda, no permiten cumplir con el objetivo misional y las funciones que les han sido asignadas a este Fondo, en relacioón con la consolidación del SNIV.</t>
  </si>
  <si>
    <t>37(2015)</t>
  </si>
  <si>
    <t>H.37 Gestión de información de Fonvivienda (A) (D) TICS</t>
  </si>
  <si>
    <t>Fonvivienda no cuenta con un sistema de información que permita consolidar y gestionar la información relacionada con los proyectos de vivienda y el subsidio familiar de vivienda de interes social.</t>
  </si>
  <si>
    <t>38(2015)</t>
  </si>
  <si>
    <t>H.38 Información para el seguimiento a proyectos de vivienda (A) TICS</t>
  </si>
  <si>
    <t>39(2015)</t>
  </si>
  <si>
    <t>H.39 Aplicativo para la administración del Subsidio Familiar de Vivienda - SFV.(A) TICS</t>
  </si>
  <si>
    <t>4(2015 AE)</t>
  </si>
  <si>
    <t>H.4.Funcionalidades del aplicativo para la Administración del Subsidio Familiar de Vivienda. (A)</t>
  </si>
  <si>
    <t>40(2015)</t>
  </si>
  <si>
    <t>H.40. Seguridad de la información – Fonvivienda.(A) TICS</t>
  </si>
  <si>
    <t>Debilidades en los mecanismos utilizados para mitigar los riesgos asociados a la seguridad de la información de Fonvivienda.</t>
  </si>
  <si>
    <t>41(2015)</t>
  </si>
  <si>
    <t>H 41 Procedimientos componente de Tecnologías de la Información  -FONVIVIENDA (A) TICS</t>
  </si>
  <si>
    <t>Se evidencian debilidades en el cumplimiento de algunos lineamientos de TIC</t>
  </si>
  <si>
    <t>Auditoria Vigencia 2015 CGR -DSIFTCEDR 015- julio 2016</t>
  </si>
  <si>
    <t>42(2015)</t>
  </si>
  <si>
    <t>H.42. Herramienta para análisis de datos. (A) TICS</t>
  </si>
  <si>
    <t>Debilidades en el aprovechamiento de las herramientas informáticas para fortalecer la gestión de Fonvivienda</t>
  </si>
  <si>
    <t>5(2015 AE)</t>
  </si>
  <si>
    <t>H.5. Información Subsidios pendientes por legalizar para bolsas anteriores (A)</t>
  </si>
  <si>
    <t>6(2015 AE)</t>
  </si>
  <si>
    <t>H.6. Trazabilidad de la Información Proyectos de vivienda y Subsidio familiar de vivienda.(A).</t>
  </si>
  <si>
    <t>7(2015 AE)</t>
  </si>
  <si>
    <t>H.7 Gestión de Usuarios en el Aplicativo de Administración del SFV. (A)</t>
  </si>
  <si>
    <t xml:space="preserve">Debilidades en la Gestión de roles y/o usuarios del aplicativo y BD del SFV que permita controlar la identificación autorización y acceso de los usuarios </t>
  </si>
  <si>
    <t>FONVIVIENDA
OTIC</t>
  </si>
  <si>
    <t xml:space="preserve">SFP
</t>
  </si>
  <si>
    <t>EFECTIVO CGR</t>
  </si>
  <si>
    <t>Actuación Especial Intersectorial Vivienda para Población Víctima del Conflicto Armado en Col.  2015-9493-8311 AE cgr CDSA n° 812 Mayo 2017</t>
  </si>
  <si>
    <t>H38ACES Vivienda P victimas conflicto armado 2015</t>
  </si>
  <si>
    <t>Hallazgo 38.A. Oferta complementaria FONVIVIENDA. Fonvivienda no ha adelantado acciones coordinadas con otras entidades del nivel nacional y territorial, para garantizar una oferta complementaria a la población víctima que ha accedido a la vivienda, de tal manera que se convierta en una solución integral de vivienda digna. Efectivamente, en las visitas realizadas, la CGR observó varias s</t>
  </si>
  <si>
    <t xml:space="preserve">Falta de intervención oportuna, eficiente, eficaz y coordinada de las diferentes entidades nacionales y estamentos territoriales. </t>
  </si>
  <si>
    <t>FNV - DEUT</t>
  </si>
  <si>
    <t>H42 ACES Vivienda P victimas conflicto armado 2015</t>
  </si>
  <si>
    <t>Hallazgo 42.A. Coordinación interinstitucional entre FONVIVIENDA y otras entidades que participan en la ejecución de la política - Deficiencia en los sistemas de información FONADE, CAVIS UT, FONVIVIENDA, Se presentan deficiencias en los Sistemas de Información, dado que se observan  inconsistencias relacionadas con la información reportada por las entidades.</t>
  </si>
  <si>
    <t>10(2017)</t>
  </si>
  <si>
    <t>H10.AD. Gestión de Proyectos - planeación y supervisión. En visita técnica de obra realizada por la CGR el 12/04/2018, no se observó ninguna actividad constructiva, en relación con la fase de construcción reportada en la información entregada por Fonvivienda, la cual según el cronograma debió iniciarse el 17/01/2018.</t>
  </si>
  <si>
    <t xml:space="preserve">Deficiencias en la planeación y coordinación del proyecto en la fase de elaboración de los estudios y diseños (Villa Yady / Sabanalarga Atlantico) </t>
  </si>
  <si>
    <t>Evidenciar los avances en materia técnica del proyecto, con el fin de demostrar el seguimiento técnico realizado al proyecto y los progresos alcanzados en el proceso de ejecución de las viviendas para la terminación de las mismas, donde se cuente con el soporte verificable remitido por la interventoría o el fideicomiso.</t>
  </si>
  <si>
    <t>Realizar informe de gestión y cumplimiento de avances del proyecto, incluyendo información respaldo de informes de interventoria y demás documentos que demuestran los progresos alcanzados en el proyecto</t>
  </si>
  <si>
    <t>Informe de cumplimiento y avances (1)
Paquete con los certificados de terminación de las viviendas (1)
Paquete certificados de existencia y habitabilidad de las viviendas (1)
Acta de entrega de las viviendas al municipio (1)</t>
  </si>
  <si>
    <t>SPAT</t>
  </si>
  <si>
    <t>Auditoría Financiera Vigencia 2017 FONVIVIENDA</t>
  </si>
  <si>
    <t>Informe Auditoría Financiera FONVIVIENDA vigencia 2018</t>
  </si>
  <si>
    <t>H7(2018)</t>
  </si>
  <si>
    <t>Bajo giro de los recursos a los proyectos que se ve reflejado en la ejecución física de los mismos.</t>
  </si>
  <si>
    <t>DIVIS</t>
  </si>
  <si>
    <t>Auditoría Financiera Vigencia 2018 FONVIVIENDA</t>
  </si>
  <si>
    <t>Realizar mesas de seguimento de  los recursos destinados en los patrimonios autonomos para una toma oportuna decisiones</t>
  </si>
  <si>
    <t xml:space="preserve">Acta de Reunión de seguimiento presupuestal </t>
  </si>
  <si>
    <t>Actas de mesas de trabajo (2)</t>
  </si>
  <si>
    <t>VENCIDA</t>
  </si>
  <si>
    <t>REFORMULADA</t>
  </si>
  <si>
    <t>INEFECTIVO CGR</t>
  </si>
  <si>
    <t>H9(2018)</t>
  </si>
  <si>
    <t>Ejecución Presupuestal cuenta 138427 CxC a la DTN por cancelación de las CxP vigencias 2015 a 2017 con Valor líquido cero en el aplicativo SIIF A la cuenta se han trasladado recursos de rezago vigencias 2015 a 2018, encontrándose en la vigencia 2019, saldo de recursos de las cuatro vigencias, pendientes de ejecución.</t>
  </si>
  <si>
    <t>La CGR manifiesta que existen deficiencias en el control que debe estar implícito en la ejecución del presupuesto. Por su parte FONVIVIENDA no comparte tal apreciación, toda vez que en SIIF Nación se surte toda la cadena presupuestal en cada vigencia. Se acepta observación item 1.  De dos actividades se pasa a una.</t>
  </si>
  <si>
    <t>Realizar las actividades necesarias para   que el indicador de cumplimiento establecido por el Ministerio de Hacienda continúe siendo efectivo</t>
  </si>
  <si>
    <t>Conciliar trimestralmente con (1) el Grupo de Registro Contable de la Dirección General de Crédito Público y Tesoro Nacional y (2) saldos de valor líquido cero entre los Grupos de Tesorería (SFP) y Contabilidad FONVIVIENDA 3) Mesa de trabajo entre FNV y la SFP para revisar el procedimiento actual de suministro de información financiera relacionada con los saldos de  valor líquido cero</t>
  </si>
  <si>
    <t>1) Correo electrónico del Grupo Contable de la DTN donde da por aprobada y recibida la conciliación cuentas reciprocas (2)                                                 2) Conciliaciones aprobadas entre el proceso contable FONVIVIENDA y Tesorería (2)                                                                3)Mesa de trabajo (1)</t>
  </si>
  <si>
    <t>SFP</t>
  </si>
  <si>
    <t>Certificado VUR de vivienda</t>
  </si>
  <si>
    <t>IP DENUNCIA CIUDADANA 2020-187752-80764-D</t>
  </si>
  <si>
    <t>2 DC IP</t>
  </si>
  <si>
    <t>El rendimiento del avance de obra fue bajo debido a atrasos en la ejecución que se relacionan con los problemas en la subcontratación, dificultades en las actividades de excavación de caissons, retrasos en la entrega de los pedidos de acero de refuerzo, actividades mal ejecutadas, formaletas y personal insuficientes para el desarrollo adecuado del contrato</t>
  </si>
  <si>
    <t>Contrato inicial para construir 400 viviendas, donde el consorcio SIDECOL Integrar ejecutó 360 unidades, quedando pendientes los acabados de las 40 restantes. Por desbalance financiero al no acceder a la devolución del IVA, se suspendió hasta noviembre de 2020 el contrato. Se reinicia y el contratista incumple el plazo de terminación de las 40 viviendas. Se iniciarán acciones legales.</t>
  </si>
  <si>
    <t>Solicitar los recursos de manera conjunta con el Municipio de Cali que permitan la contratación y posterior entrega de las 40
unidades de vivienda restantes localizadas en las torres 47-48 (intervención en acabados), bajo la interventoría de la gerencia técnica.</t>
  </si>
  <si>
    <t xml:space="preserve">Gestión de recursos entre FONVIVIENDA y el municipio de Cali para terminar las 40 viviendas, cuyo proceso radica en la contratación de obra para terminación y entrega a las familias beneficiarias. En paralelo se inician por parte del fideicomiso, las acciones legales por presunto incumplimiento del contratista. </t>
  </si>
  <si>
    <t>H1(2019)</t>
  </si>
  <si>
    <t>Rendimientos Financieros PA en la nota 8 de los EEFF se indica que la cuenta 480851 – Ganancia por Derechos en Fideicomiso, registra un saldo por rendimientos financieros de $6.167.011.192, este valor difiere con el reflejado en la nota 5 que detalla los rendimientos de los aportes de cada PA en la cuenta 192603, registrando un saldo de $4.969.732.145, diferencia de $1.197.279.04</t>
  </si>
  <si>
    <t>La causa del hallazgo argumentada por la CGR es que el Fondo Nacional de Vivienda, para la contabilización de las operaciones con los patrimonios autónomos, no aplica el principio de devengo o de causación, sino el sistema de caja, que incide en la razonabilidad de los estados financieros</t>
  </si>
  <si>
    <t>Gestionar mesa de trabajo con la CGN para validar tratamiento contable emitido por la CGN mediante concepto No. 20211100070261 del 07/09/2021 y lo concluido en la mesa de trabajo llevada a cabo con esta Entidad el día 08 de octubre de 2021 (Actualmente FONVIVIENDA aplica el tratamiento contable definido en la mesa de trabajo referida)</t>
  </si>
  <si>
    <t>Solicitar mesa de trabajo con la CGN para validar tratamiento contable emitido por la CGN para el registro de los derechos fiduciarios conforme al tratamiento definido en la mesa de trabajo del día 08 de octubre de 2021.</t>
  </si>
  <si>
    <t>Acta mesa de trabajo con resultados (1)</t>
  </si>
  <si>
    <t>Informe Auditoría Financiera FONVIVIENDA vigencia 2019</t>
  </si>
  <si>
    <t>H10(2019)</t>
  </si>
  <si>
    <t>La constitución de las reservas presupuestales listadas no procede conforme lo establecen diferentes conceptos y normas a nivel presupuestal, y se presenta como posible ineficiencia en los procesos de contratación y supervisión contractual</t>
  </si>
  <si>
    <t>Realizar mesas de seguimento de  los recursos destinados en los patrimonios autonomos asi como tambien los costos de operación para prevenir que se constituyan reservas presupuestales cuando el bien o el servicios se haya recibido</t>
  </si>
  <si>
    <t>INCORPORADA A OTRO HALLAZGO</t>
  </si>
  <si>
    <t>H13(2019)</t>
  </si>
  <si>
    <t>Ejecución presupuestal de Inversión. H6(2018)  La CGR denotó deficiencias en la ejecucion presupuestal de la Entidad que estarían afectando el cumplimineto de las metas propuestas en el marco de los proyectos de inversión inclumpliendo lo presuntamente lo preceptuado en el artículo 89 del EOP.</t>
  </si>
  <si>
    <t>Deficiencias en la ejecución presupuestal de la entidad que estarían afectando el cumplimiento de las metas propuestas en el marco de los proyectos de inversión.</t>
  </si>
  <si>
    <t>Realizar informes de seguimiento a la ejecución presupuestal de los Programas de Vivienda</t>
  </si>
  <si>
    <t>Informes de seguimientos trimestral a la ejecución presupuestal de los Programas de Vivienda</t>
  </si>
  <si>
    <t>Informes trimestrales de seguimiento (3)</t>
  </si>
  <si>
    <t>SPAT (DIVIS)</t>
  </si>
  <si>
    <t>10 PVGII</t>
  </si>
  <si>
    <t>Se evidencia incumpliendo de 
obligaciones pactadas en el contrato por parte del constructor, sin que medie acción efectiva por parte del Comité Técnico, responsable de emitir conceptos y
adelantar gestiones ante la aseguradora y el constructor para hacer cumplir los
términos del contrato, de conformidad con la Guía de procedimientos en el Contrato de Diseño Proyectos PVG II</t>
  </si>
  <si>
    <t>Evidenciar las acciones jurídicas adelantadas en el marco de los incumplimientos contractuales, garantizando que cada actuación cuente con soportes verificables que respalden las decisiones y gestiones realizadas, debidamente remitidos por la interventoría o el fideicomiso</t>
  </si>
  <si>
    <t>Realizar informe detallado del proceso de incumplimiento, en el que se presenten de manera cronológica las acciones realizadas y las gestiones adelantadas frente a los incumplimientos identificados.</t>
  </si>
  <si>
    <t>Informe de cumplimiento y avances (1) Informe de Incumplimiento (1)</t>
  </si>
  <si>
    <t>10AEBA</t>
  </si>
  <si>
    <t>Proyecto URBANIZACION PALMERAS DE ABIBE (POD urbanismo y POD vivienda), municipio de Apartadó – Antioquia. Deficiencias en la gestión adelantada por Fonvivenda en razón a que las decisiones administrativas no contaron con la celeridad requerida, ni han sido efectivas en la medida que a 31 de mayo de 2021 el proyecto no se ha culminado, luego de 9 años desde su viabilización</t>
  </si>
  <si>
    <t xml:space="preserve">El oferente  no da inicio a las obras y presenta desfinanciamiento del proyecto </t>
  </si>
  <si>
    <t>1. Realizar el seguimiento a la restitución de los cupos revocados mediante la Resolución 556 del 27/06/2023
2. Solicitar ante la SSFV la novedad de liberación de los beneficiarios por la revocatoria de cupos POD</t>
  </si>
  <si>
    <t>1. Realizar mesas a fin de determinar valor y el plazó para la restitución de los recursos
2. Remitir memorando a la SSFV solicitando validar la novedad de liberación de los SFV aplicados en el proyectos.</t>
  </si>
  <si>
    <t>1. Acta de la mesa de trabajo (1)
2. Informe semestral del estado de la restitución de los recursos (3)
3. Memorando Subdirección del Subsidio Familiar de Vivienda (1)</t>
  </si>
  <si>
    <t>11AEBA</t>
  </si>
  <si>
    <t>Proyecto Villa Gladys (2012 POD Vivienda) – municipio de Fundación, Magdalena. Proyecto Bolsa de Desplazados.  Presunto daño al patrimonio por $204 M, que corresponde al valor proporcional desembolsado para las obras de urbanismo de las 44 viviendas que no se han construido y a las 7 renuncias, teniendo en cuenta que la asignación de los cupos POD se encuentran asociados al SFV</t>
  </si>
  <si>
    <t xml:space="preserve">El oferente no ha efectuado reintegro de los recursos </t>
  </si>
  <si>
    <t>1.Realizar seguimiento al proceso de cobro coactivo solicitado por FONVIVIENDA</t>
  </si>
  <si>
    <t>1. Mesa de trabajo con la Oficina Jurídica</t>
  </si>
  <si>
    <t>1. Informes semestrales sobre el estado del proceso de cobro coactivo (3)</t>
  </si>
  <si>
    <t>12 PVGII</t>
  </si>
  <si>
    <t>Individualización de las viviendas en el proyecto Urbanización Caminos de Varsobia- El Paujil, Caquetá. Atrasos al contratista para poder realizar la escrituración y los folios de matrícula para individualizar cada una de las viviendas, el contratista tiene  proyectado certificar las 48 viviendas una vez las termine</t>
  </si>
  <si>
    <t xml:space="preserve"> Deficiencias en el cumplimiento oportuno de las obligaciones del municipio  para adelantar acciones de desenglobe del terreno, finalmente las escrituras fueron entregadas por el ente territorial en febrero de 2021,  ocasionando demoras en la entrega de las viviendas a los beneficiarios</t>
  </si>
  <si>
    <t>Evidenciar los avances en materia técnica para la terminación del proyecto, con el fin de mostrar los resultados del seguimiento realizado y las acciones del Comité Técnico que permitieron superar los incumplimientos presentados y el cierre del contrato, donde se cuente con el soporte verificable remitido por la interventoría o el fideicomiso.</t>
  </si>
  <si>
    <t>Realizar informe de gestión y cumplimiento de avances del proyecto, incluyendo información respaldo de informes de interventoria y demás documentos que demuestran la terminación del contrato</t>
  </si>
  <si>
    <t>Informe de cumplimiento y avances (1
Paquete certificados de existencia y habitabilidad de las viviendas (1)
Acta de entrega de las viviendas al municipio (1)</t>
  </si>
  <si>
    <t>Informe Actuación Especial de Fiscalización a Proyectos Programa de Vivienda Gratuita Fase II - PVG II (2021)</t>
  </si>
  <si>
    <t>12AEBA</t>
  </si>
  <si>
    <t>Proyecto San Rafael (2012 POD Vivienda) – municipio de Montelíbano, Córdoba. Proyecto Bolsa de Desplazados. Presunto daño al patrimonio por $200.810.000, que corresponden al valor proporcional desembolsado para las obras de urbanismo de los 50 cupos POD asociados a los SFV que no han sido invertidos en la construcción de las viviendas</t>
  </si>
  <si>
    <t>1. Remitir a la Procuraduría ante el incumplimiento del Oferente de los compromisos pactados en las mesas de seguimiento
2. Realizar solicitud la OAJ para que continue con el trámite judicial o de inicio a las acciones judiciales en el marco de las acciones de tutela
3. Realizar Mesas  a fin que el oferente ejecute las viviendas en donde se aplican SFV que son objeto de acción de tutela</t>
  </si>
  <si>
    <t>1. Oficio remisorio a la Procuraduría General de la Nacion.
2. Remitir memorando a la Oficina Jurídica para que realice los tramites y acciones pertinentes en el marco de la acción de tutela interpuesta por los beneficiarios
3. Realizar mesas de seguimiento con el fin de determinar compromisos y acciones en procura de la terminación del proyecto y cumplir con el fallo de tutela.</t>
  </si>
  <si>
    <t>1. Informes semestrales (3) 
2. Oficio a la Procuraduría General de la República (1)
3. Memorando a la Oficina Jurídica (1)</t>
  </si>
  <si>
    <t>13 PVGII</t>
  </si>
  <si>
    <t xml:space="preserve">Se evidencia falta de oportunidad en la toma de decisiones por parte del Comité Técnico, después de dos años que la interventoría informó sobre  el abandono de obras por parte del contratista, no se adelantaron  acciones, solo hasta diciembre de 2020 instruye a Alianza Colpatria para iniciar reclamación por incumplimiento. A la fecha las obras se encuentran abandonadas 
</t>
  </si>
  <si>
    <t>13AEBA</t>
  </si>
  <si>
    <t>Proyecto Marina Esperanza  municipio de Maicao, La Guajira. no se evidencia que Fonvivienda haya adelantado acciones para conminar al oferente al cumplimiento  del proyecto, ni adelantó acción jurídica alguna encaminada a garantizar la ejecución de las obras, por lo cual se presenta afectación para las familias beneficiarias de los subsidios</t>
  </si>
  <si>
    <t>1. Seguimiento al proceso de cobro coactivo solicitado por FONVIVIENDA</t>
  </si>
  <si>
    <t>14AEBA</t>
  </si>
  <si>
    <t>Proyecto Unidad Residencial Lo Nuestro Tierralta Córdoba Proyecto Bolsa de Desplazados. FONVIVIENDA y el oferente como responsables de la correcta y efectiva ejecución de los subsidios asignados y aplicados en este proyecto no presentan argumentos claros y definidos, tampoco se adjuntó soportes documentales que soporten los requerimientos para el cumplimiento de sus responsabilidades</t>
  </si>
  <si>
    <t>El constructor del proyecto no tiene capacidad financiera para dar inicio a la construcción de las viviendas y pese a los requerimientos hechos  no da inicio a las obras.</t>
  </si>
  <si>
    <t xml:space="preserve">1. Realizar seguimiento a la restitución de los cupos revocados mediante la Resolución 267  8/05/202
2. Solicitar ante la SSFV la novedad de liberación de los beneficiarios por la revocatoria de cujpos POD
</t>
  </si>
  <si>
    <t xml:space="preserve">1. Realizar mesas a fin de determinar valor y el plazó para la restitución de los recursos
2. Remitir memorando a la SSFV solicitando validar la novedad de liberación de los SFV aplicados en el proyectos.
</t>
  </si>
  <si>
    <t>1. Acta de la mesa de trabajo (2)
2. Informe semestral del estado de la restitución de los recursos (2) 
3. Memorando a la Subdirección del Subsidio Familiar de Vivienda (1)</t>
  </si>
  <si>
    <t>15 PVGII</t>
  </si>
  <si>
    <t xml:space="preserve">Las modificaciones referentes a la reducción del número de viviendas en un porcentaje del 20%, son debatibles, la justificación radica en que se desconocía las condiciones del suelo, situación que llevó a  realización
de estudios geotécnicos adicionales, los cuales  concluyeron que se requería la ejecución de obras de cimentación adicionales
</t>
  </si>
  <si>
    <t>Evidenciar las acciones jurídicas adelantadas en el marco de los incumplimientos contractuales, garantizando que cada actuación cuente con soportes verificables que respalden las decisiones y gestiones realizadas, debidamente remitidos por la interventoría o el fideicomiso.</t>
  </si>
  <si>
    <t>15AEBA</t>
  </si>
  <si>
    <t>Proyecto Ciudadela Marina Nader II POD Vivienda Puerto Libertador, Córdoba. P Bolsa Desplazados. se evidencia inadecuada e inoportuna gestión por parte de fnv en relación al seguimiento y supervisión del proyecto, teniendo en cuenta que despues 10 años de viabilizado el mismo y de haber transcurrido 6 años y 2 meses después de culminado el urbanismo no se encuentra ejecutado con éxito.</t>
  </si>
  <si>
    <t>El constructor del proyecto no tiene capacidad financiera para dar inicio a la construcción de las viviendas y pese a los requerimientos hechos  no da inicio a las obras</t>
  </si>
  <si>
    <t>1. Remitir a la Procuraduría ante el incumplimiento del Oferente de los compromisos pactados en las mesas de seguimiento
2.  Realizar solicitud la OAJ para qu continue con el trámite judicial o de inicio a las acciones judiciales en el marco de las acciones de tutela
3. Realizar mesas  a fin que el oferente ejecute las viviendas en donde se aplican SFV que son objeto de acción de tutela</t>
  </si>
  <si>
    <t>1. Oficio remisorio a la Procuraduría General de la Nacion.
2. Memorando a la Oficina Jurídica para que realice los tramites y acciones pertinentes en el marco de la acción de tutela interpuesta por los beneficiarios
3. Mesas de seguimiento con el fin de determinar compromisos y acciones en procura de la terminación del proyecto y cumplir con el fallo de tutela.</t>
  </si>
  <si>
    <t xml:space="preserve">1. Informes semestrales (3) 
2. Oficio a la Procuraduría General de la República (1)
3. Memorando a la Oficina Jurídica (1)
</t>
  </si>
  <si>
    <t>16 PVGII</t>
  </si>
  <si>
    <t>El Comité Técnico no ha sido eficiente en aplicar antes y durante la ocurrencia de
los hechos, medidas que condujeran al normal desarrollo del proyecto y a su
finalización en tiempo oportuno; sino también, a la afectación de las familias
beneficiarias del SFVE, que llevan 4 años a la espera de la materialización de su
vivienda</t>
  </si>
  <si>
    <t>SSFV</t>
  </si>
  <si>
    <t>17AEBA</t>
  </si>
  <si>
    <t xml:space="preserve">Recursos en fiducias correspondientes a Subsidios de Vivienda Familiar de proyectos incumplidos.  FNV no ha dado aplicación a la totalidad del protocolo, cuya finalidad es que los recursos girados por concepto de SFV con pago anticipado, en proyectos incumplidos regresen al Estado para cubrir necesidades de la población. Lo anterior, a causa de un inadecuado aplicación de los controles </t>
  </si>
  <si>
    <t xml:space="preserve">El Protocolo de incumplimiento  tiene unos tèrminos y etapas que implican tiempo y actuaciones que deben adelantarse de manera ordenada, por lo cual, el objetivo del Protocolo es terminar las viviendas y no recoger los recurso en fiducias. </t>
  </si>
  <si>
    <t>Realizar diagnostico con el fin de determinar cuáles proyectos deben ser objeto de cobro indemnizatorio, cuáles remitir a cobro coactivo y cuales se sigue el seguimiento por cuanto están concurriendo a la terminación de las viviendas donde se aplican SFV con el fin de agotar el protocolo de incumplimiento</t>
  </si>
  <si>
    <t>1.  Realizar Diagnostico con el fin de determinar que proyectos deben ser objeto de cobro indemnizatorio  y cuales de cobro coactivo.</t>
  </si>
  <si>
    <t>1. Diagnostico (1)
2. Informe semestral del estado de avance del diagnostico de los proyectos en incumplimiento (3)</t>
  </si>
  <si>
    <t>18 PVGII</t>
  </si>
  <si>
    <t>Se evidencia incumplimiento por parte del contratista sin que el Comité Técnico haya tomado de manera oportuna las decisiones conducentes al cumplimiento de los términos del contrato, pese a que la interventoría ha informado sobre los hechos; de igual manera se observa deficiencias en el seguimiento y gestión por parte de Fonvivienda y el MVCT a través del Comité Técnico</t>
  </si>
  <si>
    <t>Realizar informe de gestión y cumplimiento de avances del proyecto, incluyendo información respaldo de informes de interventoria y demás documentos que demuestran la terminación del contrato.</t>
  </si>
  <si>
    <t>Informe de cumplimiento y avances (1) Paquete certificados de existencia y habitabilidad de las viviendas (1)
Acta de entrega de las viviendas al municipio (1)</t>
  </si>
  <si>
    <t>18AEBA</t>
  </si>
  <si>
    <t>Proyectos con recursos de oferta y demanda POD Incumplidos las obligaciones de Fonvivienda respecto a los recursos invertidos en obras de Urbanismos (recursos POD) no se han cumplido, debido a que las Resoluciones de Incumplimiento
 expedidas, piden la restitución de los recursos sin que hasta el momento se haya dado tal situación.</t>
  </si>
  <si>
    <t>Realizar diagnostico con el fin de determinar cuáles proyectos del Programa de Promoción de OFerta y Demanda POD deben ser objeto de cobro indemnizatorio, cuáles se remitir a cobro coactivo y cuales se sigue el seguimiento por cuanto están concurriendo a la terminación de las viviendas donde se aplican SFV con el fin de agotar el protocolo de incumplimiento.</t>
  </si>
  <si>
    <t>1. Realizar diagnostico con el fin de determinar que proyectos de POD deben ser objeto de indemnización o remitir para cobro coactivo.</t>
  </si>
  <si>
    <t>19 PVGII</t>
  </si>
  <si>
    <t>Evidenciar los avances en materia técnica para la terminación del proyecto, con el fin de mostrar los resultados del seguimiento realizado y las acciones del Comité Técnico que permitieron superar los incumplimientos presentados y el cierre del contrato, donde se cuente con el soporte verificable remitido por la interventoría o el fideicomiso</t>
  </si>
  <si>
    <t>1AEBA</t>
  </si>
  <si>
    <t>Proyecto URBANIZACION ENRAIZAR III ETAPA 2011 – Recursos POD, municipio de San Pablo – Bolívar. Deficiencias en la gestión adelantada por Fonvivienda en razón a que las decisiones administrativas no contaron con la celeridad requerida, ni han sido efectivas en la medida que las viviendas no han sido construidas luego de 9 años de la fecha de inicio del proyecto</t>
  </si>
  <si>
    <t xml:space="preserve">El oferente  no da inicio a las obra pese a los requiermientos efectuados  y presenta desfinanciamiento del proyecto </t>
  </si>
  <si>
    <t xml:space="preserve">
1. Solicitar a la Oficina Jurídica para que de continuidad al trámite judicial o de inicio a las acciones judiciales pertinentes el marco de las acciones de tutela instauradas por los beneficiarios del proyecto.
2.  Presentar informe semestral sobre avance del proyecto.
</t>
  </si>
  <si>
    <t>1.  Memorando a la Oficina Jurídica para que realice los tramites y acciones pertinentes en el marco de la acción de tutela interpuesta por los beneficiarios
2. Informe sobre avance del proyecto y cumplir con el fallo de tutela.</t>
  </si>
  <si>
    <t>20 PVGII</t>
  </si>
  <si>
    <t>Falta de acciones efectivas por parte de Fonvivienda y el MVCT con miras a propender al cumplimiento de los cronogramas y fechas establecidas para el desarrollo del proyecto</t>
  </si>
  <si>
    <t xml:space="preserve">Evidenciar las acciones jurídicas adelantadas en el marco de los incumplimientos contractuales, garantizando que cada actuación cuente con soportes verificables que respalden las decisiones y gestiones realizadas, debidamente remitidos por la interventoría o el fideicomiso
</t>
  </si>
  <si>
    <t>21 PVGII</t>
  </si>
  <si>
    <t>Debilidades en los mecanismos de supervisión al contrato de obra, a la fecha en la obra no se ha iniciado con la construcción de las viviendas multifamiliares, no se ha dado cumplimiento al plazo establecido para la construcción del proyecto,  se ha tenido que prorrogar en diferentes oportunidades, se ha prorrogado la fecha de terminación establecida en
dos años</t>
  </si>
  <si>
    <t>Evidenciar los avances en materia técnica para la terminación del proyecto, con el fin de mostrar los resultados del seguimiento realizado para el cierre del proyecto, donde se cuente con el soporte verificable remitido por la supervisión o el fideicomiso.</t>
  </si>
  <si>
    <t>Realizar informe de gestión y cumplimiento de avances del proyecto, incluyendo información respaldo de informes de supervisión y demás documentos que demuestran la terminación del proyecto</t>
  </si>
  <si>
    <t>Informe de cumplimiento y avances (1
Paquete certificados de existencia y habitabilidad de las viviendas (1)
Informe Final del Proyecto (1)</t>
  </si>
  <si>
    <t>CUMPLIDA INEFECTIVA</t>
  </si>
  <si>
    <t>22AEBA</t>
  </si>
  <si>
    <t>Proyectos muestra y proyectos con declaratoria de incumplimiento.  Según información reportada, se evidenció un total de 2.288 familias pendientes por legalizar subsidios, donde existen recursos sin legalizar, bajo la administración de un tercero y fuera de control del estado, evidenciando que las causas son la falta de seguimiento administrativo efectivo por parte de Fonvivienda</t>
  </si>
  <si>
    <t>Realizar diagnostico con el fin de determinar cuáles proyectos declarados en incumplimiento que deben ser objeto de cobro indemnizatorio, cuáles se remitir a cobro coactivo y cuales se sigue el seguimiento por cuanto están concurriendo a la terminación de las viviendas donde se aplican SFV con el fin de agotar el protocolo de incumplimiento.</t>
  </si>
  <si>
    <t>1. Realizar diagnostico con el fin de determinar que proyectos deben ser objeto de cobro indemnizatorio  y cuales de cobro coactivo.</t>
  </si>
  <si>
    <t>23AEBA</t>
  </si>
  <si>
    <t>Proyectos con declaratoria de incumplimiento.  Teniendo en cuenta que Fonvivienda, con las funciones y obligaciones atribuidas en la normativa citada, no remitió la evidencia sobre el inicio de la investigación y reporte de los oferentes ante las Cámaras de Comercio, por lo tanto, se considera el hecho como un incumplimiento a lo preceptuado en la Ley 2190 de 2009, Y Ley 1537 de 2012.</t>
  </si>
  <si>
    <t xml:space="preserve">Falta de implementación del proceso sancionatorio </t>
  </si>
  <si>
    <t>Fortalecer la articulación entre las áreas responsables del seguimiento y gestión contractual (OAJ, SSFV y SPAT), mediante el intercambio sistemático de información de incumplimientos y actuaciones contractuales, generando una línea de trabajo que permita activar de manera oportuna los procesos sancionatorios en cumplimiento a lo establecido en las Leyes 2190 de 2009 y 1537 de 2012</t>
  </si>
  <si>
    <t>1. Generar articulación cada dos meses entre Oficina Asesora jurídica, SSFV y la SPAT donde se comparta información referente a las acciones generadas.
2. Generar una línea de trabajo a partir de la articulación.</t>
  </si>
  <si>
    <t>Acta de reuniones articuladas (3)
Planes de trabajo  (3)</t>
  </si>
  <si>
    <t>24 PVGII</t>
  </si>
  <si>
    <t>Falencias en la supervisión e interventoría, toda vez que el cumplimento de los términos no es acorde a lo establecido, debido a que no se observan acciones encaminadas al cumplimiento de las fases del proyecto, estas situaciones han generado dilación en el proyecto, ocasionando que los beneficiarios no accedan de manera oportuna y eficiente a las soluciones
de vivienda</t>
  </si>
  <si>
    <t>Evidenciar los avances en materia técnica para la terminación del proyecto, con el fin de mostrar los resultados del seguimiento realizado para el cierre del contrato, donde se cuente con el soporte verificable remitido por la interventoría o el fideicomiso.</t>
  </si>
  <si>
    <t>Informe de cumplimiento y avances (1)
Paquete certificados de existencia y habitabilidad de las viviendas (1)
Acta de entrega de las viviendas al municipio (1)</t>
  </si>
  <si>
    <t>27 PVGII</t>
  </si>
  <si>
    <t xml:space="preserve"> Deficiencias en las decisiones del Comité Técnico Fiduciario,  no se tienen en cuenta oportunamente los informes de la Interventoría en el seguimiento y control de las acciones del contratista de obra, la baja ejecución de las actividades de construcción de los proyectos de viviendas y las dificultades a la hora de la entrega de las viviendas</t>
  </si>
  <si>
    <t>Fortalecer los procedimientos de seguimiento, control y toma de decisiones en el marco de los Comités Técnico y Fiduciario del Programa PVG II, garantizando el cumplimiento efectivo de las responsabilidades asignadas a sus integrantes y contribuyendo al logro de las metas establecidas para el programa</t>
  </si>
  <si>
    <t>Informe de gestión del Comité Técnico (1)
Informe final PVGII con recomendaciones (1)</t>
  </si>
  <si>
    <t>28 PVGII</t>
  </si>
  <si>
    <t>Debilidades en la supervisión y seguimiento efectuado por Fonvivienda en el desarrollo del proyecto, adicionalmente, las deficiencias en la gestión del contratista para realizar oportunamente los tramites de Servicios Públicos Domiciliarios y gestiones documentales requeridos para la entrega de las viviendas</t>
  </si>
  <si>
    <t>2AEBA</t>
  </si>
  <si>
    <t>Proyecto URBANIZACION VILLA ANDREA I ETAPA (POD vivienda), municipio de Valparaíso – Caquetá. Deficiencias en la gestión adelantada por Fonvivienda, en razón a que las decisiones administrativas no contaron con la celeridad requerida, ni han sido efectivas en la medida que a 31 de mayo de 2021 las viviendas no han sido construidas</t>
  </si>
  <si>
    <t xml:space="preserve">El oferente  no da inicio a las obra pese a los requiermientos efectuados </t>
  </si>
  <si>
    <t>1 Memorando a la Oficina Jurídica (1) 
2. Informe semestral de avance del proyecto (3)</t>
  </si>
  <si>
    <t>3 PVGII</t>
  </si>
  <si>
    <t>Falta de compromiso de la Alcaldía de El Banco y la falta de instrumentos de coordinación efectiva por parte de Fonvivienda, a la fecha no se ve la ejecución de dicha obra, Fonvivienda tiene la responsabilidad del seguimiento, no aplicó oportunamente los mecanismos para articular y liderar la ejecución de los programas nacionales de
vivienda</t>
  </si>
  <si>
    <t>3AEBA</t>
  </si>
  <si>
    <t>Proyecto URBANIZACION VILLA CAROLINA - POD, municipio Palmar de Varela – Atlántico. Las acciones adoptadas por la entidad no son efectivas, ni oportunas, considerando el tiempo transcurrido en el desarrollo del proyecto en el cual no se ha consolidado la construcción de las viviendas.</t>
  </si>
  <si>
    <t>Adelantar las acciones pertinentes para recuperar los recursos que deben reintegrarse al Tesoro Nacional.</t>
  </si>
  <si>
    <t>Informe Estado Proyecto Urbanización Villa Carolina, Palmar de Varela: detalla el estado del proyecto, junto con el porcentaje de avance y el histórico de las acciones.
Actas de seguimiento 2025 donde se describe el seguimiento a los compromisos, y solicitud a la OAJ para inicio del Cobro Coactivo</t>
  </si>
  <si>
    <t>1. Informe Estado Proyecto Urbanización Villa Carolina, Palmar de Varela 
2. Actas de seguimiento 2025 del Proyecto Urbanización Villa Carolina, Palmar de Varela 
3. Solicitud a la OAJ para incio del Cobro Coactivo.
4. Informe Spat</t>
  </si>
  <si>
    <t>4 PVGII</t>
  </si>
  <si>
    <t xml:space="preserve"> El Comité Técnico Fiduciario, no actuó de forma diligente, en la aplicación de las
causales de incumplimiento por parte del contratista, frente a las demoras y retrasos
de las obras, sino por el contrario se le amplían los plazos de entrega de forma
reiterada, posponiendo la entrega de las viviendas a los beneficiarios del SFVE </t>
  </si>
  <si>
    <t>Evidenciar los avances en materia técnica para la terminación del proyecto, con el fin de mostrar los resultados del seguimiento realizado y las actuaciones del Comité Técnico para el cierre del contrato, donde se cuente con el soporte verificable remitido por la interventoría o el fideicomiso</t>
  </si>
  <si>
    <t xml:space="preserve"> Informe de cumplimiento y avances (1)
Paquete certificados de existencia y habitabilidad de las viviendas (1)
Acta de entrega de las viviendas al municipio (1)</t>
  </si>
  <si>
    <t>4AEBA</t>
  </si>
  <si>
    <t>Proyecto URBANIZACIÓN LA GLORIA II ETAPA. Municipio de Florencia – Caquetá. Deficiencias en la gestión adelantada por Fonvivienda, en razón a que las decisiones administrativas no contaron con la celeridad requerida, ni han sido efectivas en la medida que a 31 de mayo de 2021 la totalidad de las viviendas no han sido construidas</t>
  </si>
  <si>
    <t>El oferente  no tiene el avance suficiente en obra</t>
  </si>
  <si>
    <t xml:space="preserve">
1. Solicitar a la Oficina Jurídica para que de continuidad al trámite judicial o de inicio a las acciones judiciales pertinentes el marco de las acciones de tutela instauradas por los beneficiarios del proyecto.
2. Presentar  Informe semestral sobre avance del proyecto.</t>
  </si>
  <si>
    <t>5 PVGII</t>
  </si>
  <si>
    <t xml:space="preserve"> En el desarrollo del contrato se han presentado inconvenientes que derivaron, en suspensiones, ampliaciones y prorrogas de las actividades inherentes a las fases programadas para el proyecto,  impactando en la fecha terminación de las viviendas proyectadas inicialmente para 24 meses a
partir de la firma del  acta de inicio de las obras, es decir para el año 2019</t>
  </si>
  <si>
    <t>5AEBA</t>
  </si>
  <si>
    <t>Proyecto VILLA DEL LAGO II ETAPA. Municipio de Solita – Caquetá. Inconvenientes para realizar la construcción de las viviendas, las obras de urbanismo no prestan el servicio para el cual fueron construidas, el proyecto de construcción de viviendas se encuentra paralizado con un avance del 13%, en alerta roja desde julio de 2020, y las familias sin solución de vivienda en el corto plazo</t>
  </si>
  <si>
    <t>6 PVGII</t>
  </si>
  <si>
    <t>Demoras en la ejecución del proyecto que generan vulneración al principio de economía, en cuanto, a minimizar los costos de proyecto.</t>
  </si>
  <si>
    <t>Evidenciar la aplicación de los procedimientos vigentes en la gestión contractual relacionados con el ajuste y revisión del valor del SMMLV en el contrato y las acciones jurídicas adelantadas en el marco de los incumplimientos  contractuales con soportes verificables que respalden las decisiones y gestiones realizadas, debidamente remitidos por la interventoría o el fideicomiso.</t>
  </si>
  <si>
    <t>Realizar informe del proceso de aplicación del ajuste del salario de pago y del incumplimiento presentando las acciones realizadas en el tiempo ante los incumplimientos</t>
  </si>
  <si>
    <t>Informe de cumplimiento y avances (1)
Informe de Incumplimiento (1)</t>
  </si>
  <si>
    <t>7 PVGII</t>
  </si>
  <si>
    <t>Demoras en la ejecución de las obras proyectadas, solo 40 están terminadas, sin certificar, las obras de urbanismo  están en ejecución. El plan de contingencia suscrito  no se está cumpliendo, situación  reflejada en los bajos porcentajes de ejecución. Del resto de vivienda (160 por construir) no se ha iniciado su proceso de construcción</t>
  </si>
  <si>
    <t>Evidenciar los avances en materia técnica del proyecto, con el fin de demostrar el seguimiento técnico realizado al proyecto y los progresos alcanzados en el proceso para la terminación de las viviendas que permitieron superar los incumplimientos presentados, donde se cuente con el soporte verificable remitido por la interventoría o el fideicomiso</t>
  </si>
  <si>
    <t>Realizar informe de gestión y cumplimiento de avances del proyecto, incluyendo información respaldo de informes de interventoria y demás documentos que demuestran los progresos alcanzados en el proyecto.</t>
  </si>
  <si>
    <t>Informe de cumplimiento y avances (1) Paquete con los certificados de terminación de las viviendas (1)
Paquete certificados de existencia y habitabilidad de las viviendas (1)
Acta de entrega de las viviendas al municipio (1)</t>
  </si>
  <si>
    <t>7AEBA</t>
  </si>
  <si>
    <t>Proyecto URBANIZACION LOS MAYALITOS, municipio de Hatonuevo – La Guajira. A 31 de mayo los recursos no han sido reintegrados al Tesoro Nacional, el oferente manifiesta no tener apropiados recursos para reintegro, sin embargo, Fonvivienda cuenta con herramientas para hacer efectiva esta devolución.</t>
  </si>
  <si>
    <t>1. Efectuar  seguimiento al proceso de cobro coactivo solicitado por FONVIVIENDA</t>
  </si>
  <si>
    <t>8 PVGII</t>
  </si>
  <si>
    <t>No se tomaron las acciones efectivas para la aplicación de las cláusulas legales establecidas en el contrato, la demora en la aplicación efectiva del proceso de incumplimiento dentro de dicho comité permitió que se extendiera reiteradamente el plazo de las diferentes etapas de proyectos, presentándose demoras no justificadas y retrasos en la ejecución de las
actividades de obra</t>
  </si>
  <si>
    <t>8AEBA</t>
  </si>
  <si>
    <t>Proyecto URBANIZACION RETORNAR ES VIVIR. Municipio de Granada – Antioquia.  A 31
de mayo los recursos no han sido reintegrados al Tesoro Nacional, el oferente manifiesta no tener apropiados recursos para su reintegro, sin embargo, Fonvivienda cuenta con las herramientas para hacer efectiva la devolución.</t>
  </si>
  <si>
    <t>El oferente  no da inicio a las obra pese a los requiermientos efectuados  y presenta desfinanciamiento del proyecto</t>
  </si>
  <si>
    <t>1. Realizar el seguimiento al proceso de cobro coactivo solicitado por FONVIVIENDA mediante el memorando No 2022IE0001872</t>
  </si>
  <si>
    <t>9AEBA</t>
  </si>
  <si>
    <t>Proyecto SAN ANDRES LIVING ISLAND FOR ALL, San Andrés, Archipiélago de San Andrés y Providencia. Fonvivienda, en cuanto a la toma de decisiones administrativas no actuó con la celeridad y oportunidad requerida, ni han sido efectivas en la medida que a 31 de mayo de 2021 siguen sin adelantarse la totalidad de los mejoramientos de vivienda.</t>
  </si>
  <si>
    <t>No se ha aplicado ni legalizado (1) subsidio</t>
  </si>
  <si>
    <t>Realizar Informe de cierre del proyecto para el vencimiento del subsidio.</t>
  </si>
  <si>
    <t>Realizar un informe de cierre del proyecto con la justificación del vencimiento del subsidio.</t>
  </si>
  <si>
    <t>Informe de cierre del proyecto con
ocasión a la procedencia del vencimiento del subsidio.</t>
  </si>
  <si>
    <t>SPAT - DIVIS</t>
  </si>
  <si>
    <t>Informe Actuación Especial de Fiscalización al Programa Bolsas Anteriores – FONVIVIENDA (2021)</t>
  </si>
  <si>
    <t>REFORMULAR</t>
  </si>
  <si>
    <t>OAJ</t>
  </si>
  <si>
    <t>Auditoría Financiera FONVIVIENDA Vigencia 2020</t>
  </si>
  <si>
    <t>H15(2020)</t>
  </si>
  <si>
    <t>Programa PVG1 en Chitagá Norte de Santander  Se evidencia por parte de la CGR que en la etapa de planeación se presentaron deficiencias en el diseño de los términos de referencia en cuanto a la capacidad financiera del contratista se evidencia la falta de seguimiento y Supervisión por parte de FONVIVIENDA.</t>
  </si>
  <si>
    <t>Se evidencia por parte de CGR falta de seguimiento y Supervisión por parte de FONVIVIENDA, debido a que 4 años después de que la Interventoría declara  incumplimiento del contrato, se inicia  proceso judicial de reclamación de la póliza de cumplimiento.</t>
  </si>
  <si>
    <t>Realizar seguimiento al Proceso Judicial, por incumplimiento del Contrato de la Urb. Villa Lina, de la reclamación de la Cláusula Penal, de los costos de la interventoría y costos directos e indirectos que se prueben en el proceso, así como su liquidación judicial y ejercer las defensa judicial y/o extrajudicial de la Fiduciaria Bogotá como vocera del Fideicomiso PVG</t>
  </si>
  <si>
    <t>Realizar informes semetrales de seguimiento al proceso</t>
  </si>
  <si>
    <t>Informe semestral de seguimiento</t>
  </si>
  <si>
    <t>H16(2020)</t>
  </si>
  <si>
    <t xml:space="preserve">Gestión Programa de Vivienda Gratuita Fase II evidencian una inadecuada gestión en la ejecución del programa de Vivienda Gratuita II, que inició en el 2015 para terminar en 2018 con los proyectos de vivienda, afectando el cumplimiento a lo establecido en el Plan Nacional de Desarrollo	</t>
  </si>
  <si>
    <t xml:space="preserve"> Inadecuada gestión en la ejecución del PVG II, que inició en el 2015 para terminar en 2018 con los proyectos de vivienda, afectando el cumplimiento y la aplicación de principios de eficiencia, de eficacia y responsabilidad</t>
  </si>
  <si>
    <t>Fortalecer la gestión técnica, administrativa y de seguimiento de los programas, mediante la consolidación de información actualizada y verificable que permita evaluar el avance real del programa, identificar las causas de las demoras y orientar la toma de decisiones para el cumplimiento de los lineamientos establecidos en el PND</t>
  </si>
  <si>
    <t>Elaborar informes de avance y estado de PVGII, con el fin de analizar la ejecución histórica, los retrasos y las acciones adelantadas. Adicionalmente, preparar un informe final del PVG II que incluya conclusiones y recomendaciones que permitan mejorar la gestión, optimizar los procesos y garantizar el cierre adecuado del programa</t>
  </si>
  <si>
    <t>Informe de avance y estado del programa (1)
Informe final PVGII con recomendaciones (1)</t>
  </si>
  <si>
    <t>H17(2020)</t>
  </si>
  <si>
    <t xml:space="preserve">Viviendas entregadas por fuera de la vigencia establecida contractualmente. La CGR evidenció que existe incremento el plazo en las fechas de entrega de las soluciones de vivienda a las familias de bajos recursos que se encuentran en estado de vulnerabilidad.	</t>
  </si>
  <si>
    <t>A causa de no tomar acciones efectivas para resolver las situaciones presentadas, en su mayoría, situaciones que derivan en la prolongación de plazos a los contratos de diseño y construcción, lo que ha llevado a que proyectos de vivienda que debían entregarse en la vigencia 2020 se entreguen en 2021.</t>
  </si>
  <si>
    <t>Informe de cumplimiento y avances con todos sus soportes (1)
Paquete certificados de existencia y habitabilidad de las viviendas (1)
Acta de entrega de las viviendas al municipio (1)</t>
  </si>
  <si>
    <t>H19(2020)</t>
  </si>
  <si>
    <t xml:space="preserve">Ejecución Programa de Vivienda Gratuita II - vigencias 2019 y 2020 La CGR reafirma que los $806.799.000.000, están comprometidos, pero aún no se han ejecutado, los cuales corresponden a recursos que vienen de las vigencias 2018 y 2019, los cuales a 31 de diciembre de 2020 siguen sin ejecución en los objetivos del programa PVGII y de los proyectos de vivienda. 	</t>
  </si>
  <si>
    <t>La no ejecución de los recursos destinados a la construcción de viviendas, se presenta por falta de gestión en la ejecución y entrega de los proyectos y de los recursos, los cuales son comprometidos, pero quedan en reserva</t>
  </si>
  <si>
    <t>Elaborar un Informe de Ejecución Financiera del Programa PVG II, en el cual se evidencie el estado de los pagos realizados a los proyectos que cumplieron con los requisitos técnicos establecidos para la terminación de las viviendas, así como el avance financiero asociado a dichos cumplimientos</t>
  </si>
  <si>
    <t>Remitir el Informe de Ejecución Financiera del PVG II, con detalle del porcentaje de ejecución y la evolución anual de los pagos por proyecto, indicando el valor total, los pagos realizados a la fecha y el saldo pendiente</t>
  </si>
  <si>
    <t>Informe de Ejecución Financiera del PVGII (1)
Matriz de Pagos Programa PVGII (1)</t>
  </si>
  <si>
    <t>DSH</t>
  </si>
  <si>
    <t>H7(2020)</t>
  </si>
  <si>
    <t>La CGR argumenta que un mecanismo como las reservas presupuestales es de carácter excepcional y no se pueden normalizar en la gestión presupuestal de la entidad, superando por más del doble el valor constituido.</t>
  </si>
  <si>
    <t>Realizar mesas de seguimIento de  los recursos destinados en los patrimonios autonomos para tomar decisiones que se llevara al comité</t>
  </si>
  <si>
    <t>1 ACPVG2</t>
  </si>
  <si>
    <t>Según informe de auditoría de cumplimiento de PVGII, el hallazgo se origina   por Aprobación en la modificación de  forma de pago para algunas viviendas (valor del SMMLV)</t>
  </si>
  <si>
    <t>Evidenciar la aplicación de los procedimientos vigentes en la gestión contractual relacionados con el ajuste y revisión del valor del SMMLV en el contrato y efectividad para el cierre del mismo</t>
  </si>
  <si>
    <t>1 AEF JA</t>
  </si>
  <si>
    <t xml:space="preserve">Incumplimiento de las obligaciones contractuales por parte del contratista de obra (Cesionario), así como deficiencias de acciones de control y vigilancia por parte de la interventoría, e inobservancia de los principios de función administrativa y supervisión a las obligaciones contractuales. </t>
  </si>
  <si>
    <t>Informe Actuación Especial de Fiscalización CAT_907_2022</t>
  </si>
  <si>
    <t>1 AEF VJ</t>
  </si>
  <si>
    <t xml:space="preserve">La situación registrada, a su vez, está relacionada con el probable incumplimiento en los plazos y actividades establecidas en los acuerdos contractuales para la ejecución, interventoría y supervisión del proyecto. </t>
  </si>
  <si>
    <t>Informe Actuación Especial de Fiscalización CAT_908_2022</t>
  </si>
  <si>
    <t>11 ACPVG2</t>
  </si>
  <si>
    <t>Según informe de auditoría de cumplimiento  de PVGII : Las causas en las actas de terminación anticipada obedecen a situaciones que podían ser previstas en etapas iniciales, muestran falencias que amplíen los criterios de EVALUCION DE LOTES  para determinar la factibilidad del proyecto.</t>
  </si>
  <si>
    <t>Evidenciar los avances en materia técnica para la terminación del proyecto, con el fin de mostrar los resultados del seguimiento realizado para el cierre del contrato, donde se cuente con el soporte verificable remitido por la interventoría o el fideicomiso</t>
  </si>
  <si>
    <t>Informe Auditoría de cumplimiento a los Proyectos del Programa de Vivienda Gratuita Fase II – PVG II (2022)</t>
  </si>
  <si>
    <t>Según informe de auditoría de cumplimiento de PVGII, el hallazgo se origina   por Aprobación injustificada de las SUSPENSIONES</t>
  </si>
  <si>
    <t>16 ACPVG2</t>
  </si>
  <si>
    <t>20 ACPVG2</t>
  </si>
  <si>
    <t>Según informe de auditoría de cumplimiento de PVGII , la falta de mecanismos de coordinación y articulación entre los diferentes actores del sector vivienda generan  demoras en  ejecución y entrega de  proyectos. Para el hallazgo se origina por  pendientes por parte del MUNICIPIO</t>
  </si>
  <si>
    <t>3 ACPVG2</t>
  </si>
  <si>
    <t>Realizar informe de gestión y cumplimiento de avances del proyecto, incluyendo los resultados y la aplicación de los porcedimientos que llevaron a la terminación del contrato</t>
  </si>
  <si>
    <t>5 ACPVG2</t>
  </si>
  <si>
    <t>Evidenciar las acciones jurídicas adelantadas en el marco de los atrasos e incumplimientos contractuales, garantizando que cada actuación cuente con soportes verificables que respalden las decisiones y gestiones realizadas,  debidamente remitidos por la interventoría o el fideicomiso.</t>
  </si>
  <si>
    <t>Realizar informe detallado del proceso de incumplimiento, en el que se presenten de manera cronológica las acciones realizadas y las gestiones adelantadas frente a los incumplimientos identificados</t>
  </si>
  <si>
    <t>8 ACPVG2</t>
  </si>
  <si>
    <t>9 ACPVG2</t>
  </si>
  <si>
    <t>Informe Auditoría Financiera FONVIVIENDA vigencia 2021</t>
  </si>
  <si>
    <t>H11(2021)</t>
  </si>
  <si>
    <t>La CGR argumenta que  al cierre de la vigencia 2021, el saldo por girar y pagar es de $ 921.000.159.238,61, correspondiente a recursos acumulados y constituidos como reserva, desde hace más de seis años. No se ha ejecutado la reserva de las vigencias fiscales anteriores, señaladas en el hallazgo.</t>
  </si>
  <si>
    <t>Realizar dos mesas de trabajo con las areas misionales a efectos de socializar el contenido del tablero de control, en aras de identificar los proyectos que presentan incumplimientos sobre las proyecciones, de las cuales las areas tecnicas comprometidas formularan compromisos</t>
  </si>
  <si>
    <t xml:space="preserve">Acta de reunión de la mesa de socialización </t>
  </si>
  <si>
    <t>Acta de reunión de la mesa de socialización (2)</t>
  </si>
  <si>
    <t>H14(2021)</t>
  </si>
  <si>
    <t>Ejecución Presupuestal Programa de Vivienda “CASA DIGNA VIDA DIGNA” VIGENCIA 2019,2020 Y 2021. De manera acumulada en los tres años referidos se ejecutó el 52% de los recursos asignados quedando el resto por ejecutar, lo cual refleja el incumplimiento de las metas programadas anualmente para la  ejecución del programa.</t>
  </si>
  <si>
    <t>Ejecucion del 52% de los recursos asigandos al Programa de Vivienda "Casa Digna Vida Digna" Vigencia 2019,2020 y 2021 del presupuesto.</t>
  </si>
  <si>
    <t>Revisar y reformular las metas del programa de forma trimestral de acuerdo  a los recursos asignados, las convocatorias realizadas y el cronograma de ejecución de los diferentes proyectos.</t>
  </si>
  <si>
    <t>Realizar mesas de trabajo para revisar y si aplica reformular trimestralmente las metas del programa</t>
  </si>
  <si>
    <t>Mesas de trabajo realizadas para la revisión de las metas con resultados (5)</t>
  </si>
  <si>
    <t>H15-MOCOA</t>
  </si>
  <si>
    <t>Demoras en la ejecución del proyecto lo que genera la no entrega de las soluciones de vivienda a los beneficiarios</t>
  </si>
  <si>
    <t>Formular un plan de acción entre Fonvivienda, la UNGRD y alcaldía de Mocoa, encaminado a la terminación de las obras iniciadas, la modificación y la asignación de los SFV que no puedan llegar a ser aplicados en
Sauces II, de modo que los
damnificados puedan hacer
efectivo el SFV en el corto y
mediano plazo y hacer
seguimiento a las acciones
planteadas</t>
  </si>
  <si>
    <t>a) Elaborar un plan de acción
b) Realizar seguimiento al
plan de acción a través de reuniones externas e internas</t>
  </si>
  <si>
    <t>Plan de acción (1)
Informe de seguimiento (1)</t>
  </si>
  <si>
    <t>H16-MOCOA</t>
  </si>
  <si>
    <t>Debilidades en el principio de planeación lo cual ha generado que a la fecha no se cumpla el objeto del convenio</t>
  </si>
  <si>
    <t>Realizar seguimiento al cumplimiento de los principios de planeación en las futuras contrataciones que realice el FNGRD en desarrollo del convenio y actualizar el plan operativo del convenio.</t>
  </si>
  <si>
    <t>Oficio de recomendaciones a la UNGRD con respecto a la contratación derivada (1) Plan operativo actualizado (1) Informe de efectividad (1)</t>
  </si>
  <si>
    <t>(1) Plan operativo actualizado
Plan operativo actualizado (1)
Informe de efectividad (1)</t>
  </si>
  <si>
    <t>Informe Actuación Especial de Fiscalización Intersectorial a los recursos públicos invertidos para la reconstrucción del Municipio de Mocoa en el Departamento del Putumayo (2022)</t>
  </si>
  <si>
    <t>H2(2021)</t>
  </si>
  <si>
    <t>Fiduciaria Bogotá,concluyó que no es posible remitir los estados financieros comparativos(año 2020–2021) segregado por los recursos aportados únicamente por FONVIVIENDA, toda vez que desde el inicio de la ejecución del contrato y en el sistema de registro contable, los mismos contienen todas y cada una de la fuentes de recursos transferidas en ejecución del contrato.</t>
  </si>
  <si>
    <t>Elaborar un plan de trabajo para la depuración de las cifras e identificar los ajustes contables para establecer el valor del derecho fiduciario</t>
  </si>
  <si>
    <t>Definir plan de trabajo.
Realizar conciliación entre la Subdirección de Finanzas y Presupuesto del MVCT y la Supervisión</t>
  </si>
  <si>
    <t xml:space="preserve">Plan de trabajo (1)
Acta de conciliación (1) </t>
  </si>
  <si>
    <t>DEUT</t>
  </si>
  <si>
    <t>H5-MOCOA</t>
  </si>
  <si>
    <t>Debilidades en la supervisión de seguimiento a los cronogramas</t>
  </si>
  <si>
    <t>Fortalecer la supervisión del convenio a fin de lograr el cumplimiento del objeto del mismo</t>
  </si>
  <si>
    <t>a) Realizar seguimiento periódico al cumplimiento de los compromisos del convenio, a través de reuniones, oficios e
informes.
b) Solicitar apoyo del Grupo de
contratos del MVCT y acompañamiento de los órganos de control y otras
instancias para conminar a la
UNGRD al cumplimiento del
convenio</t>
  </si>
  <si>
    <t>Actas de reunión (20)
Informes de seguimiento (24)
Requerimientos a la UNGRD
(30)
Oficios solicitud de apoyo y
acompañamiento (5)
Informe de efectividad (1)</t>
  </si>
  <si>
    <t>Actas de conciliación (5)</t>
  </si>
  <si>
    <t>H8(2021)</t>
  </si>
  <si>
    <t>Saldos por Conciliar de Operaciones Reciprocas. De acuerdo con lo reportado por el Fondo a 31/12/2021 en el formulario CGN2015_002_OPERACIONES_RECIPROCAS_CONVERGENCIA y los saldos registrados por algunas entidades públicas con las cuales tuvo dichas operaciones, se establecieron diferencias en la cuenta 133601- Reintegros de Tesorería por con respecto a las cuentas reportadas por la DTN</t>
  </si>
  <si>
    <t>La CGR menciona que Fonviviend muestra diferencias en las cuentas: mayor valor registrado en la cuenta 13.36.01- Reintegros de Tesorería por $6.084.797.647 con respecto a las cuentas reportadas por el Tesoro Nacional.</t>
  </si>
  <si>
    <t>Realizar las actividades necesarias para  que el indicador de cumplimiento de las cuentas recíprocas de la Dirección General de Crédito Público y Tesoro Nacional continúe siendo efectivo</t>
  </si>
  <si>
    <t>Conciliar trimestralmente con el Grupo de Registro Contable de la Dirección General de Crédito Público y Tesoro Nacional y depurar partidas que registren diferencia.</t>
  </si>
  <si>
    <t>Correo electrónico del Grupo Contable de la DTN donde da por aprobada y recibida la conciliación cuentas reciprocas (2)</t>
  </si>
  <si>
    <t>Auditoría Financiera FONVIVIENDA Vigencia 2022</t>
  </si>
  <si>
    <t>H12(2022)</t>
  </si>
  <si>
    <t>A 31 de diciembre de 2022, se presentan saldos por pérdida de apropiación de $ 25.963.562.495,60 correspondientes al presupuesto de gastos de inversión.</t>
  </si>
  <si>
    <t>Realizar capacitación a los supervisores y jefes de oficina respecto a los procesos de planeación presupuestal</t>
  </si>
  <si>
    <t>Realizar reunion de capacitación sobre procesos de planeación presupuestal</t>
  </si>
  <si>
    <t>Acta de reunión de trabajo (1)</t>
  </si>
  <si>
    <t>H14(2022)</t>
  </si>
  <si>
    <t>El procedimiento de comisiones, no se esta llevando a cabo de acuerdo a los reglamentado, porque no se estan legalizando las comisiones dentro de los 3 días siguientes a la realización de la misma, para el correspondiente pago y reconocimiento de los pagos de comisión</t>
  </si>
  <si>
    <t>Fortalecer el proceso de legalización de comisiones de servicio mediante la actualización del procedimiento interno, la implementación de mecanismos formales de requerimiento a funcionarios y contratistas responsables, y la integración de un control cruzado con el estado de ejecución presupuestal en el SIIF</t>
  </si>
  <si>
    <t>Revisar y actualizar el procedimiento interno del trámite de comisiones de servicio.
Implementar un mecanismo de control mediante oficios y memorandos dirigidos a los responsables de la legalización, con copia a sus superiores jerárquicos.
Integrar en la base de datos interna de control de comisiones una columna de verificación automática que cruce el estado de legalización ante el SIIF</t>
  </si>
  <si>
    <t>Procedimiento actualizado, aprobado y difundido (1) 
Correos electrónicos de los memorandos y oficios remitidos (2)
Base de control de comisiones ajustada con cruce SIIF (1).</t>
  </si>
  <si>
    <t>SSA - GRF</t>
  </si>
  <si>
    <t>H16(2022)</t>
  </si>
  <si>
    <t>Obligaciones de Fonvivienda No Registradas Presupuestalmente como Cuentas por Pagar. Existen obligaciones de pagos por valor de $59.867.764.506 de acuerdo a los soportes del BanRep al respecto se verificó que los mismos no se constituyeron como CXP presupuestal, no obstante, de haberse radicado las cuentas de cobro el 16 de enero de 2023, o sea antes de cierre presupuestal del año.</t>
  </si>
  <si>
    <t>La CGR argumenta  que el hallazgo obedece a deficiencias en el control de los registros presupuestales y evidencia inaplicabilidad de los conceptos; situación que es controvertida por la entidad la cual argumenta que este hallazgo no es procedente.</t>
  </si>
  <si>
    <t>Fortalecer los controles y seguimiento a la ejecución de los compromisos al cierre de la vigencia.</t>
  </si>
  <si>
    <t>Establecer lineamiento para la presentación oportuna de cuentas al cierre de la vigencia y realizar una socialización de los mismos, con las distintas dependencias de la entidad.</t>
  </si>
  <si>
    <t>Circular de Cierre de vigencia (1) Lista de Assitencia  (1)</t>
  </si>
  <si>
    <t>H17(2022)</t>
  </si>
  <si>
    <t>H18(2022)</t>
  </si>
  <si>
    <t>El incumplimiento que desde el inicio de la fase 5 del contrato venía presentando el contratista y  fue la causa principal para que finalmente se pagaran unos mayores valores por cada una de las viviendas.</t>
  </si>
  <si>
    <t>H19(2022)</t>
  </si>
  <si>
    <t>H2(2022)</t>
  </si>
  <si>
    <t>Pasivos-Créditos Judiciales la CGR indica que se subestimaron las 2460-Cuentas por Pagar por concepto de créditos judiciales en $2.184.945.000; desconociendo lo establecido el Marco Normativo para entidades de Gobierno -Resolución No.533 de 2015 sobre reconocimiento de pasivos y Catalogo General de Cuentas expedido por la Contaduría General de la Nación.</t>
  </si>
  <si>
    <t xml:space="preserve"> La CGR manifiesta deficiencias en los mecanismos de reconocimiento de obligaciones pese a desde el año 2021 para la adopción de Política de Daño Antijurídico de Fonvivienda se señala un riesgo alto para los casos de tutela</t>
  </si>
  <si>
    <t>Documentar procedimiento que identifique los diferentes procesos misionales que generan hechos económicos relacionados con tutelas para que en el momento de la expedición del reconocimiento del pago se informe a contabilidad para su reconocimiento en los estados financieros</t>
  </si>
  <si>
    <t>1)Documentar , socializar y hacer seguimiento al procedimiento</t>
  </si>
  <si>
    <t>H20(2022)</t>
  </si>
  <si>
    <t>H21(2022)</t>
  </si>
  <si>
    <t>H26(2022)</t>
  </si>
  <si>
    <t>Proyecto Urbanización Isaem, Floresta – Boyacá. Sobre los incumplimientos no justificados del contratista de Diseño y Construcción, reportados por la interventoría el Comité Técnico Fiduciario no inició con oportunidad las acciones administrativas correspondientes; y no se dio aplicación a las funciones de este Comité reglamentado en el Contrato No.325 del 11 de febrero de 2015.</t>
  </si>
  <si>
    <t>Del análisis y revisión documental realizado por el equipo de la CGR se evidencia que el incumplimiento del contratista comienza desde las primeras fases: Urbanismo y de Diseño y Construcción (Fases I y II),</t>
  </si>
  <si>
    <t>H27(2022)</t>
  </si>
  <si>
    <t>Proyecto Urbanización Santa Rita de Casia, Tipacoque – Boyacá. Sobre los incumplimientos no justificados del contratista de Diseño y Construcción, reportados por la interventoría el Comité Técnico Fiduciario no inició con oportunidad las acciones administrativas correspondientes; y no se aplicaron las funciones del Comité reglamentado en el Contrato 325 del 11 de febrero de 2015.</t>
  </si>
  <si>
    <t>H28(2022)</t>
  </si>
  <si>
    <t>Gestión Programa de Vivienda Rural. Deficiente gestión en la ejecución del Programa de Vivienda Rural, por cuanto no se ha cumplido con las metas trazadas por el bajo número de viviendas entregadas, según lo preceptuado en el artículo 255 del Plan Nacional de Desarrollo 2018-2022 Pacto Por Colombia, Pacto Por La Equidad, Ley 1955 de 2019.</t>
  </si>
  <si>
    <t>Metas trazadas no cumplidas por el Ministerio de Agricultura, quien fue la entidad competente en materia de vivienda rural hasta el 31 de diciembre de 2019
No existieron recursos disponibles para ejecutar esa meta</t>
  </si>
  <si>
    <t>Gestionar la incorporación de los  recursos para definir las metas  del Plan de acción de la vigencia 2023 para viviendas nuevas y mejoramientos de vivienda, conforme a la expedición de la Ley 2294 del 19 de mayo de 2023 "Plan Nacional de Desarrollo</t>
  </si>
  <si>
    <t>1. Gestionar la incorporación de los  recursos para la modadlidad de  mejoramiento de Vivienda rural en los Fidecomisos de Fonvivienda.
2. Elaborar el plan de acción para la vigencia 2023</t>
  </si>
  <si>
    <t>1.1 Documento de incorporación de recursos para la modalidad de  mejoramiento de Vivienda rural (1)
1.2 Documentos de adjudicación o declaratoria de desierta de las convocatorias de mejoramiento de vivienda rural (20)
1.3 Resolución de apertura de postulación de hogares (2)
2. Plan de acción de la vigencia 2023 conlas nuevas  metas de viviendas nuevas y mejoradas - Ley 2294  (1)</t>
  </si>
  <si>
    <t xml:space="preserve">SSEVR
</t>
  </si>
  <si>
    <t>H30(2022)</t>
  </si>
  <si>
    <t>H5(2022)</t>
  </si>
  <si>
    <t>10-ACPVDP</t>
  </si>
  <si>
    <t>Proyecto de Vivienda de Interés Social Urbanización Palermo, Mocoa – Putumayo (A). la gestión administrativa realizada por Fonvivienda fue deficiente por cuanto los procesos no se adelantaron dentro de los términos establecidos en las normas que regulan estos actos</t>
  </si>
  <si>
    <t>Vulneración del ordenamiento jurídico interno para la  debida aplicación del proceso de incumplimiento.</t>
  </si>
  <si>
    <t>Fortalecer el acompañamiento técnico e institucional al municipio en el marco de la ejecución del proyecto, mediante la realización de mesas técnicas bimestrales, la documentación de la gestión local y el seguimiento permanente a la ejecución de las obras hasta su cierre, con el fin de garantizar el cumplimiento de los compromisos y avanzar en la culminación efectiva del proyecto.</t>
  </si>
  <si>
    <t>1. Verificar el estado el estado del proceso de cobro coactivo con sus respectivos soportes.
2. Realizar acompañamiento mediante oficio mensual dirigido a la oficina jurídica al proceso de cobro coactivo y realizar recomendaciones de considerarse necesario desde la perspectiva técnica.</t>
  </si>
  <si>
    <t>1. Memorando (1)
2. Oficios (5)</t>
  </si>
  <si>
    <t>Auditoría de Cumplimiento a proyectos de vivienda de diferentes programas con vigencias 2020 a 2023, y proyectos activos de años anteriores y/o con recursos pendientes de ejecutar</t>
  </si>
  <si>
    <t>Adelantar las gestiones adminitrativas para relizar la modificación del actual protocolo de incumplimiento aprobado mediante acta No 53 del 1 de noviembre de 2017.</t>
  </si>
  <si>
    <t>1)Elaborar borrador del nuevo protocolo de incumplimiento  2) Formalizar el protocolo de incumplimiento mediante acto administrativo.  3)Realizar mesa de socialización con las dependencias pertinentes.</t>
  </si>
  <si>
    <t>Protocolo de incumpliento actualizado Resolución por medio de la cual se adopta el protocolo de incumplimiento actualizado. Memorias de socialización con el correspondiente listado de asistencia</t>
  </si>
  <si>
    <t>1-ACPVDP</t>
  </si>
  <si>
    <t>Declaratoria de Incumplimiento Urbanización Nueva Esperanza, San Rafael - Antioquia. (A)(D)(IP). no se pudo establecer con certeza el valor del daño patrimonial, durante la ejecución del proceso auditor en atención que en la fiducia constituida por el oferente se encuentran recursos que no han sido usados para la construcción objeto de los subsidios</t>
  </si>
  <si>
    <t>La entidad no ha llevado a cabo ninguna acción efectiva para para la recuperación de los recursos, constituyendo una gestión fiscal antieconómica, ineficaz e ineficiente que no se enmarca en el cumplimiento de los fines del Estado</t>
  </si>
  <si>
    <t>Fortalecer el acompañamiento técnico e institucional al municipio en el marco de la ejecución del proyecto, mediante la realización de mesas técnicas bimestrales, la documentación de la gestión local y el seguimiento permanente a la ejecución de las obras hasta su cierre, con el fin de garantizar el cumplimiento de los compromisos y avanzar en la culminación efectiva del proyecto</t>
  </si>
  <si>
    <t>1. Continuar acompañamiento con mesas técnicas bimestrales toda vez, que el municipio ha evidenciado gestiones con el fin de culminar el proyecto.
2. Generar informe sobre el cual se evidencia la gestión adelantada por el municipio.
3. Acompañamiento bimestral a la ejecución de las obras hasta el cierre del proyecto</t>
  </si>
  <si>
    <t>1. Informe mesas de trabajo (3)
2. Informe gestion del municipio (1)
3. Informe acompañamiento (3)</t>
  </si>
  <si>
    <t>2-ACGUAVI</t>
  </si>
  <si>
    <t>Supervisión e Interventoría del Contrato de Obra 028F-2022. Recubrimiento Armadura de Hierros, estructura en concreto vivienda terminada. (A) (D). deficiencias por la falta de control riguroso durante la supervisión e interventoría de las obras, lo cual derivó en la ejecución de trabajos deficientes que comprometen la durabilidad y seguridad de las viviendas</t>
  </si>
  <si>
    <t>Deficiencia en la certificación de las viviendas</t>
  </si>
  <si>
    <t>Fortalecer el seguimiento, vigilancia y control que realiza la interventoría a los ejecutores de proyectos de vivienda nueva rural, a través de la verificación del cumplimiento de las normas técnicas y de lo establecido en los diseños aprobados</t>
  </si>
  <si>
    <t>1, Capacitar a los profesionales que conforman la interventoría sobre la verificación de los requisitos a consignar en el certificado de existencia y/o habitabilidad de obras de vivienda nueva
2, Remitir oficio a la interventoría requiriendo el reporte bimensual de anomalías evidenciadas en la ejecución de viviendas nuevas rurales
3, Recibir el reporte bimensual de anomalías evidenciadas</t>
  </si>
  <si>
    <t>1, Acta de reunión (1).
2, Oficio (1).
3, Reporte bimensual de anomalías (4).</t>
  </si>
  <si>
    <t xml:space="preserve">SSEVR (DIVIS)
</t>
  </si>
  <si>
    <t>2-ACPVDP</t>
  </si>
  <si>
    <t>Vulneración al ordenamiento jurídico al expedir un constancia de ejecutoria por fuera del término legal, el que se encuentra establecido en la constancia de ejecutoria no es procedente a la luz del procedimiento establecido</t>
  </si>
  <si>
    <t>Fortalecer los procesos juridicos por medio de la implementación de una guía para garantizar el agotamiento en sede administrativa.</t>
  </si>
  <si>
    <t>Guía para el agotamiento en sede administrativa, con los pasos previstos en el CPACA.
Memorando de socialización al equipo SPAT sobre dicha guía.
Informe del Proyecto Vivienda Saludable Comuna 14 de Cali, con las actuaciones administrativas realizadas</t>
  </si>
  <si>
    <t>1. Guía para el agotamiento en sede administrativa.
2. Memorando de la socialización al equipo SPAT de la Guía para el agotamiento en sede administrativa.
3. Informe Proyecto Vivienda Saludable Comuna 14 Cali, Valle del Cauca.</t>
  </si>
  <si>
    <t>3-ACGUAVI</t>
  </si>
  <si>
    <t>Armadura de Hierro Elementos Estructurales en Vivienda en Ejecución. (A). deficiencia en la labor de supervisor e interventoría, al no velar que la ejecución de las actividades de obra se realice de acuerdo con las especificaciones técnicas estructurales establecidas en la construcción de viviendas</t>
  </si>
  <si>
    <t>3-ACPVDP</t>
  </si>
  <si>
    <t>Proyecto Villa Eduardo, Ambalema Tolima (A)(D). Incumplimiento a la Resoluciones 0705 del 19 de junio de 2019 y 1404 del 8 de octubre de 2019, art. 89 de la ley 1437 num. 1, 2, 5 y 8 del artículo 2, artículo 3, num. 2 del art. 4, art. 6, art. 8 y artículo 9 de la Resolución 019 de 2011, num. 5.2, 5.3, 5.5, 5.7, 5.8, 5.9 y 5.15. de GPV-G-03 Protocolo Declaratoria de Incumplimiento</t>
  </si>
  <si>
    <t>4-ACPVDP</t>
  </si>
  <si>
    <t>Proyecto Villa Claudia, Suárez Tolima (A)(D). omisión de aplicación de la Resoluciones No 475 del 21 de abril de 2017, Resolución 1560 del MVCT, FONVIVIENDA del 1 de noviembre de 2019, artículo 79, 87 y 89 de la Ley 1437, numerales 1, 2, 5, 8 del artículo 2, artículo 3, numeral 2 del artículo 4, artículo 6, artículo 7, artículo 8, artículo 9 de la Resolución 019 del 2011, del MVCT</t>
  </si>
  <si>
    <t>5-ACGUAVI</t>
  </si>
  <si>
    <t>Supervisión Aval Giro de recursos al Oferente. (A) (D) (IP). indebida labor de supervisión en la verificación de los permisos ambientales, contraviniendo las normas y procedimientos por parte, de FONVIVIENDA y la FIDUCIA Consorcio Alianza Colpatria a los oferentes</t>
  </si>
  <si>
    <t>FONVIVIENDA como otorgante de los subsidios de vivienda, no realizó el seguimiento al patrimonio autónomo a FINDETER quien no requirió al contratista  INVERSIONES PORVENIR SAS en su obligación de contratar la interventoría, omitiéndose la realización de la interventoría ambiental</t>
  </si>
  <si>
    <t>Realizar informe final de ejecución del proyecto  donde se constate la construccion de las viviendas y se validen las condiciones ambientales</t>
  </si>
  <si>
    <t>1. Realizar Informe final donde se indique la construcción de las viviendas y las condiciones ambientales</t>
  </si>
  <si>
    <t>Informe final de la construcción de las viviendas y las condiciones ambientales (1)</t>
  </si>
  <si>
    <t>auditoría de cumplimiento a recursos del Presupuesto General de la Nación -PGN en el departamento del Guaviare vigencias 2021, 2022, 2023 y contratos en ejecución o sin liquidar de vigencias anteriores (2024)</t>
  </si>
  <si>
    <t>5-ACPVDP</t>
  </si>
  <si>
    <t>Proyecto de Vivienda de Interés Social Urbanización Palermo, Mocoa – Putumayo – Notificación(A)(D). deficiencias en la gestión adelantada por Fonvivienda, en las actuaciones administrativas no se realizaron conforme a los procedimientos requeridos.</t>
  </si>
  <si>
    <t>Incumplimiento de los artículos 29 de la Constitución Política y 66, 67, 76, 87 y 89 de la Ley 1437 de 2011 Código de Procedimiento Administrativo y de lo Contencioso Administrativo, en concordancia con el numeral 1 del artículo 34 de la Ley 734 de 2002.</t>
  </si>
  <si>
    <t>6-ACGUAVI</t>
  </si>
  <si>
    <t>6-ACPVDP</t>
  </si>
  <si>
    <t>Pólizas de Cumplimiento en proyectos (A)(D). falta de seguimiento y control por parte de la entidad auditada a los informes presentados por la supervisión de Fonade, hoy Enterritorio, considerando que esta última reportó e informó a Fonvivienda la situación que presentaban las pólizas de estos proyectos</t>
  </si>
  <si>
    <t>Incumplimiento de los numerales 1, 2, 5, y 8 del artículo 2, artículo 3, artículo 9 de la Resolución 019 de 2011 del Ministerio de Vivienda, Ciudad y Territorio</t>
  </si>
  <si>
    <t>Realizar la modificación del actual protocolo de incumplimiento aprobado mediante,  acta No 53 del 1 de noviembre de 2017, incorporando tratamiento para los proyectos que tienen poliza vencida.</t>
  </si>
  <si>
    <t>7-ACGUAVI</t>
  </si>
  <si>
    <t>Diseño Estructural Vivienda Entregada. (A) (D). deficiencias en la labor de interventoría y supervisión en cuanto al control de las actividades de ejecución de obra. La omisión en una columna de una vivienda de mampostería confinada puede acarrear graves riesgos estructurales y de seguridad para los habitantes</t>
  </si>
  <si>
    <t>7-ACPVDP</t>
  </si>
  <si>
    <t>Declaratoria de incumplimiento Urbanización las Brisas, Frontino Antioquia (A)(D). omisión de aplicar la normatividad del MVCT referente a la declaratoria de incumplimiento, y el cobro coactivo y después de doce años, contados desde del año de elegibilidad, esto es desde el año 2012 hasta el año 2024, no aplicó los procedimientos posteriores determinados en la Resolución No. 019 de 2011</t>
  </si>
  <si>
    <t>Incumplimiento a la Resolución 1445 del 27 de julio de 2018 del Ministerio de Vivienda Ciudad y Territorio, en concordancia con lo establecido en el numeral tercero del artículo 91 de la Ley 1437 de 2011, numeral 2 del artículo 4, y los artículos 6, 7, 8, 9 y 29 de la Resolución No 0019 del 25 de octubre de 2011, Ley 734 del 2002, artículo 38 de la Ley 1952 de 2019.</t>
  </si>
  <si>
    <t>8-ACGUAVI</t>
  </si>
  <si>
    <t>8-ACPVDP</t>
  </si>
  <si>
    <t>Declaratoria de Incumplimiento Urbanización Montecarlo, Cocorná Antioquia (A)(D). omisión de aplicar la normatividad del MVCT referente a la declaratoria de incumplimiento y el cobro coactivo, así como los procedimientos posteriores determinados en las Resoluciones 0476 del 21 de abril de 2017 y Resolución 1509 del 6 de septiembre de 2017 en concordancia con la Resolución No 019 de 2011</t>
  </si>
  <si>
    <t>Incumplimiento a las Resoluciones 0476 del 21 de abril de 2017 y 1509 del 06 de septiembre de 2017 del MVCT, en concordancia con lo establecido en el numeral tercero del artículo 91 de la Ley 1437 de 2011, numeral 2 del artículo 4, y los artículos 6, 7, 8, 9 y 29 de la Resolución No 0019 del 25 de octubre de 2011, Ley 734 del 2002, artículo 38 de la Ley 1952 de 2019.</t>
  </si>
  <si>
    <t>9-ACPVDP</t>
  </si>
  <si>
    <t>Incumplimiento de los artículos 66, 67, 68, 76, 87 y 89 de la Ley 1437 de 2011 Código de Procedimiento Administrativo y de lo Contencioso Administrativo, y procedimientos adoptados conforme a la Resolución 019 de 2011 por FONVIVIENDA, en concordancia con el numeral 1 del artículo 34 de la Ley 734 de 2002.</t>
  </si>
  <si>
    <t>H1(2023)</t>
  </si>
  <si>
    <t>Actualización de Derechos en Fiducia (A)(D). inadecuada aplicación de las características de la información contable de “Representación fiel y periodo contable” que afectan la debida revelación de la información financiera de la entidad y evidencia debilidades del control interno para el reconocimiento de activos a favor de Fonvivienda</t>
  </si>
  <si>
    <t>Según la CGR: "Desconocimiento del numeral 1.2.1.3 de la resolución 090 de 2020, el concepto de la CGN No. 20211100070261 del 07/09/2021, de conformidad a lo regulado en la ley 1952 de 2019"</t>
  </si>
  <si>
    <t>Gestionar mesa de trabajo con la CGN  para validar tratamiento contable emitido por la CGN mediante concepto No. 20211100070261 del 07/09/2021 y lo concluido en la mesa de trabajo llevada a cabo con esta Entidad el día 08 de octubre de 2021 (Actualmente FONVIVIENDA aplica el tratamiento contable definido en la mesa de trabajo referida)</t>
  </si>
  <si>
    <t>Acta mesa de trabajo con los resultados  (1)</t>
  </si>
  <si>
    <t>Auditoría Financiera FONVIVIENDA vigencia 2023</t>
  </si>
  <si>
    <t>Desconocimiento del numeral 1.2.1.3 de la resolución 090 de 2020, el concepto de la CGN No. 20211100070261 del 07/09/2021, de conformidad a lo regulado en la ley 1952 de 2019</t>
  </si>
  <si>
    <t>Elaborar certificación al finalizar la vigencia a los formatos FRA-F-28 y FRA-F29 de los gastos causados que quedaron a 31 de diciembre pendientes de pago los cuales son validados por la Supervisión de cada uno de los Programas de Vivienda</t>
  </si>
  <si>
    <t>1)Elaborar y firmar certificación  de los gastos causados  que quedaron pendientes de pago para ratificar que estos gastos causados reportados en la columna H del formato FRA-F-28 Y FRA-F-29  se legalizan a 31 de diciembre de cada año y por lo tanto corresponden a erogaciones efectivamente legalizadas al cierre de la vigencia</t>
  </si>
  <si>
    <t>1) certificación de los gastos causados  que quedaron pendientes de pago (1)</t>
  </si>
  <si>
    <t>H10(2023)</t>
  </si>
  <si>
    <t>La CGR no pudo establecer cuáles fueron las metas efectivamente programadas y ejecutadas con recursos de la vigencia 2023, para el programa Semillero de Propietario, por deficiencia en la información presentada al no reflejar que lo ejecutado en 2023 correspondía a recursos y un programa que no hace parte del PND vigente.</t>
  </si>
  <si>
    <t>Elaborar un informe anual de seguimiento del programa Semillero de Propietarios en arrendamiento, para unificar los criterios de reporte en la información de la ejecución presupuestal correspondiente a los años 2023, 2024 y 2025</t>
  </si>
  <si>
    <t>Realizar un informe del estado actual de los subsidios</t>
  </si>
  <si>
    <t>Informe (1)</t>
  </si>
  <si>
    <t>H11(2023)</t>
  </si>
  <si>
    <t>Para la CGR los recursos deben estar destinados a metas según lo proyectado para el período y el valor constituido como reserva evidencia deficiencias en los mecanismos de control y planeación de la ejecución  presupuestal.  Se incorporó el H11(2019) Se incorporó el H11(2022)</t>
  </si>
  <si>
    <t>Realizar dos mesas de trabajo con las areas misionales a efectos de socializar el contenido del tablero de control, en aras de identificar los proyectos que presentan incumplimientos sobre las proyecciones, de las cuales las áreas técnicas comprometidas formularan compromisos</t>
  </si>
  <si>
    <t>Acta de reunión de la mesa de socialización</t>
  </si>
  <si>
    <t>H13(2023)</t>
  </si>
  <si>
    <t>No se adelantaron con antelación suficiente los procesos contractuales que permitieran atender los requerimientos y exigencias del organismo multilateral, razón por la cual no se cumplieron los tiempos y no fue posible ejecutar la reserva presupuestal ni su registro ante la DTN como recursos en Valor Liquido Cero.</t>
  </si>
  <si>
    <t>Acta de reunión de trabajo</t>
  </si>
  <si>
    <t>H16(2023)</t>
  </si>
  <si>
    <t>No se observan soportes de la gestión adelantada por Fonvivienda como entidad encargada de coordinar y liderar la ejecución de los proyectos de vivienda, con los contratos que están entre 0% y 60% de avance físico y pendientes de inicio de los contratos de obra en la vigencia 2024.</t>
  </si>
  <si>
    <t>Fortalecer los mecanismos de seguimiento a los proyectos de interes del programa de promocion de vivienda rural a traves de la estructuracion de mapeo de actores , responsabilidades y oportunidades de apalancar los procesos con los intervinientes estrategicos del territorio para la ejecucionnormal de los proyectos</t>
  </si>
  <si>
    <t>Estructurar un plan de trabajo para el relacionamiento eficiente con el territorio donde se han identificado obstaculos para viabilizar el avance de ejecucion tecnica</t>
  </si>
  <si>
    <t>Plan de trabajo para el mapeo de actores y seguimiento de procesos y/o tramites para la superacion de barreras en el territorio (1)</t>
  </si>
  <si>
    <t>H17(2023)</t>
  </si>
  <si>
    <t>Inoportunidad de las gestiones a cargo del Fondo Nacional de Vivienda-Fonvivienda para declarar el incumplimiento del contrato de diseño y construccion No 5-079 de 2017</t>
  </si>
  <si>
    <t>Informe de cumplimiento y avances (1
Informe de Incumplimiento (1)</t>
  </si>
  <si>
    <t>H18(2023)</t>
  </si>
  <si>
    <t>H2(2023)</t>
  </si>
  <si>
    <t>La CGR manifiesta deficiencias en  el sistema de pagos dejando compromisos sin recursos suficientes para cubrirlos.    Se incorporó el H5(2022)</t>
  </si>
  <si>
    <t>Conciliar los pagos mediante certificación suscrita por el supervidor del C.I.No.330-2015 que se anexará a los formatos FRA-F-28 y FRA-F29, con el detalle de los  gastos causados por concepto de retegarantías que quedaron pendientes de pago a 31 de diciembre, los cuales se pagarán a la liquidación de la contratación derivada.</t>
  </si>
  <si>
    <t>La Supervisión elabora y firma certificación de los gastos causados  por retegarantías que quedaron pendientes de pago para ratificar que estos gastos causados reportados en los formato FRA-F-28 Y FRA-F-29,  de acuerdo con las condiciones contractuales se pagarán con la liquidación de los contratos correspondientes.</t>
  </si>
  <si>
    <t>Certificación de la supervisión (1)</t>
  </si>
  <si>
    <t>H4(2023)</t>
  </si>
  <si>
    <t>La no actualizacion de la calificación de riesgo procesal por la no congruencia entre el valor de la provisión contable y la calificación de riesgo procesal.</t>
  </si>
  <si>
    <t>Diseñar e implementar un procedimiento para el diligenciamiento, seguimiento, calificación del riesgo y provisión contable de procesos judiciales en EKOGUI, conforme con la metodología de la ANDJE</t>
  </si>
  <si>
    <t>Diseño del procedimiento, socialización; y elaboración de informe semestral sobre la aplicación del procedimiento y su cumplimiento</t>
  </si>
  <si>
    <t>Procedimiento y publicación SIG (1).
Socialización (1).
Informe semestral (1)</t>
  </si>
  <si>
    <t>H6(2023)</t>
  </si>
  <si>
    <t>Según la CGR: "Deficiencias en los controles establecidos por FONVIVIENDA, en el proceso de control interno contable respecto a la verificación del cumplimiento de las actividades establecidas en el procedimientos "conciliación operaciones recíprocas".</t>
  </si>
  <si>
    <t>1.Definir las actividades que garanticen que los convenios nuevos se incorpore el tratamiento contable de los aportes de terceros en los patrimonios autónomos 2.Efectuar mesa de trabajo con el equipo contable de la Empresa servicios postales nacionales para conciliar el registro contable que deben efectuar ambas entidades para dar cumplimiento al principio contable de representación fiel</t>
  </si>
  <si>
    <t>1.Reunión con Dirección de FNV, Supervisores y Apoyos Financieros para  inluir en los convenios interadministrativos el tratamiento contable del numeral 1.2.5. de CGN para el registro de los recursos entregados en administración. 2. Realizar mesa de trabajo con el equipo contable de la empresa servicios postales y los asesores asignados por la CGN para conciliar el registro contable.</t>
  </si>
  <si>
    <t>1) Acta reunión con los resultados (1)
2) Acta mesa de trabajo con los resultados (1)</t>
  </si>
  <si>
    <t>H7(2023)</t>
  </si>
  <si>
    <t>Fonvivienda en sus sistemas de información presenta metas y avances que no permiten evidenciar claramente los Subsidios Familiares de Vivienda asignados en 2023 con recursos del presupuesto de esta misma vigencia; falta de control y seguimiento por cada una de las Unidades Ejecutoras de los programas de vivienda, para cumplir a las metas anuales establecidas en el cuatrienio.</t>
  </si>
  <si>
    <t>Informes de seguimientos a la ejecución presupuestal de los Programas de Vivienda</t>
  </si>
  <si>
    <t>H8(2023)</t>
  </si>
  <si>
    <t>H9(2023)</t>
  </si>
  <si>
    <t>El no pago de la sentencia judicial por el rubro de sentencias y conciliaciones y /o fondo de contingencia</t>
  </si>
  <si>
    <t>Revisar y actualizar el procedimiento de pago de sentencias y conciliaciones incluyendo integracion de pago de fondo de contingencias y posibles acuerdos de transacción.</t>
  </si>
  <si>
    <t>Actualizar el procedimiento de Pago de Sentencias y Conciliaciones en el SIG.  Realizar mesa de trabajo con SFP.</t>
  </si>
  <si>
    <t>1 Procedimiento (1) 1 Acta de mesa de trabajo con resultados (1)</t>
  </si>
  <si>
    <t>H1(2024)</t>
  </si>
  <si>
    <t>Baja ejecución de los proyectos de inversión por debilidades en su programación y ejecución. Pese al paso de varios periodos fiscales, FONVIVIENDA no ejecutó los recursos comprometidos en valor líquido cero. No se implementaron acciones efectivas para modificar el presupuesto ni prever las situaciones que impidieron la materialización del giro de recursos comprometidos.</t>
  </si>
  <si>
    <t>Auditoría Financiera FONVIVIENDA vigencia 2024</t>
  </si>
  <si>
    <t>Desincorporar los recursos en cuantía de $20.000 millones adicionados al Contrato de Fiducia Mercantil de Administración Inmobiliaria No.318 de 2008 suscrito entre Fonvivienda y Alianza Fiduciaria S.A Fideicomiso PA2-Macroproyecto Buenaventura</t>
  </si>
  <si>
    <t>Gestionar con Alianza Fiduciaria el Otrosí al Contrato de Fiducia Mercantil de Administración Inmobiliaria No.318 de 2008 de desincorporación de $20.000 millones</t>
  </si>
  <si>
    <t>Otrosí al Contrato de Fiducia Mercantil de Administración Inmobiliaria No.318 de 2008 (1)</t>
  </si>
  <si>
    <t>Radicar documento de desincorporación, toda vez que VIPA - PVG II ya se encuentran en valor liquido Cero. Realizar seguimiento al tablero de control. Crear acciones que permitan contar con los recursos suficiente para atender obligaciones económicas que tengan cada uno de los programas. Hacer gestiones de solicitud de recursos (Pasivos exigibles o Vigencias actuales y anteriores)</t>
  </si>
  <si>
    <t>Radicar documento de desincorporacion. 
Tablero de control 
Memorando de seguimiento a tablero de control  Solicitud del PAC 
Envio a fonvivienda y subdireccion financiera de la solicitud de recursos</t>
  </si>
  <si>
    <t xml:space="preserve">(1) documento de desincorporacion 
(4) tableros de control Vipa 
(4) tableros de control PVG II  
(4) Memorando de seguimiento Vipa 
(4) Memorando seguimiento PVG II   
(1) solicitud de PAC PVG II 
(1) solicitud de PAC VIPA </t>
  </si>
  <si>
    <t>DIVIS
SSFV</t>
  </si>
  <si>
    <t>H2(2024)</t>
  </si>
  <si>
    <t>Existencia de partidas pendientes de conciliar de los saldos que tienen las Fiducias de los programas vivienda y que al cierre de la vigencia 2024 no fueron sido depurados. No se han realizado las depuraciones a las cifras contables históricas. Doble causación del gasto por concepto de ARL. No se llevó contabilidad separada de los recursos aportados por Fonvivienda</t>
  </si>
  <si>
    <t xml:space="preserve">
Generar control periódico para hacer seguimiento a la depuración de causaciones no aplicables presentes en el fideicomiso reuniones
</t>
  </si>
  <si>
    <t xml:space="preserve">Reunión de conciliación </t>
  </si>
  <si>
    <t>DIVIS
CDVD</t>
  </si>
  <si>
    <t>Prevenir discrepancias en los estados financieros y depurar la información</t>
  </si>
  <si>
    <t>Realizar mesas de trabajo mensual - Depurar Informacion.</t>
  </si>
  <si>
    <t>Actas de mesas de trabajo</t>
  </si>
  <si>
    <t xml:space="preserve">Solicitar a Fiduprevisora por parte del supervisor que en los informes de gestión solo se reporte la información financiera de los recursos aportados por Fonvivienda, para evitar confusión en los usuarios de la información.   </t>
  </si>
  <si>
    <t xml:space="preserve">1. Solicitar a Fiduprevisora por parte del supervisor informe de gestión que contenga unicamente registro de las cifras aportados por Fonvivienda. 
2. Validar las cifras del informe de gestión conforme al estado financiero de los recursos aportados por Fonvivienda y los pagos autorizados por la Supervisión  </t>
  </si>
  <si>
    <t>Memorando radicado a Fiduprevisora (1)
Informe gestión Fiduprevisora ajustada por fuente de recursos Fonvivienda (1)</t>
  </si>
  <si>
    <t>H3(2024)</t>
  </si>
  <si>
    <t>El valor observado por el Equipo Auditor se encuentra en proceso de depuración por la Supervisión del Programa Equipamientos. Desde el inicio de la operación del Programa Equipamientos no llevo contabilidad separada de los recursos aportados por FONVIVIENDA. Debilidades en el registro de la información financiera de las cuentas por pagar.</t>
  </si>
  <si>
    <t>Elaborar plan de trabajo para la depuración de las cifras e identificar los ajustes contables para establecer el valor del derecho fiduciario</t>
  </si>
  <si>
    <t>1.Definir plan de trabajo.
2.Realizar acta de conciliación entre la Subdirección de FInanzas y Presupuesto del MVCT y la Supervisión</t>
  </si>
  <si>
    <t>H4(2024)</t>
  </si>
  <si>
    <t>Los intereses no fueron causados por la entidad y su liquidación a la Subdirección de Finanzas y Presupuesto no fue solicitada oportunamente. Los intereses no fueron registrados en la cuenta créditos judiciales, lo que llevó a subestimar el saldo de la cuenta 246002</t>
  </si>
  <si>
    <t>Actualizar e implementar el procedimiento para el cumplimiento y pago de sentencias judiciales, laudos arbitrales y conciliaciones por solicitud del beneficiario o por pago oficioso.</t>
  </si>
  <si>
    <t>Implementación y socialización del procedimiento actualizado en SIG
Diseñar e implementar  formato (punto de control) para el seguimiento y control de pago de sentencia desfavorables (informe)</t>
  </si>
  <si>
    <t xml:space="preserve">Publicación de la actualización en el SIG (1)                                                      Socialización (1)
Informes (4)                                                                                                </t>
  </si>
  <si>
    <t>H5(2024)</t>
  </si>
  <si>
    <t>Los hechos económicos generados por las fiducias en relación con las comisiones, no están debidamente reconocidos en la información financiera de la entidad. Debilidades en los mecanismos de control interno contable. Para la vigencia 2024, no se dispone de información relativa a comisiones correspondientes al programa de Equipamientos.</t>
  </si>
  <si>
    <t>Solicitar concepto contable a la CGN para que indique la cuenta contable que se debe afectar para reconocer gastos por comisiones, FONVIVIENDA actualmente registra el gasto por comisión en la cuenta 589035 si es subsidio monetario y cuenta 5550 si es subsidio en especie</t>
  </si>
  <si>
    <t xml:space="preserve">1.Solicitar concepto contable a la Contaduría General de la Nación.
2.Aplicar tratamiento contable indicado en el concepto que emita la CGN   </t>
  </si>
  <si>
    <t xml:space="preserve">Oficio con radicado (1) 
Registros contables con el tratamiento contable indicado por la CGN (2)      </t>
  </si>
  <si>
    <t>Realizar mesa de trabajo con Fiduprevisora para definir como opera al interior del patrimonio autonómo el cobro de la comisión a FONVIVIENDA</t>
  </si>
  <si>
    <t>Acta mesa de trabajo  y seguimiento a compromiso</t>
  </si>
  <si>
    <t>Acta mesa de trabajo</t>
  </si>
  <si>
    <t>H6(2024)</t>
  </si>
  <si>
    <t>Durante la vigencia 2024 no se realizó una medición física que permitiera contar con un valor actualizado y/o reflejar el deterioro de los lotes de propiedad de FONVIVIENDA. Aunque no estén reconocidos dentro del rubro de Propiedades, Planta y Equipo, se encuentran registrados en cuentas de orden (deudoras), que deben ser objeto de seguimiento permanente para evaluar posibles deterioros</t>
  </si>
  <si>
    <t>Solicitar concepto contable a la Contaduría General de la Nación – CGN, para que indique si para los dos lotes que fueron dados de baja en el año 2020, y sobre los cuales FONVIVIENDA no posee el control, deben aplicárseles normas de deterioro y si su valor debe ser objeto de actualización</t>
  </si>
  <si>
    <t>Solicitar concepto contable a la Contaduría General de la Nación.
Aplicar tratamiento contable indicado en el concepto que emita la CGN</t>
  </si>
  <si>
    <t>Oficio con radicado (1)
Registros contables con el tratamiento contable indicado por la CGN (1)</t>
  </si>
  <si>
    <t>H7(2024)</t>
  </si>
  <si>
    <t>Demora en la actualización de la implementación de la metodología de para el cálculo de la obligación contingente en procesos judiciales, conciliaciones extrajudiciales y trámites arbitrales adoptada por la ANDJE en 2023</t>
  </si>
  <si>
    <t>Implementar la metodología para el cálculo de la obligación contingente de los procesos judiciales, conciliaciones extrajudiciales y trámites arbitrales, conforme a lo establecido en las Resoluciones 171 y 231 de 2025 del MVCT y FONVIVIENDA, mediante las cuales se adoptó la metodología técnica para la calificación de los procesos activos en la plataforma EKOGUI</t>
  </si>
  <si>
    <t>Diseñar y parametrizar el formato para la provisión contable.
Revisión y validación de procesos registrados en EKOGUI</t>
  </si>
  <si>
    <t>Diseño y publicación SIG (1)
Informes  (4)</t>
  </si>
  <si>
    <t>H8(2024)</t>
  </si>
  <si>
    <t>Se evidenció que existen diferencias en los saldos registrados, particularmente con la Dirección del Tesoro Nacional. Deficiencias en los procesos de análisis, verificación y conciliación de la información.</t>
  </si>
  <si>
    <t>Realizar conciliación mensual con la DTN</t>
  </si>
  <si>
    <t>Realizar una mesa de trabajo entre el contador de la DTN, los asesores de la CGN de las entidades DTN y FONVIVIENDA y el contador de FONVIVIENDA y suscribir  acta</t>
  </si>
  <si>
    <t>Acta mesa de trabajo    (1)
Conciliaciónes mensuales (7)</t>
  </si>
  <si>
    <t>Seguir con la conciliación de operaciones reciprocas mensual según información suministrada por la DTN</t>
  </si>
  <si>
    <t>Correos tanto de recibido del Grupo de registro contable en el cual suministran la información como el remitido al Grupo de registro contable por FONVIVIENDA anexando la conciliación</t>
  </si>
  <si>
    <t>Antes de efectuar el cierre contable de la vigencia informar por medio de oficio con radicado al contador de la DTN, los saldos que FONVIVIENDA reportará como saldos recíprocos con la DTN ante la CGN</t>
  </si>
  <si>
    <t>Oficio con radicado GESDOC enviando los saldos a 31 de diciembre al cierre de la vigencia</t>
  </si>
  <si>
    <t>H9(2024)</t>
  </si>
  <si>
    <t>Según el reporte generado en el aplicativo SIRECI, el número total de procesos activos y finalizados es de 262; sin embargo, esta cantidad no coincide con la información registrada en el aplicativo EKOGUI. Se identifican debilidades en el seguimiento de la información reportada.</t>
  </si>
  <si>
    <t>Diseñar e implementar controles de seguimiento para el oportuno registro y estado de los procesos judiciales en el e-KOGUI</t>
  </si>
  <si>
    <t>Informes mensuales de seguimiento en relación con la asignación en el reparto y el registro de los procesos en e-KOGUI, así como la finalización de los mismos</t>
  </si>
  <si>
    <t>Informes (4)</t>
  </si>
  <si>
    <t>H10(2024)</t>
  </si>
  <si>
    <t>Deficiencias en la información transmitida a la Contaduría General de Nacional y la publicada en la página del MVCT, así como en la calidad de la información, inconsistencias, ausencia de detalle de ejecuciones y rendimientos (programa de equipamientos), no se detallan los saldos negativos (Programas de Vivienda) que fueron registrados en el aplicativo SIIF como cuentas por pagar</t>
  </si>
  <si>
    <t>Garantizar una adecuada revelación de la información financiera conforme a las normas para la preparación y presentación de estados financieros y revelaciones del marco normativo para Entidades de Gobierno</t>
  </si>
  <si>
    <t>Validar que la desagregación de la cuenta reintegros de tesorería descrita en las notas a los estados financieros sea correspondiente con la desagregación transmitida en las notas a la CGN al cierre contable 2025</t>
  </si>
  <si>
    <t>Cuadro comparativo de la cuenta valor liquido cero y reintegro de tesoreria de lo transmitido a la CGN vs lo publicado en la página WEB</t>
  </si>
  <si>
    <t>Explicar de forma detallada el origen de las cuentas por pagar al Fiduciario como consecuencia de que los aportes de FONVIVIENDA no son suficientes para cubrir las obligaciones del Programa de Vivienda al finalizar el período contable 2025</t>
  </si>
  <si>
    <t>Notas a los estados financiero con el detalle del origen de las cuentas por pagar al Fiduciario</t>
  </si>
  <si>
    <t>Explicar en detalle los movimientos financieros del Programa Equipamientos por cada fuente de financiación en las notas 2025</t>
  </si>
  <si>
    <t>Cuadro con el detalle de los movimientos financieros por cada fuente de financiación para el Progama Equipamientos</t>
  </si>
  <si>
    <t>Realizar una planilla control de los saldos presupuestales antes de realizar el cierre contable de cada año y realizar el reporte al contador de Fonvivienda con la explicación del cierre presupuestal al 31 de diciembre de 2025</t>
  </si>
  <si>
    <t>Consolidar planilla de control saldos, previo cierre contable anual, detallando compromisos adquiridos, avales (VL0, reservas) y saldos registrados en el sistema de control presupuestal
Incluir en estados financieros, proyectos respaldados con recursos provenientes valor líquido cero y reservas. Se informará al contador de Fonvivienda, procedimiento aplicado cierre corte 31/12/2025</t>
  </si>
  <si>
    <t xml:space="preserve">1. Planilla (1)
2. Memorando (1) </t>
  </si>
  <si>
    <t>SSEVR (DIVIS)</t>
  </si>
  <si>
    <t>Realizar proyeccion trimensual para solicitud del PAC y de esta forma facilitar la armonizacion en saldos</t>
  </si>
  <si>
    <t>Compilar informacion financiera trimensual- hacer proyeccion trimensual - solicitud del PAC de forma oportuna</t>
  </si>
  <si>
    <t>Informes financieros compilados por trimestre  (1)
Proyecciones financieras elaboradas por trimestre (1)
Solicitudes de PAC realizadas dentro del plazo establecido (1)</t>
  </si>
  <si>
    <t>H11(2024)</t>
  </si>
  <si>
    <t>Deficiencias en el diligenciamiento del formato FRA-F-22, el cual constituye una fuente fundamental para el registro de los hechos económicos en la contabilidad de FONVIVIENDA. En consecuencia, se observan fallas en los procesos de registro, verificación y conciliación de la información.</t>
  </si>
  <si>
    <t>Implementar un punto de control para la revisión de la información registrada en los formatos FRA F-22 dentro del programa CDVD</t>
  </si>
  <si>
    <t>Generar un control adicional responsable de adelantar la revisión de la información registrada  para asegurar la correcta ubicación de saldos y conceptos en las casillas correspondientes en los formatos FRA 22</t>
  </si>
  <si>
    <t xml:space="preserve">Matriz de seguimiento desde un componente financiero y contable (1) </t>
  </si>
  <si>
    <t>Elaborar memorando para al cierre contable 2025, si se presenta saldo negativo en el patrimonio autónomo generado por causaciones de compromisos, y que no existan recursos disponibles para atender su pago, se enviará justificación mediante memorando al área contable sobre la dinámica excepcional de los desembolsos de PAC; en caso contrario, de igual manera se informará</t>
  </si>
  <si>
    <t>Enviar memorando al contador de Fonvivienda con la justificación respectiva</t>
  </si>
  <si>
    <t>Memorando (1)</t>
  </si>
  <si>
    <t>Revisar que en el ANEXO 6 EEFF FIDUCIA de los formatos FRA F-22 de los Macroproyectos de Interés Social Nacional Santa Elena y San Antonio se anexe la información correspondiente al estado de resultados (Ingresos, Costos y Gastos) emitida por Alianza Fiduciaria, correspondiente al cierre del período contable de la vigencia informada.</t>
  </si>
  <si>
    <t>Revisión de la información registrada en el ANEXO 6 EEFF FIDUCIA de los formatos FRA F-22 de los Macroproyectos de Interés Social Nacional Santa Elena y San Antonio, constatando que lleve incluida la información correspondiente al estado de resultados (Ingresos, Costos y Gastos) correspondiente al cierre del período contable de la vigencia informada.</t>
  </si>
  <si>
    <t>Revisión del ANEXO 6 EEFF FIDUCIA de los formatos FRA F-22 de los Macroproyectos de Interés Social Nacional Santa Elena y San Antonio al cierre de vigencia</t>
  </si>
  <si>
    <t>Definir plan de trabajo.
Acta de conciliación entre la Subdirección de FInanzas y Presupuesto del MVCT y la Supervisión</t>
  </si>
  <si>
    <t>H12(2024)</t>
  </si>
  <si>
    <t>Falta de claridad en la identificación de los entregables en la fase de investigación y fase de desarrollo del proyecto. Ausencia de metodología para la medición del activo intangible. Los recursos desembolsados han sido contabilizados como gasto, lo cual no se ajusta al Catálogo General de Cuentas</t>
  </si>
  <si>
    <t>Establecer mesas de trabajo en conjunto con la SFP que permita la identificación de los costos de la fase de  investigación y desarrollo para la medición del activo intangible</t>
  </si>
  <si>
    <t>Se realizarán mesas de trabajo para la revisión de los costos del proyecto</t>
  </si>
  <si>
    <t xml:space="preserve">Actas de mesas de trabajo </t>
  </si>
  <si>
    <t>H13(2024)</t>
  </si>
  <si>
    <t>Falta de articulación y comunicación efectiva por parte de la Subdirección de Finanzas y Presupuesto del MVCT, lo cual ha dificultado la integración adecuada de los elementos establecidos en los numerales 53, 54, 55 y 56 de los Estados Financieros, necesarios para el reconocimiento, identificación, control y gestión de riesgos asociados a los activos fijos e intangibles.</t>
  </si>
  <si>
    <t>H14(2024)</t>
  </si>
  <si>
    <t>Se evidencian deficiencias en la gestión de Saldos en Contratos de Fiducias Mercantiles, ya que se siguen presentando saldos sin ejecutar en los programas de vivienda (Semillero de propietario - ahorrdores, Mi Casa Ya, Semillero Arrendamiento, Rural, CDVD, Equipamientos, VIPA, PVG II, Sistema de Información, MISN)</t>
  </si>
  <si>
    <t>PROGRAMA CASA DIGNA VIDA DIGNA
Fortalecer la  proyección de pagos de acuerdo con estimación de entrega de mejoramientos</t>
  </si>
  <si>
    <t>PROGRAMA CASA DIGNA VIDA DIGNA
Ajustar a una periodicidad menor la proyección de entregas de mejoramientos para una correcta programación de los recursos a solicitar por PAC
Realizar la proyección mensual de pagos de acuerdo con el número de mejoramientos a entregar</t>
  </si>
  <si>
    <t>Proyección mensual de pagos de acuerdo con el número de mejoramientos a entregar</t>
  </si>
  <si>
    <t>PROGRAMA MACROPROYECTOS
Revisar los saldos sin ejecutar en los fideicomisos de los Macroproyectos de Interés Social Nacional Santa Elena y San Antonio frente a la contratación derivada y a los compromisos por suscribir</t>
  </si>
  <si>
    <t>PROGRAMA MACROPROYECTOS
Mesas de revisión de saldos sin ejecutar en los fideicomisos de los Macroproyectos de Interés Social Nacional Santa Elena y San Antonio frente a la contratación derivada y a los compromisos por suscribir</t>
  </si>
  <si>
    <t>Actas de mesas trimestrales de revisión de saldos sin ejecutar</t>
  </si>
  <si>
    <t>PROGRAMA EQUIPAMIENTOS
Realizar seguimiento a la ejecución de los convenios suscritos entre Findeter y los municipios priorizados, para revisar el avance en los procesos de contratación de los proyectos de Espacio Público. Establecer al cierre de la vigencia, el avance de la ejecución de los recursos incorporados para estos proyectos en el PA de Fiducia Equipamientos Públicos Colectivos</t>
  </si>
  <si>
    <t>PROGRAMA EQUIPAMIENTOS
Realizar las mesas de trabajo para revisar el avance en los procesos de contratación y priorizar los pagos que se tienen proyectado durante el segundo semestre, con el fin de tener una proyección mensual de la ejecución de los recursos, hasta la terminación de los proyectos de EP.</t>
  </si>
  <si>
    <t>Proyección mensual de pagos</t>
  </si>
  <si>
    <t>H15(2024)</t>
  </si>
  <si>
    <t>Deficiencias en la ejecución eficiente de los recursos asignados y programados durante la vigencia, lo que se atribuye a fallas en el seguimiento adecuado de los recursos entregados a través de los contratos de fiducia mercantil. Esta deficiencia ha obstaculizado el cumplimiento de los objetivos planteados por el fideicomitente</t>
  </si>
  <si>
    <t xml:space="preserve">Acta de reunión de seguimiento presupuestal </t>
  </si>
  <si>
    <t>DIVIS
FONVIVIENDA</t>
  </si>
  <si>
    <t>H16(2024)</t>
  </si>
  <si>
    <t>Deficiencias en el proceso de planeación presupuestal de la entidad, al no haber ejecutado de manera eficiente los recursos apropiados dentro de la vigencia fiscal para los proyectos de inversión</t>
  </si>
  <si>
    <t>H17(2024)</t>
  </si>
  <si>
    <t>Deficiencias en la expedición de los actos administrativos para el reconocimiento y pago de los gastos por concepto de viáticos y desplazamientos, que fueron el soporte para comprometer los recursos presupuestales. Falta de exigencia oportuna por parte de la entidad para la legalización de los avances dentro de los tres (3) días hábiles siguientes a la fecha de desplazamiento.</t>
  </si>
  <si>
    <t>Optimizar el proceso de gestión y legalización de viáticos y gastos de viaje en el marco del presupuesto de inversión, mediante el fortalecimiento en la elaboración de actos administrativos, la exigencia oportuna de legalización de avances, y la mejora de controles documentales y presupuestales que respalden los compromisos y reservas.</t>
  </si>
  <si>
    <t>Desarrollar un sistema de alertas interno que notifique sobre el vencimiento del plazo para legalizar la comisión.
Establecer una validación documental previo a constituir reservas presupuestales, esta incluirá la existencia del acto administrativo y ejecución de la comisión.
Restringir la aprobación de comisiones y desplazamientos cuando se tengan legalizaciones pendientes</t>
  </si>
  <si>
    <t>Sistema de alertas en funcionamiento, evidencias de correos enviados a través del sistema (1)
Memorando de conciliación dirigido a la SFP con el estado de reservas, previo a la constitución de la reserva (1)
Correo electrónico a ordenadores del gasto, indicando no aprobación de comisiones y/o desplazamientos por legalizaciones pendientes (6)</t>
  </si>
  <si>
    <t>SSA</t>
  </si>
  <si>
    <t>H18(2024)</t>
  </si>
  <si>
    <t>Deficiencias en el desarrollo de los procesos contractuales necesarios para ejecutar los compromisos asociados con los recursos destinados a los programas de vivienda, lo que generó una expiración de las reservas presupuestales y podría implicar pagos con cargo a pasivos exigibles de vigencias expiradas, afectando el presupuesto de la vigencia en la que se efectúen dichos pagos.</t>
  </si>
  <si>
    <t>Elaborar un informe del avance fisico y financiero de los Fideicomisos que presentaron reserva presupuestal para el año 2024</t>
  </si>
  <si>
    <t>Elaborar un informe (1)</t>
  </si>
  <si>
    <t>H19(2024)</t>
  </si>
  <si>
    <t>Falta de análisis de saldos de compromisos legalmente constituidos, no se identificaron adecuadamente los recursos que debían pagarse o liberarse durante la vigencia 2024. Deficiencia en el seguimiento de los contratos interadministrativos. Se constituyeron reservas presupuestales sin contar con un soporte técnico que considerara factores externos ajenos a los contratistas o la entidad</t>
  </si>
  <si>
    <t>Realizar Informe de ejecución que permita verificar los saldos por pagar del convenio o contrato</t>
  </si>
  <si>
    <t>Informe de ejecución contractual elaborado por la supervisión del contrato</t>
  </si>
  <si>
    <t xml:space="preserve">
Informe de ejecución contractual (1)</t>
  </si>
  <si>
    <t>H20(2024)</t>
  </si>
  <si>
    <t>Baja ejecución presupuestal en los recursos destinados a los tres (3) proyectos de inversión. Debilidades en la planeación y gestión de los negocios jurídicos ejecutados a través de patrimonios autónomos, los cuales son responsables de la administración y pago de los recursos asignados en el presupuesto de la vigencia 2024, para los programas de vivienda.</t>
  </si>
  <si>
    <t>Monitorear de manera continua el presupuesto de los proyectos de inversión, generando alertas preventivas para una gestión eficiente</t>
  </si>
  <si>
    <t>Elaborar un tablero de control (5)</t>
  </si>
  <si>
    <t>Tablero de control (5)</t>
  </si>
  <si>
    <t>H21(2024)</t>
  </si>
  <si>
    <t>Falta de coordinación y comunicación entre las áreas de Finanzas Presupuesto y Contabilidad, para determinar el valor de la Reserva Inducida con cargo a la Fiduciaria occidente. FONVIVIENDA constituyó y certificó una reserva inducida sin que dicha suma esté respaldada ni en los estados financieros de la entidad ni en los de la Fiduciaria Occidente al 31 de diciembre de 2024.</t>
  </si>
  <si>
    <t>Solicitar concepto contable a la Contaduría General de la Nación - CGN sobre e registro contable que debe elaborar FONVIVIENDA, cuando el Fiduciario realice la solicitud de aportes, y el Fideicomitente no pueda efectuar su giro por no disponibilidad de recursos - PAC</t>
  </si>
  <si>
    <t>Solicitar mediante radicado GESDOC concepto contable a la Contaduría General de la Nación.
Aplicar tratamiento contable indicado en el concepto que emita la CGN al cierre contable anual</t>
  </si>
  <si>
    <t xml:space="preserve">Oficio con radicado
Registros contables con el tratamiento contable indicado por la CGN </t>
  </si>
  <si>
    <t>H22(2024)</t>
  </si>
  <si>
    <t>Deficiencias en el uso de los recursos asignados por la DGCPTN para atender los compromisos derivados de contratos y convenios interadministrativos durante la vigencia fiscal 2024. La situación observada se refiere específicamente al porcentaje acumulado de recursos del PAC que no fueron girados al cierre de la vigencia 2024, el cual asciende al 22,52%.</t>
  </si>
  <si>
    <t>Fortalecer los mecanismos de planeación, seguimiento y control de la entidad, en cuanto a la ejecución de los recursos de los proyectos de inversión asignados a la entidad, del presupuesto General de la Nación</t>
  </si>
  <si>
    <t>La Subdirección de Finanzas y Presupuesto, presentará reporte de ejecución del Indicador de PAC No Utilizado-INPANUT a FONVIVIENDA, frente a las solicitudes realizadas, con el fin de identificar avances, alertas y acciones de mejora que faciliten la oportuna apropiación, compromiso y ejecución de recursos asignados en la vigencia, y reducir el porcentaje de PAC no utilizado</t>
  </si>
  <si>
    <t>Reporte de ejecución INPANUT Mensual (5)
Solicitudes de PAC de FONVIVIENDA (5)</t>
  </si>
  <si>
    <t>H23(2024)</t>
  </si>
  <si>
    <t>Inadecuada gestión por parte de FONVIVIENDA en el manejo de los recursos asignados, que estaban destinados a ser entregados en administración y pago a la Fiduciaria La Previsora S.A. para la ejecución del programa de equipamientos.</t>
  </si>
  <si>
    <t>Fortalecer el seguimiento y control de la ejecución físico-financiera del Proyecto de Vivienda Resiliente e Incluyente, financiado con recursos de crédito externo</t>
  </si>
  <si>
    <t>Desarrollar espacios con los equipos técnicos y financieros de FONVIVIENDA y el MVCT para el seguimiento a la planeación de la implementación del componente de Equipamientos.
Implementar una herramienta de seguimiento sobre las actividades que se proyectan y/o decisiones tomadas respecto al componente de Equipamientos.</t>
  </si>
  <si>
    <t xml:space="preserve">Actas de las mesas de trabajo y/o reuniones de seguimiento  (5) 
Matriz de Seguimiento de las alertas generadas de la gestión tecnica y financiera. (1) </t>
  </si>
  <si>
    <t>DIVIS
BANCO MUNDIAL</t>
  </si>
  <si>
    <t>H24(2024)</t>
  </si>
  <si>
    <t>Deficiencias en el seguimiento y control por parte de la supervisión a la ejecución de los contratos de fiducia mercantil encargados de los proyectos de vivienda. Falta de celeridad por parte de la Subdirección Financiera en garantizar la ejecución y pago oportuno dentro de la vigencia correspondiente</t>
  </si>
  <si>
    <t>Implementar una herramienta de seguimiento, generar reportes trimestrales con alertas de gestión técnica y financiera. Realizar reuniones permanentes de seguimiento con los operadores de asistencia técnica y las respectivas fiducias, así como con el agente implementador de MIB y EP. Implementar espacios de retroalimentación con equipos técnicos y financieros de FONVIVIENDA y el MVCT</t>
  </si>
  <si>
    <t xml:space="preserve">Matriz de Seguimiento de las alertas generadas de la gestión técnica y financiera. (1) 
Memorando de reportes trimestrales a los equipos técnicos de Fonvivienda y el MVCT (3)
Elaborar actas de las mesas de trabajo y/o reuniones de seguimiento (5) </t>
  </si>
  <si>
    <t>H25(2024)</t>
  </si>
  <si>
    <t>Falencias en los controles internos de la entidad respecto al cumplimiento de la obligación de publicar en el Sistema Electrónico de Contratación Pública</t>
  </si>
  <si>
    <t>Realización de una mesa de trabajo mensual donde se realice la verificación del cargue de los soportes de los expedientes contractuales.</t>
  </si>
  <si>
    <t>Actas de mesas de trabajo (6)</t>
  </si>
  <si>
    <t>Realizar el seguimiento al proceso de publicaciones en el SECOP II,  de los  tramites contractuales de los contratos y convenios de la Subdirección de Subsidio y Ejecución de Vivienda Rural.</t>
  </si>
  <si>
    <t xml:space="preserve">Correo electrónico (1)
Archivo excel con un tablero de control y seguimiento (4) </t>
  </si>
  <si>
    <t>SSEVR</t>
  </si>
  <si>
    <t>H26(2024)</t>
  </si>
  <si>
    <t>Demoras en la implementado la metodología técnica y legalmente establecida para el cálculo de la obligación contingente de los procesos judiciales, conciliaciones extrajudiciales y trámites arbitrales. Falta de coordinación entre la Oficina Jurídica del MVCT y la Subdirección Financiera, lo que ha impedido la implementación oportuna de las acciones necesarias para su correcta ejecución</t>
  </si>
  <si>
    <t>Implementar la metodología para el cálculo de la obligación contingente de los procesos judiciales, conciliaciones extrajudiciales y trámites arbitrales, conforme a lo establecido en las Resoluciones 171 y 231 de 2025 del MVCT y FNV, para la calificación de los procesos activos en la plataforma EKOGUI</t>
  </si>
  <si>
    <t>Diseñar y parametrizar un formato para el seguimiento y reporte de la provisión contable y su publicación en SIG
Elaboración de informe de revisión y validación de procesos registrados en EKOGUI</t>
  </si>
  <si>
    <t>H27(2024)</t>
  </si>
  <si>
    <t>La gestión realizada no fue eficiente para alcanzar las metas estipuladas en cada uno de los indicadores, situación que evidencia deficiencias en la planeación, gestión y ejecución de los programas, postergando el acceso a los mejoramientos de vivienda, así como al acceso de vivienda nueva (rural y urbana)</t>
  </si>
  <si>
    <t>Realizar mesas de trabajo para la formulación del plan de acción de la próxima vigencia y dar a conocer a los directivos la planeación institucional con el fin de generar las alertas, revisar los indicadores y de ser necesario hacer una depuración o actualización de los mismos, de tal manera que queden incluidos indicadores estratégicos en el Plan de la próxima vigencia 2026</t>
  </si>
  <si>
    <t>Realizar las mesas para generar elaborar un plan de acción vigencia 2026 de forma eficiente</t>
  </si>
  <si>
    <t>Capacitación en la planeación institucional y elaboración de propuesta del plan de Acción institucional 2026</t>
  </si>
  <si>
    <t>OAP - DIVIS</t>
  </si>
  <si>
    <t>H28(2024)</t>
  </si>
  <si>
    <t>H29(2024)</t>
  </si>
  <si>
    <t>La entidad no cuenta con la implementación y el funcionamiento del sistema que permita la aprobación y el seguimiento de los subsidios de vivienda familiar en los diferentes programas
que tiene el Fondo Nacional de Vivienda - FONVIVIENDA</t>
  </si>
  <si>
    <t>Realizar acompañamiento a los equipos de trabajo de las demás dependencias en la entrega de información oportuna para la actualización de información en el sistema de información así como seguimiento continua a la información y avance de los contratistas</t>
  </si>
  <si>
    <t>Realizar mesas técnicas con la dependencia encargada, para identificar necesidades, brechas y posibles soluciones tecnológicas que permitan estructurar un plan de acción para implementar procesos eficientes en la gestión de subsidios de FONVIVIENDA</t>
  </si>
  <si>
    <t>Actas de las mesas tecnicas</t>
  </si>
  <si>
    <t>H30(2024)</t>
  </si>
  <si>
    <t>Deficiencias tanto en los estudios previos como en la planeación y ejecución del contrato, especialmente en lo relativo a la definición de entregables técnicos y productos vinculados a los objetivos específicos. Falencias en la supervisión, bajo cumplimiento del objeto contractual y cronograma, pago de entregable que aún están en pruebas, falta de informes de supervisión e interventoría</t>
  </si>
  <si>
    <t>Realizar el seguimiento continuo a la información y avance de los contratistas en cumplimiento a lo establecido en el contrato.</t>
  </si>
  <si>
    <t>Elaborar los informes de supervisión, para la revisión de la ejecución de la contratación derivada del SISFV</t>
  </si>
  <si>
    <t xml:space="preserve">Informe de supervisión (3) </t>
  </si>
  <si>
    <t>1 ACSFV(2024)</t>
  </si>
  <si>
    <t>Deficiencias en la formulación y definición de parámetros y metodología para el seguimiento de los indicadores del PAI, así como en el seguimiento a la ejecución presupuestal y la materialización de los subsidios. Metas concentradas en la etapa inicial del proceso de asignación del SFV, y no en la efectividad de la entrega, que concreta con la legalización de la vivienda al beneficiario</t>
  </si>
  <si>
    <t>Realizar una capacitación con los equipos del Viceministerio de vivienda con el fin de construir mejores indicadores para el PAI y así se pueda realizar mejor seguimiento en los mismos</t>
  </si>
  <si>
    <t xml:space="preserve">Capacitar a las direcciones </t>
  </si>
  <si>
    <t>Acta de reunión, presentación de la capacitación</t>
  </si>
  <si>
    <t>OAP
Viceministerio de vivienda</t>
  </si>
  <si>
    <t>Auditoría de cumplimiento al FONVIVIENDA - vigencias 2022, 2023, 2024 y vigencias anteriores de SFV</t>
  </si>
  <si>
    <t>2 ACSFV(2024)</t>
  </si>
  <si>
    <t xml:space="preserve">Deficiencias en el seguimiento, control y legalización de los subsidios otorgados. Falta de mecanismos efectivos de supervisión y procedimientos que garanticen la trazabilidad y legalización oportuna de los subsidios asignados. Ausencia de respuestas eficaces ante situaciones jurídicas, técnicas o administrativas que afectan la entrega efectiva de las viviendas. </t>
  </si>
  <si>
    <t>Elaborar un informe de conciliación que compare los subsidios asignados con los pendientes de legalización, detallando su estado actual</t>
  </si>
  <si>
    <t>Informe Consolidado de Conciliación</t>
  </si>
  <si>
    <t>Informes (2)</t>
  </si>
  <si>
    <t>3 ACSFV(2024)</t>
  </si>
  <si>
    <t>Deficiencias en el seguimiento y gestión de los programas de vivienda rural, asociado a retrasos y falta de seguimiento a la ejecución de las etapas en se desarrollan en la entrega de los SFVR, que dependen de actores externos a la entidad, tales como oferentes, constructores y entes territoriales</t>
  </si>
  <si>
    <t>Fortalecer el seguimiento para el control de riesgos y de tiempos de legalización de subsidios en los programas de promoción de vivienda rural</t>
  </si>
  <si>
    <t>Actualizar la matriz de riesgos para incluirla en los términos de referencia de los contratos de obra del programa de promoción de vivienda rural.
Solicitar el acompañamiento del Ministerio de Defensa para ingresar a zonas con problemas de orden público.
Realizar reuniones de seguimiento quincenal con la interventoría de los contratos de obra.</t>
  </si>
  <si>
    <t>Archivo excel de matriz de riesgos (1)
Correo electrónico (1)
Acta de reunión (10)</t>
  </si>
  <si>
    <t>4 ACSFV(2024)</t>
  </si>
  <si>
    <t>5 ACSFV(2024)</t>
  </si>
  <si>
    <t xml:space="preserve">Deficiencias por parte del Comité Técnico de Supervisión, falta de cumplimiento de obligaciones postcontractuales y la entrega efectiva de SFV. Las medidas adoptadas no fueron eficaces ante la inactividad del FNGRD y no suplieron la ausencia de instrumentos jurídicos que garantizaran la continuidad del convenio. Limitaciones en la articulación institucional </t>
  </si>
  <si>
    <t>Adelantar acciones encaminadas a la liquidacion del convenio dentro de los términos</t>
  </si>
  <si>
    <t>Generar informe final de supervision del convenio en el marco de cumplimiento de las obligaciones contracutuales de Fonvivienda. 
Presentar Proyecto de Acta de Liquidaciòn y solicitar a la UNGRD el acta de liquidación  con informe de final de Supervisiòn</t>
  </si>
  <si>
    <t>Informe (1)
Proyecto de acta (1)</t>
  </si>
  <si>
    <t>SPAT
SFV</t>
  </si>
  <si>
    <t>6 ACSFV(2024)</t>
  </si>
  <si>
    <t>Proyecto de Urbanización 20 de octubre. San Marcos, Sucre. Administrativo con presunta incidencia Disciplinaria y Fiscal. (A-D-F). PVG II. Se inició la ejecución del proyecto sin conocer que el predio presentaba una falsa tradición, lo que imposibilitó los trámites de licencias urbanísticas y llevo a la terminación anticipada del proyecto y pagos al contratista por valor de $443,105,016</t>
  </si>
  <si>
    <t>Deficiencias en la planeación y viabilización del predio, así como la interventoría toda vez que pese a que se realizaron estudios previos jurídicos, topográficos, diseños arquitectónicos, civiles y urbanos no se identificó de manera temprana la falsa tradición, lo que llevó a que se pagaran actividades que no generaron utilidad, ni cumplieron la finalidad para la cual fueron concebidas</t>
  </si>
  <si>
    <t>Generar un documento de recomendaciones desde SPAT como supervisor del contrato fiduciario de PVGII a Fonvivienda para ser tenido en cuenta como requisito jurídico habilitante en la viabilización de los predios en los próximos programas</t>
  </si>
  <si>
    <t>Realizar informe con la trazabilidad de los documento requeridos según los terminos de referencia del contrato de evaluación de FINDETER, los documentos recibidos y el marco legal aplicable</t>
  </si>
  <si>
    <t>Informe de cumplimiento y recomendación (1)
Certificado de Viabilidad expedido por FINDETER (1)</t>
  </si>
  <si>
    <t>7 ACSFV(2024)</t>
  </si>
  <si>
    <t>Urbanización Villa Karen en Sincelejo y Urbanización Dios y Pueblo en Corozal, departamento Sucre. Administrativo con presunta incidencia Disciplinaria. (A-D). Pasados 9 años desde la entrega de las viviendas a los beneficiarios aún siguen pendientes por escriturar un total de 173 subsidios familiares de vivienda</t>
  </si>
  <si>
    <t>Demoras injustificadas en la legalización de subsidios ya entregados. Deficiencias en el seguimiento, control y legalización de los subsidios otorgados. Falta de mecanismos efectivos de supervisión y procedimientos que garanticen la trazabilidad y legalización oportuna de los subsidios asignados.</t>
  </si>
  <si>
    <t>SSFV
TITULACIÓN</t>
  </si>
  <si>
    <t>8 ACSFV(2024)</t>
  </si>
  <si>
    <t>Debilidades en la planeación toda vez que, si se requería contemplar adiciones el contrato suscrito no definió esta posibilidad, ni se incluyó el delta de transporte para todos los municipios en la etapa precontractual. Las demoras en el desarrollo del proyecto generan un aumento en el valor del SFVR, lo que implica una mayor inversión de recursos</t>
  </si>
  <si>
    <t>9 ACSFV(2024)</t>
  </si>
  <si>
    <t>Ejecución del Contrato de obra No. 032F-2022 del programa de promoción de vivienda rural, en los municipios de Ataco, Chaparral, Natagaima, Planadas y Rioblanco, Tolima. (A-D). Transcurridos aprox. diez meses adicionales al plazo inicial, el proyecto alcanzó un 7,5% de avance físico y se dio por terminado de manera anticipada por la imposibilidad de desarrollar el objeto contractual</t>
  </si>
  <si>
    <t>Debilidades en la planeación, que se manifiestan en la falta de previsión de tiempos adecuados para la ejecución del diagnóstico, la validación de beneficiarios y la estructuración técnica de las viviendas, aspectos que incidieron en el desarrollo del contrato. Desface temporal entre la detección de las deficiencias y la implementación de acciones correctivas.</t>
  </si>
  <si>
    <t>Implementar acciones preventivas para la detección temprana de deficiencias en la ejecución de los contratos de obra de los programas de promoción de vivienda rural</t>
  </si>
  <si>
    <t xml:space="preserve">Remitir desde la supervisión del encargo fiduciario al órgano contractual (o quien haga sus veces) de la fiduciaria encargada de adelantar los procesos de contratación, la propuesta técnica de metodología para generar alertas tempranas en caso de presentarse retrasos en la ejecución que puedan derivar en procesos de incumplimiento de los contratos de obra. </t>
  </si>
  <si>
    <t>Documento</t>
  </si>
  <si>
    <t>10 ACSFV(2024)</t>
  </si>
  <si>
    <t>Contrato de obra No. 038F-2022. Promoción de vivienda rural, en los municipios de Guapi, López de Micay y Timbiquí del departamento de Cauca. (A-D) Deficiencias en su ejecución del contrato, lo que llevó a modificarlo a través 5 otrosíes. El avance físico (5.8%) no corresponde a lo programado y conlleva al atraso de la entrega efectiva de las viviendas a los beneficiarios del SVFR</t>
  </si>
  <si>
    <t>Debilidades en la gestión del Comité Técnico al cual le corresponde establecer los parámetros técnicos para la selección, contratación y/o seguimiento para la ejecución del programa de vivienda rural. Las acciones por parte de los órganos contractuales se tomaron en una etapa avanzada por lo que no lograron mitigar las desviaciones para el cumplimiento oportuno del objeto contractual</t>
  </si>
  <si>
    <t>Adelantar las gestiones para iniciar el proceso de declaratoria de incumplimiento en el marco de las competencias de la supervisión del contrato de Fiducia</t>
  </si>
  <si>
    <t>1. Remitir desde la supervisión del encargo fiduciario a la fiduciaria encargada de adelantar procesos de contratación, la propuesta técnica de metodología para generar alertas tempranas frente a retrasos en la ejecución que puedan derivar en procesos de incumplimiento de los contratos de obra. 
2. Citar mesa para iniciar proceso de incumplimiento del contrato de obra 038F-2022</t>
  </si>
  <si>
    <t>1. Documento.
2.  Acta</t>
  </si>
  <si>
    <t>11 ACSFV(2024)</t>
  </si>
  <si>
    <t>Obras ejecutadas en el marco de los proyectos Torres del Parque y La Estancia El Roble en el municipio de Tunja – Boyacá. (A – OI). Transcurridos 8 años desde el dictamen realizado por la UPTC, a la fecha hay hogares que siguen residiendo en viviendas que requieren de un reforzamiento estructural y de las cuales no se tiene certeza de su comportamiento</t>
  </si>
  <si>
    <t>Debilidades en el seguimiento a los subsidios otorgados a los proyectos Torres del Parque y Estancia El Roble. No se evidencia que FONVIVIENDA haya actuado de manera oportuna frente a la información recibida del proyecto La Estancia y no cuenta con el informe del proyecto Torres del Parque. Deficiencias en la supervisión realizada por FONADE. Traslado a la UNGRD</t>
  </si>
  <si>
    <t>Promover acciones de articulacion para la mitigacion de los riesgos en el marco de los proyectos Torres del Parque y La Estancia El Roble </t>
  </si>
  <si>
    <t>Promover mesas de trabajo con la UNGRD con el fin de establecer medidas que mitiguen el riesgo de los beneficiarios</t>
  </si>
  <si>
    <t>Mesa de trabajo (1)</t>
  </si>
  <si>
    <t>12 ACSFV(2024)</t>
  </si>
  <si>
    <t>Ejecución del Proyecto FSVIPA-249 Divino Niño II del municipio de Gamarra, Cesar. (A – D – OI). A la fecha, no se han materializado los SFV para los beneficiarios amparados por el fallo (STC10283 de 2017), así como tampoco se observa la gestión suficiente para que la urbanización del Divino Niño II del municipio de Gamarra llegue a su finalización (Avance 55,57%)</t>
  </si>
  <si>
    <t>Debilidades en la supervisión realizada por parte de las entidades involucradas, en especial FONVIVIENDA dado que existe una orden judicial de asumir la supervisión en la ejecución del proyecto. Traslado a la Honorable Corte Suprema de Justicia</t>
  </si>
  <si>
    <t>Fortalecer la supervisión técnica en la ejecución del proyecto Divino Niño II del municipio de Gamarra (Cesar), dando cumplimiento a la orden judicial , mediante la activación de mecanismos efectivos de gestión y seguimiento que garanticen la materialización de los subsidios familiares de vivienda y la finalización del proyecto conforme a los estándares establecidos</t>
  </si>
  <si>
    <t>1. Acompañar técnicamente el seguimiento al avance del proyecto y sus compromisos.
2. Coordinar mesas trimestrales de trabajo con actores responsables para viabilizar la entrega de SFV.
3. Elaborar informe técnico sobre las gestiones realizadas en cumplimiento del fallo judicial</t>
  </si>
  <si>
    <t>Informes (2)
Mesas de trabajo (2)</t>
  </si>
  <si>
    <t>1_MBIC_25</t>
  </si>
  <si>
    <t>Hallazgo No. 1: Subsidios de vivienda no legalizados Proyecto Ciudadela Bicentenario, Cartagena, Bolívar (A-D). No se ha logrado la legalización del 20% del subsidio en 19 viviendas del Programa PVG – 1 —por ocupaciones ilegales y/o demoras administrativas</t>
  </si>
  <si>
    <t>No se implementaron medidas efectivas para la prevención de las ocupaciones irregulares y de esta manera asegurar la entrega material de las viviendas a los beneficiarios del programa PVG – 1, Ciudadela Bicentenario</t>
  </si>
  <si>
    <t>Implementar un mecanismo permanente de articulación interinstitucional con la Fiduciaria, el Grupo de Titulación y el constructor, orientado a promover y verificar avances en la recuperación y escrituración de las viviendas faltantes, mediante mesas de trabajo trimestrales con los actores involucrados</t>
  </si>
  <si>
    <t>Mesas de trabajo Trimestrales - Informes de mesas de trabajo con gestiones realizadas y avance en la recuperación y escrituracvión de vivierndas faltantes</t>
  </si>
  <si>
    <t>Mesas de Trabajo Trimestrales/Informes de Mesas de Trabajo (4)
Informe de Efectividad (1)</t>
  </si>
  <si>
    <t>DIVIS
SPAT</t>
  </si>
  <si>
    <t>RPTA de fondo denuncia 2025-340799-82111-D, CAT_2155_2025_1. MVCT 2025ER0178565 del 19/12/2025</t>
  </si>
  <si>
    <t>2_MBIC_25</t>
  </si>
  <si>
    <t>Hallazgo No. 2: Disminución de los subsidios de vivienda en el Macroproyecto Bicentenario (A-D). Ha sido objeto de diversas modificaciones y actualizaciones normativas orientadas a ajustar su desarrollo a las condiciones urbanísticas, ambientales y socioeconómicas del territorio, 17 años después de su adopción, el avance del MISN Ciudad del Bicentenario es del 17,5%</t>
  </si>
  <si>
    <t>No aporta evidencia concreta sobre cómo la reducción del área útil afecta la capacidad real de ejecución, ni sobre si la oferta proyectada se mantiene viable frente a los retrasos históricos del proyecto.</t>
  </si>
  <si>
    <t>Verificar el cumplimiento del estándar mínimo de provisión de suelo VIS/VIP – MISN Ciudad del Bicentenario</t>
  </si>
  <si>
    <t>Verificar que el MISN Ciudad del Bicentenario, mediante el suelo habilitado para el desarrollo de viviendas VIS/VIP, contribuya a la atención de al menos el 1 % del déficit habitacional del Distrito de Cartagena, conforme a las estadísticas oficiales del DANE, y su correspondencia con los Subsidios Familiares de Vivienda asignados por Fonvivienda</t>
  </si>
  <si>
    <t>Informe Técnico del Porcentaje (%) de contribución a la atención del déficit habitacional  (Déficit habitacional total del Distrito (DANE)/ Viviendas VIS/VIP con capacidad de atención en el MISN / Déficit habitacional total del Distrito ( DANE) ) × 100)</t>
  </si>
  <si>
    <t>FONVIVIENDA
DEUT</t>
  </si>
  <si>
    <t>EXTEMPORANEA X VALIDAR</t>
  </si>
  <si>
    <t>H38ACES</t>
  </si>
  <si>
    <t>OAP</t>
  </si>
  <si>
    <t>Acciones de mejora cumplidas</t>
  </si>
  <si>
    <t>Acciones de mejora No efectivas</t>
  </si>
  <si>
    <t>Acciones de mejora con avance  &gt; 50%</t>
  </si>
  <si>
    <t>Acciones de mejora con avance &lt; 50%</t>
  </si>
  <si>
    <t>Acciones de mejora con 0% de avance</t>
  </si>
  <si>
    <t>Acciones de mejora vencidas</t>
  </si>
  <si>
    <t>SFP (19 acc)</t>
  </si>
  <si>
    <t>DIVIS (20 acc)</t>
  </si>
  <si>
    <t>SSEVR (16 acc)</t>
  </si>
  <si>
    <t>FNV (6 acc)</t>
  </si>
  <si>
    <t>DEUT (7 acc)</t>
  </si>
  <si>
    <t>OAJ (6 acc)</t>
  </si>
  <si>
    <t>SSFV (4 acc)</t>
  </si>
  <si>
    <t>SSA (3 acc)</t>
  </si>
  <si>
    <t>OAP (2 acc)</t>
  </si>
  <si>
    <t>DSH (1 acc)</t>
  </si>
  <si>
    <t>Total</t>
  </si>
  <si>
    <t>Área responsable</t>
  </si>
  <si>
    <t>Acciones de mejora</t>
  </si>
  <si>
    <t>Total en ejecución</t>
  </si>
  <si>
    <t>%  de avance acciones en ejecución</t>
  </si>
  <si>
    <t>Vencidas</t>
  </si>
  <si>
    <t>No efectivas</t>
  </si>
  <si>
    <t>Cumplidas por validar efectividad</t>
  </si>
  <si>
    <t>&lt; 50%</t>
  </si>
  <si>
    <t>&gt; 50%</t>
  </si>
  <si>
    <t>Financieros y presupuestales</t>
  </si>
  <si>
    <t>Debilidades en el seguimiento y/o supervisión</t>
  </si>
  <si>
    <t>Aplicación de protocolos de incumplimiento</t>
  </si>
  <si>
    <t>Sistemas de Información</t>
  </si>
  <si>
    <t>Debilidades en la viabilización y planeación</t>
  </si>
  <si>
    <t>Incumplimiento de metas</t>
  </si>
  <si>
    <t>Subsidio Familiar de Vivienda</t>
  </si>
  <si>
    <t>FNV</t>
  </si>
  <si>
    <t>Otras</t>
  </si>
  <si>
    <t>Año de la auditoría</t>
  </si>
  <si>
    <t># hallazgos</t>
  </si>
  <si>
    <t># acciones de mejora</t>
  </si>
  <si>
    <t>En ejecución</t>
  </si>
  <si>
    <t>Vencida</t>
  </si>
  <si>
    <t>No efectiva
x reformular</t>
  </si>
  <si>
    <t>Cumplida 100%
x evaluar</t>
  </si>
  <si>
    <t>A (Administrativa)</t>
  </si>
  <si>
    <t>A-D (Administrativa y Disciplinaria)</t>
  </si>
  <si>
    <t>A-D-F (Administrativa, disciplinaria y fiscal)</t>
  </si>
  <si>
    <t>Totales</t>
  </si>
  <si>
    <t>ADMINISTRATIVO</t>
  </si>
  <si>
    <t>IP</t>
  </si>
  <si>
    <t>DISCIPLINARIO</t>
  </si>
  <si>
    <t>FISCAL</t>
  </si>
  <si>
    <t>PENAL</t>
  </si>
  <si>
    <t>OTICS</t>
  </si>
  <si>
    <t>SPAT (85 acc)</t>
  </si>
  <si>
    <t>OTICS (25 acc)</t>
  </si>
  <si>
    <t>SFP (21 acc)</t>
  </si>
  <si>
    <t>DEUT (6 acc)</t>
  </si>
  <si>
    <t>Total acciones de mejora</t>
  </si>
  <si>
    <t>Avance</t>
  </si>
  <si>
    <t>INCUMPLIDA INEFECTIVA</t>
  </si>
  <si>
    <t>EFECTIVA</t>
  </si>
  <si>
    <t>INEFECTIVA</t>
  </si>
  <si>
    <t>EN REVISION OCI</t>
  </si>
  <si>
    <t>FONVIVIENDA
SSFV</t>
  </si>
  <si>
    <t>Subcuenta 270103 – Provisiones Litigios y Demandas Administrativas (A). Se evidenció que la subcuenta 270103 presenta incorrecciones en el reconocimiento y medición del proceso judicial No. 1154418. A 31/12/2025 subsistía la sobrestimación por $1.267.129.106 en la subcuenta 270103. Los ajustes realizados en la vigencia 2026 no modificaron los estados financieros del periodo auditado.</t>
  </si>
  <si>
    <t>La permanencia, al corte del 31 de diciembre de 2025, de un saldo de $1.267.129.106,00 en la subcuenta 270103 frente a una calificación REMOTA y un valor sugerido de cero ($0) en eKOGUI, evidencia las fallas en el flujo de información entre la Oficina Jurídica y la Subdirección de Finanzas y Presupuesto</t>
  </si>
  <si>
    <t>Actualizar la metodología de seguimiento al contingente contable, estableciendo como fuente única de información para el ejercicio de provisión, la información consignada en el aplicativo eKogui</t>
  </si>
  <si>
    <t>1. Actualización del formato GJR-F-71 Informe mensual provisión contable , incorporando una columna para especificar la acción o tipo de control asociado a cada proceso.
2. Elaboración mensual de los informes de provisión contable tomando como única fuente el aplicativo eKogui, estableciendo como insumo la identificación de las sentencias favorables o desfavorables al dia 25 de cada mes.</t>
  </si>
  <si>
    <t>Subcuenta 192603 - Fiducia Mercantil - Patrimonio Autónomo (A). Se evidenció que los saldos de la Subcuenta 192603 – Fiducia Mercantil – Patrimonios Autónomos presentan diferencias entre el Saldo Final del Derecho en el Patrimonio Autónomo registrado por FONVIVIENDA, en el SIIF Nación y el Saldo Patrimonial (Cuenta 3) reportado en los Estados Financieros de las sociedades fiduciarias</t>
  </si>
  <si>
    <t xml:space="preserve">La existencia de partidas conciliatorias pendientes, diferencias históricas en proceso de depuración y registros contables no coincidentes con los estados financieros de los patrimonios autónomos afectan la confiabilidad, integridad y representación fiel de la información financiera. Las acciones de conciliación y depuración contable, no fueron suficientes. </t>
  </si>
  <si>
    <t xml:space="preserve">
Realizar seguimiento y verificación de los avances a través de mesas de trabajo trimestrales convocadas desde la supervisión orientadas a la depuración de las cifras y a la identificación de los ajustes contables a realizar hasta lograr la concicliación de las mismas para los fideicomisos Barios de Paz, Equipamientos y PVG1.  
</t>
  </si>
  <si>
    <t xml:space="preserve">Convocar y realizar las mesas de trabajo.
Realizar cruces de información entregada por la Fiduciaria.
Solicitar ajustes contables pertinentes. </t>
  </si>
  <si>
    <t>Actas de mesas de trabajo por cada fideicomiso</t>
  </si>
  <si>
    <t>Límite Reservas Presupuestales constituidas en la vigencia 2025 (A-D). El monto de las reservas presupuestales constituidas a 31/12/2025 con cargo al presupuesto de inversión correspondió al 66,68% del total del presupuesto de inversión, superando el 15% establecido en el artículo 78 del Decreto 111 de 1996 como límite de constitución de reservas para inversión</t>
  </si>
  <si>
    <t>Deficiencias en los mecanismos de planeación, seguimiento y control de los recursos, especialmente los incorporados a través de los contratos de fiducia mercantil, afectando la ejecución de los compromisos presupuestales de los proyectos de inversión, toda vez que no se ejecutaron de manera eficiente y oportuna los recursos disponibles para la vigencia fiscal 2025</t>
  </si>
  <si>
    <t xml:space="preserve">Fortalecer el seguimiento y control de la ejecución presupuestal mediante mesas de trabajo con las áreas técnicas ejecutoras de los programas de vivienda, para identificar oportunamente riesgos de baja ejecución y definir acciones de mitigación que contribuyan a mejorar la ejecución de los recursos, prevenir reservas presupuestales indebidas y vigencias expiradas.
</t>
  </si>
  <si>
    <t>Realizar trimestralmente mesas de trabajo con las áreas técnicas ejecutoras de los programas de vivienda para analizar la ejecución presupuestal, identificar riesgos de baja ejecución, definir acciones de mitigación y presentar los resultados y compromisos a los despachos del Ministerio, Viceministerio y Consejo Directivo de Fonvivienda, dejando constancia en las respectivas actas</t>
  </si>
  <si>
    <t xml:space="preserve">Actas de Reunion 
</t>
  </si>
  <si>
    <t>Ejecución presupuestal de proyectos de inversión (A-D). Se evidenció baja ejecución del presupuesto para el Rubro C – Inversión en la vigencia 2025, se obligó el 33,31% de la apropiación definitiva y el 33.32% de los compromisos. El 66,69% de lo presupuestado para inversión en la vigencia no fue ejecutado</t>
  </si>
  <si>
    <t xml:space="preserve">La entidad tiene conocimiento previo que los recursos asignados a cada vigencia no es posible ejecutarlos dentro de la misma y no utiliza herramientas o procedimientos que permitan su efectiva ejecución en cada vigencia, sin tener que recurrir a la constitución de reservas, lo que implica baja ejecución de los proyectos de inversión. </t>
  </si>
  <si>
    <t xml:space="preserve">Reservas presupuestales constituidas en la vigencia 2025 (A - D). El monto de las reservas presupuestales constituidas a 31/12/2025 con cargo al presupuesto de inversión y que no obedecen a caso fortuito o fuerza mayor, son 123 por valor de $1.741.622.435.198,17. De las cuales 60 de ellas por valor de $57.176.471,00 corresponden a comisiones no pagadas ni legalizadas </t>
  </si>
  <si>
    <t xml:space="preserve">La constitución de reservas presupuestales se ha convertido en un mecanismo para suplir deficiencias de planeación o baja ejecución, las reservas observadas obedecen a demoras en contratación, trámites administrativos, ciclo operativo de los programas de vivienda, decisiones de gestión, a la falta de legalización, control y seguimiento de las comisiones y no a fuerza mayor o imprevistos </t>
  </si>
  <si>
    <t>Pasivos Exigibles de Vigencias Expiradas, vigencia 2025 (A-D). En la vigencia 2025 se reconoció y ordenó el pago de pasivos exigibles de vigencias expiradas por $69.045.319.027,39. Programas PVG II, Arrendamiento y Arrendamiento con opción de compra, Crédito BIRF-9246-CO - Componente No. 1 del Proyecto Vivienda Resiliente e Incluyente en Colombia</t>
  </si>
  <si>
    <t>Evidencia deficiencias en los mecanismos de planeación, seguimiento y control de los recursos, especialmente los incorporados a través de los contratos de fiducia mercantil, afectando la ejecución de los compromisos presupuestales de los proyectos de inversión, toda vez que, no se ejecutaron de manera eficiente y oportuna los recursos</t>
  </si>
  <si>
    <t>Actualización de la información en el sistema e-KOGUI de los procesos judiciales  (A-D). Entre la información registrada en la plataforma e-KOGUI y las actuaciones procesales reportadas en la página oficial de la Rama Judicial, se evidenció que varios procesos presentan desactualización en el registro de sus actuaciones procesales</t>
  </si>
  <si>
    <t>Debilidades en los mecanismos de seguimiento y control por parte del administrador del sistema e-KOGUI respecto de la información reportada por los profesionales responsables de la defensa judicial, que garantice el cumplimiento de los términos en la actualización de la información procesal.</t>
  </si>
  <si>
    <t>Actualizar, implementar y controlar  el procedimiento GJER-P-11 en e-KOGUI, articulando lineamientos, responsabilidades y contingencias mediante el seguimiento mensual a las actuaciones de los apoderados.</t>
  </si>
  <si>
    <t>1.Actualizar el procedimiento GJER-P-11, incorporando lineamientos de control, tiempos de reporte y responsabilidades.
2.Ejecutar un plan de contingencia para que los apoderados actualicen las actuaciones relevantes en e-KOGUI de todos los procesos activos.
3.Presentar Informe mensual de actualización procesal y oportuna en e-KOGUI posterior al plan contingencia.</t>
  </si>
  <si>
    <t>H1(2025)</t>
  </si>
  <si>
    <t>H2(2025)</t>
  </si>
  <si>
    <t>H3(2025)</t>
  </si>
  <si>
    <t>H4(2025)</t>
  </si>
  <si>
    <t>H5(2025)</t>
  </si>
  <si>
    <t>H6(2025)</t>
  </si>
  <si>
    <t>H7(2025)</t>
  </si>
  <si>
    <t xml:space="preserve">1. Formato actualizado (1)
2. Formato GJR F-71 Informe mensual provisión contable diligenciado mensualmente (7) con los anexos que evidencian el control realizado </t>
  </si>
  <si>
    <t>Realizar una mesa de trabajo para actualizar el procedimiento incorporar controles, tiempos y responsables acta (1)
Documento actualizacion del procedimiento/Documento aprobado planeacion y socializados (1)
Ejecutar plan de contingencia de actualización en e-KOGUI/Certificación (1)
Presentar informe mensual de actualización procesal en e-KOGUI . (7)</t>
  </si>
  <si>
    <t>Auditoría financiera a FONVIVIENDA, vigencia 2025</t>
  </si>
  <si>
    <t>Fortalecer el seguimiento y control de la ejecución presupuestal mediante mesas de trabajo con las áreas técnicas ejecutoras de los programas de vivienda, para identificar oportunamente riesgos de baja ejecución y definir acciones de mitigación que contribuyan a mejorar la ejecución de los recursos, prevenir reservas presupuestales indebidas y vigencias expiradas.</t>
  </si>
  <si>
    <t xml:space="preserve">Actas de Reunion </t>
  </si>
  <si>
    <t xml:space="preserve">
DIVIS
FONVIVIENDA</t>
  </si>
  <si>
    <t>FONVIVIENDA
SPAT - DEUT</t>
  </si>
  <si>
    <t>Modificar el Manual de Contratación y el Manual de Supervisión para incorporar lineamientos sobre las actividades de las etapas de planeación, ejecución y seguimiento contractual. Una vez aprobadas las modificaciones, se socializarán a través de los canales oficiales de la entidad para garantizar su conocimiento e implementación</t>
  </si>
  <si>
    <t>1. Modificación del Manual de Contratación y Supervisión GCT-M-01 y GCT-M-02
2. Realizar 1 capacitación sobre los ajustes realizados al Manual de Contratación y Supervisión GCT-M-01 y GCT-M-02
3. Socializar a través de medios oficiales la nueva versión del Manual de Contratación y Supervisión GCT-M-01 y GCT-M-02</t>
  </si>
  <si>
    <t>Manuales Actualizados (2)
Capacitación Realizada (1)
Socialización realizada a través de cualquier medio oficial (1)</t>
  </si>
  <si>
    <t>SSA - GCTOS</t>
  </si>
  <si>
    <t>Socialización de responsabilidades asociadas al registro, seguimiento y gestión de la ejecución contractual en la plataforma SECOP II</t>
  </si>
  <si>
    <t>Realizar 1 capacitación sobre los lineamientos de responsabilidades asociadas al registro, seguimiento y gestión de la ejecución contractual y financiera en la plataforma SECOP II.</t>
  </si>
  <si>
    <t>Capacitación Realizada</t>
  </si>
  <si>
    <t>Realizar muestreo aleatorio del 10% de los contratos de cada area de la entidad y socializar con las areas del ministerio el informe con los resultados de la revisión.</t>
  </si>
  <si>
    <t>Realizar, de manera trimestral, un muestreo aleatorio del 10% de los contratos de cada area revisando la oportunidad y completidud de la publicación de documentos de ejecución.</t>
  </si>
  <si>
    <t>Muestreo aleatorio trimestral del 10% de los contratos de cada area</t>
  </si>
  <si>
    <t>Implementar acciones para detectar y tomar acciones frente a las demoras en el desarrollo del contrato de obra 021F- 2022</t>
  </si>
  <si>
    <t>1. Realizar mesas semanales de seguimiento técnico de avance entre el contratista,
interventoría y el MVCT
2. Realizar visitas mensuales de seguimiento en campo por parte del MVCT para detectar posibles retrasos.
3. Realizar mesas semanales de seguimiento a posibles incumplimientos en el MVCT para el análisis jurídico de acciones correctivas</t>
  </si>
  <si>
    <t>1. Acta (16)
2. Informe de visita a campo (4)
3. Acta (16)</t>
  </si>
  <si>
    <t>1. Solicitar los usuarios de SECOP II al Grupo de Contratos para los supervisiores de la Subdirección de Subsidio y Ejecución de Vivienda Rural que no cuenten con el mismo.
2. Realizar seguimiento mensual a las publicaciones en el SECOP II por parte de los supervisores</t>
  </si>
  <si>
    <t>1SFVB_25</t>
  </si>
  <si>
    <t>Asignación Subsidios de Vivienda Programa “MI CASA YA” vigencias 2023 y 2024 (A) (IP). Se evidenció que se otorgaron 22 SFV en el programa “Mi Casa Ya” a beneficiarios que no estaban clasificados dentro del rango “SISBEN IV entre A1 y D20, los cuales ya fueron pagados</t>
  </si>
  <si>
    <t>Falta de aplicación de procedimientos de control interno y ausencia de seguimiento de supervisión por parte del MVCT en la revisión de los requisitos establecidos en las normas para el otorgamiento de los SFV. No se aportó documentación que demuestre o certifique que los beneficiarios hubiesen contado con una clasificación diferente al momento de la asignación</t>
  </si>
  <si>
    <t>Adoptar el Manual del Ciclo del Subsidio Familiar de Vivienda, incorporando las actividades, controles, responsables, registros y evidencias asociados a la revisión y verificación de los requisitos exigidos para la asignación del Subsidio Familiar de Vivienda en el marco del programa Mi Casa Ya.</t>
  </si>
  <si>
    <t>1. Elaborar y publicar en el Sistema Integrado de Gestión el Manual del Ciclo del Subsidio Familiar de Vivienda 2. Realizar seguimiento a la implementación de las actividades y controles definidos en el Manual del Ciclo del Subsidio Familiar de Vivienda</t>
  </si>
  <si>
    <t>1. Manual adoptado y publicado  2. Informe de seguimiento</t>
  </si>
  <si>
    <t>2026/07/15</t>
  </si>
  <si>
    <t>2026/12/15</t>
  </si>
  <si>
    <t>2SFVB_25</t>
  </si>
  <si>
    <t>Contrato de Obra 024F-2022 Vivienda Rural municipio de Togüí-Boyacá. (A) (D) (F). Se encontró que, de las 20 viviendas construidas, 14 de ellas presentan deficiencias en columnas, vigas y cubiertas, incumpliendo así los criterios de aceptación definidos en las especificaciones técnicas del contrato y los requisitos de habitabilidad de las viviendas</t>
  </si>
  <si>
    <t>Los hechos presentados se originaron en la aplicación de unos procesos constructivos no adecuados por parte del contratista y por una deficiente labor por parte de la interventoría y de la supervisión ejercida por FONVIVIENDA, al no aplicar los controles necesarios para asegurar la calidad de la vivienda</t>
  </si>
  <si>
    <t>Gestionar acciones de carácter correctivo sobre las deficiencias identificadas en el hallazgo.</t>
  </si>
  <si>
    <t>Requerir a la interventoría la gestión y el respectivo informe de las correcciones a las deficiencias del hallazgo.</t>
  </si>
  <si>
    <t>Informe de correcciones (1)</t>
  </si>
  <si>
    <t>2026/07/01</t>
  </si>
  <si>
    <t>2026/12/31</t>
  </si>
  <si>
    <t>Implementar acciones de carácter preventivo para fortalecer el seguimiento a los contratos de obra de los programas de promoción de vivienda rural desde el componente técnico en las diferentes especialidades.</t>
  </si>
  <si>
    <t>Modificar el formato GPV-F-96 para exigir registro fotográfico de los elementos y sus dimensiones. Expedir una guía de diligenciamiento de bitácora de obra. Capacitación a beneficiarios sobre limpieza de las cubiertas. Aprobación de la guía de mantenimiento por especialistas.</t>
  </si>
  <si>
    <t>Formato GPV-F-96 CERTIFICADO DE EXISTENCIA Y/O HABITABILIDAD Y RECIBO DE OBRAS VIVIENDA NUEVA actualizado (1) Guía de diligenciamiento de bitácora de obra (1) Acta de capacitación (1) Guía de mantenimiento (5)</t>
  </si>
  <si>
    <t>3SFVB_25</t>
  </si>
  <si>
    <t>Contrato de Obra 024F-2022 Vivienda Rural municipio de Arcabuco - Boyacá. (A) (D) (F). Se encontró que, de las 15 viviendas construidas, 6 de ellas presentan deficiencias en columnas, vigas y cubiertas, incumpliendo así los criterios de aceptación definidos en las especificaciones técnicas del contrato y los requisitos de habitabilidad de las viviendas</t>
  </si>
  <si>
    <t>Los hechos presentados se originaron en la aplicación de unos procesos constructivos no adecuados por parte del contratista y por una deficiente labor por parte de la interventoría y de la supervisión ejercida por FONVIVIENDA, al no aplicar los controles necesarios para asegurar la calidad de la vivienda.</t>
  </si>
  <si>
    <t>4SFVB_25</t>
  </si>
  <si>
    <t>Contrato de obra 024F-2022, Vivienda Rural municipio de Santana-Boyacá. (A)(D)(F). De las 20 viviendas construidas, 7 de ellas presentan deficiencias en columnas, vigas, placa de contrapiso y 4 presentan deficiencias en cubiertas, incumpliendo así los criterios de aceptación definidos en las especificaciones técnicas del contrato y los requisitos de habitabilidad de las viviendas</t>
  </si>
  <si>
    <t>5SFVB_25</t>
  </si>
  <si>
    <t>Contrato de Obra 024F-2022 Vivienda Rural municipio de Moniquira - Boyacá (A) (D) (F). Se evidenciaron deficiencias asociadas a la calidad y funcionamiento de algunos componentes, evidenciando incumplimientos en los criterios de calidad, durabilidad y correcto funcionamiento establecidos en las especificaciones técnicas, afectando las condiciones de habitabilidad de las viviendas</t>
  </si>
  <si>
    <t>Los hechos presentados se originaron en la aplicación de procesos constructivos inadecuados por parte del contratista, así como falta de seguimiento por parte de la interventoría y supervisión de FONVIVIENDA, al no aplicar los controles necesarios para garantizar la calidad de los componentes constructivos</t>
  </si>
  <si>
    <t>6SFVB_25</t>
  </si>
  <si>
    <t>Contrato De Diseño Y Construcción 5-116 Vivienda Gratuita Fase II Tipacoque - Boyacá. (A)(D)(IP). Las deficiencias evidenciadas corresponden a 10 apartamentos con fisuras y agrietamientos en las placas de contrapiso, 3 apartamentos con humedades en muros, 3 apartamentos con filtraciones de agua desde la cubierta y no funcionamiento del sistema de bombeo del agua a los apartamentos.</t>
  </si>
  <si>
    <t>Evidenciar que se atendieron las novedades técnicas observadas en la visita realizada por la CGR y la SPAT  , con el fin de mostrar que el contratista dio respuesta técnica a las observaciones</t>
  </si>
  <si>
    <t>Realizar un informe de gestión y cumplimiento sobre los avances en la atención de las novedades identificadas durante la visita realizada por la Contraloría General de la República (CGR) y la SPAT, incluyendo el seguimiento  técnico efectuado la atención a cada una de las observaciones formuladas durante la visita</t>
  </si>
  <si>
    <t>Informe de cumplimiento (1) Informe de seguimiento y avances (1) Acta de recibo de las postventas por los beneficiarios (1)</t>
  </si>
  <si>
    <t>2027/02/26</t>
  </si>
  <si>
    <t>7SFVB_25</t>
  </si>
  <si>
    <t>Contrato de Diseño y Construcción No. 5-086 de 2017 Moniquirá - Boyacá (A)(D) (IP). Se evidenciaron deficiencias constructivas puntuales en algunas unidades habitacionales y en elementos de urbanismo, las cuales se manifestaron con posterioridad al recibo a satisfacción</t>
  </si>
  <si>
    <t>Los hechos presentados se originaron en la ejecución de procesos constructivos inadecuados por parte del contratista, así como en una deficiente labor e interventoría y supervisión ejercida por el contratante, al no aplicar los controles técnicos, administrativos y de calidad necesarios para garantizar el cumplimiento de las especificaciones técnicas del proyecto</t>
  </si>
  <si>
    <t>8SFVB_25</t>
  </si>
  <si>
    <t>Contrato de Obra 5-117 Programa de Vivienda Gratuita II municipio de Buenavista-Boyacá (A) (D) (IP). El contratista no ha cumplido con la legalización de las matrículas de los servicios públicos (acueducto, energía y gas), por lo que no se ha dado el recibo final del contrato, se ha retrasado la entrega de las viviendas a los beneficiarios y el proyecto presenta deterioro</t>
  </si>
  <si>
    <t>La CGR concluye que existe una gestión fiscal inoportuna, ya que el han transcurrido casi 8 años sin que haya cumplido el objeto del contrato. La gestión de los recursos correspondientes a los 80 subsidios en especie ha resultado ineficaz, ya que no se ha cumplido el propósito de la inversión de los recursos públicos destinados al proyecto</t>
  </si>
  <si>
    <t>Evidenciar los avances en materia técnica para la terminación del proyecto, con el fin de mostrar los resultados del seguimiento realizado  y el cierre del contrato, donde se cuente con el soporte verificable remitido por la interventoría o el fideicomiso.</t>
  </si>
  <si>
    <t>Realizar informe de gestión y cumplimiento de avances del proyecto, incluyendo informes de interventoria , actas de seguimiento, certificados de existencia y habitabilidad, actas de entrega de viviendas al Municipio.</t>
  </si>
  <si>
    <t>Informe de cumplimiento  (1) Paquete certificados de existencia y habitabilidad de las viviendas (1) Acta de entrega de las viviendas al municipio (1) Actas de reuniones y seguimiento al contratista (1)</t>
  </si>
  <si>
    <t>Auditoría de cumplimiento a SFV en Tunja, Tipacoque, Buenavista y Moniquirá, Santana, Arcabuco y Togui, en el departamento de Boyacá, FONVIVIENDA, en las vigencias 2022, 2023, 2024, 2025 y subsidios No legalizados de vigencias anteriores</t>
  </si>
  <si>
    <t>1_MCY_25</t>
  </si>
  <si>
    <t>Plan de Acción y Seguimiento al Programa Mi Casa Ya (A – D). No se evidenciaron soportes que permitieran establecer que, durante el periodo auditado, se hubiera realizado el seguimiento periódico a la ejecución física y presupuestal del Programa “Mi Casa Ya” en los términos previstos en los documentos CONPES 3977 y 4126</t>
  </si>
  <si>
    <t>Debilidades en el seguimiento a la ejecución física y presupuestal de las acciones previstas para el programa, conforme a lo dispuesto en los documentos CONPES 3977 de 2019 y 4126, para la totalidad del periodo evaluado. Los reportes aportados corresponden a presentaciones internas y seguimientos de gestión que no constituyen el Plan de Acción y Seguimiento (PAS) formalizado</t>
  </si>
  <si>
    <t>Diseñar un mecanismo de seguimiento periódico a la ejecución física y presupuestal de las acciones del programa.</t>
  </si>
  <si>
    <t>1.Realizar mesas de trabajo trimestrales con las Dependencias responsables de la ejecución fisica y presupuestal del programa, para establecer el mecanismo de seguimiento.  2. Elaborar el instrumento para el seguimiento.</t>
  </si>
  <si>
    <t>1.  Actas (2) 2. Instrumento de seguimiento (1)</t>
  </si>
  <si>
    <t>2_MCY_25</t>
  </si>
  <si>
    <t>Requisitos y Asignación Subsidios Programa “Mi Casa Ya” Vigencia 2020 (A). Se han asignado subsidios a beneficiarios que no tenía derecho a su acceso, y en otros casos, se han asignado montos que no corresponden con los requisitos establecidos.</t>
  </si>
  <si>
    <t>Los procedimientos y mecanismos de verificación adoptados por la entidad no detectaron las situaciones antes descritas, en lo atinente a la asignación de beneficios sin el cumplimiento de los requisitos señalados en el marco normativo del Programa “Mi Casa Ya” -PMCY-.</t>
  </si>
  <si>
    <t>1. Elaborar y publicar en el Sistema Integrado de Gestión el Manual del Ciclo del Subsidio Familiar de Vivienda. 2. Realizar seguimiento a la implementación de las actividades y controles definidos en el Manual del Ciclo del Subsidio Familiar de Vivienda.</t>
  </si>
  <si>
    <t>1. Manual adoptado y publicado.   2. Informe de seguimiento.</t>
  </si>
  <si>
    <t>3_MCY_25</t>
  </si>
  <si>
    <t>Asignación y pago de Subsidios de Vivienda Programa “Mi Casa Ya” vigencia 2021 (A – D - IP). Se evidenciaron irregularidades en la asignación de los subsidios para la vigencia 2021 en el programa, al asignar y pagar subsidios con un monto superior al que correspondía y asignar subsidios a hogares cuyos ingresos superaban los 4 SMMLV</t>
  </si>
  <si>
    <t>Falta de control, seguimiento y revisión de los requisitos establecidos para la asignación y pago de subsidios del programa Mi Casa Ya. Los anexos aportados acreditan la existencia de un procedimiento formal de inscripción, registro y marcación, pero no demuestran la eficacia material de los controles implementados</t>
  </si>
  <si>
    <t>4_MCY_25</t>
  </si>
  <si>
    <t>Asignación y pago de Subsidios de Vivienda Programa “Mi Casa Ya” vigencia 2022 (A – D - IP). Se evidenciaron irregularidades en la asignación de los subsidios para la vigencia 2022 en el programa, al asignar y pagar subsidios con un monto superior al que correspondía y asignar subsidios a hogares cuyos ingresos superaban los 4 SMMLV</t>
  </si>
  <si>
    <t>Falta de control, seguimiento y revisión de los requisitos establecidos para la asignación y pago de subsidios del programa Mi Casa Ya.</t>
  </si>
  <si>
    <t>5_MCY_25</t>
  </si>
  <si>
    <t>Asignación y pago de Subsidios de Vivienda Programa “Mi Casa Ya” vigencia 2023 (A-D–IP). Indebida asignación y pago de subsidios familiares de vivienda del programa, con un monto superior al que correspondía y asignación de subsidios a hogares que por su clasificación en el Grupo D21 según el SISBEN IV, están fuera del rango establecido para considerarse beneficiarios de este subsidio.</t>
  </si>
  <si>
    <t>Auditoría de cumplimiento al Programa de
Vivienda "MI CASA YA" del Fondo Nacional de Vivienda - FONVIVIENDA, vigencias 2020 a 2025</t>
  </si>
  <si>
    <t>Evidenciar los avances en materia técnica para la terminación del proyecto, con el fin de mostrar los resultados del seguimiento realizado y las actuaciones del Comité Técnico para el cierre del contrato, donde se cuente con el soporte verificable remitido por la interventoría</t>
  </si>
  <si>
    <t>1. Realizar informe de gestión y cumplimiento de avances del proyecto, incluyendo información respaldo de informes de interventoría y demás documentos que demuestran la terminación del contrato.</t>
  </si>
  <si>
    <t>1. Informe de cumplimiento y avances (1)
2. Paquete certificados de existencia y habitabilidad de las viviendas (1)
3. Acta de entrega de las viviendas al municipio (1)</t>
  </si>
  <si>
    <t>1(2015AE)</t>
  </si>
  <si>
    <t>2(2015AE)</t>
  </si>
  <si>
    <t>3(2015AE)</t>
  </si>
  <si>
    <t>4(2015AE)</t>
  </si>
  <si>
    <t>5(2015AE)</t>
  </si>
  <si>
    <t>6(2015AE)</t>
  </si>
  <si>
    <t>7(2015AE)</t>
  </si>
  <si>
    <t>Elaborar y consolidar informes detallados sobre las gestiones realizadas por el Comité Técnico y el Comité Fiduciario, así como preparar un informe final del PVG II con recomendaciones orientadas a mejorar la eficiencia, la articulación institucional y la gestión técnica del programa</t>
  </si>
  <si>
    <t>SEGUIMIENTO TRIMESTRAL</t>
  </si>
  <si>
    <t>SEGUIMIENTO II Trimestre 2026</t>
  </si>
  <si>
    <t>SEGUIMIENTO III Trimestre 2026</t>
  </si>
  <si>
    <r>
      <rPr>
        <b/>
        <sz val="8"/>
        <rFont val="Calibri"/>
        <family val="2"/>
        <scheme val="minor"/>
      </rPr>
      <t xml:space="preserve">CAL_21/07/2026: </t>
    </r>
    <r>
      <rPr>
        <sz val="8"/>
        <rFont val="Calibri"/>
        <family val="2"/>
        <scheme val="minor"/>
      </rPr>
      <t>Con memorando 2026IE0009052 del 21/07/2026 el jefe de OTIC informa las gestiones realizadas y solicita</t>
    </r>
    <r>
      <rPr>
        <i/>
        <sz val="8"/>
        <rFont val="Calibri"/>
        <family val="2"/>
        <scheme val="minor"/>
      </rPr>
      <t xml:space="preserve"> "acotar el alcance",</t>
    </r>
    <r>
      <rPr>
        <sz val="8"/>
        <rFont val="Calibri"/>
        <family val="2"/>
        <scheme val="minor"/>
      </rPr>
      <t xml:space="preserve"> los soportes allegados no evidencian el cumplimiento de la acción de mejora. En memorando 2026IE0009372 la OCI remite observaciones, informa que la acción de mejora se encuentra VENCIDA e INCUMPLIDA y solicita formular un nuevo plan de mejoramiento</t>
    </r>
  </si>
  <si>
    <r>
      <rPr>
        <b/>
        <sz val="8"/>
        <rFont val="Calibri"/>
        <family val="2"/>
        <scheme val="minor"/>
      </rPr>
      <t xml:space="preserve">CAL_21/07/2026: </t>
    </r>
    <r>
      <rPr>
        <sz val="8"/>
        <rFont val="Calibri"/>
        <family val="2"/>
        <scheme val="minor"/>
      </rPr>
      <t>Con memorando 2026IE0009052 del 21/07/2026 el jefe de OTIC informa las gestiones realizadas, sinembargo los soportes allegados no corresponden a la acción de mejora que se encuentra formulada. Con memorando 2026IE0009372 la OCI remite observaciones al reportes de avance.</t>
    </r>
  </si>
  <si>
    <r>
      <rPr>
        <b/>
        <sz val="8"/>
        <rFont val="Calibri"/>
        <family val="2"/>
        <scheme val="minor"/>
      </rPr>
      <t xml:space="preserve">CAL_21/07/2026: </t>
    </r>
    <r>
      <rPr>
        <sz val="8"/>
        <rFont val="Calibri"/>
        <family val="2"/>
        <scheme val="minor"/>
      </rPr>
      <t>Con memorando 2026IE0009052 del 21/07/2026 el jefe de OTIC informa las gestiones realizadas, sinembargo los soportes allegados no corresponden a la acción de mejora que se encuentra formulada. Así mismo el área solciita un ajuste a la acción de mejora, pero no define actividades, ni unidades de medida.</t>
    </r>
    <r>
      <rPr>
        <b/>
        <sz val="8"/>
        <rFont val="Calibri"/>
        <family val="2"/>
        <scheme val="minor"/>
      </rPr>
      <t xml:space="preserve"> </t>
    </r>
    <r>
      <rPr>
        <sz val="8"/>
        <rFont val="Calibri"/>
        <family val="2"/>
        <scheme val="minor"/>
      </rPr>
      <t>Con memorando 2026IE0009372 la OCI remite observaciones al reportes de avance y a la propuesta de modificación.</t>
    </r>
  </si>
  <si>
    <r>
      <rPr>
        <b/>
        <sz val="8"/>
        <rFont val="Calibri"/>
        <family val="2"/>
        <scheme val="minor"/>
      </rPr>
      <t xml:space="preserve">CAL_21/07/2026: </t>
    </r>
    <r>
      <rPr>
        <sz val="8"/>
        <rFont val="Calibri"/>
        <family val="2"/>
        <scheme val="minor"/>
      </rPr>
      <t xml:space="preserve">Con memorando 2026IE0009052 del 21/07/2026 el jefe de OTIC informa las gestiones realizadas, indicando </t>
    </r>
    <r>
      <rPr>
        <i/>
        <sz val="8"/>
        <rFont val="Calibri"/>
        <family val="2"/>
        <scheme val="minor"/>
      </rPr>
      <t xml:space="preserve">"resultado del análisis técnico realizado, se evidenció que la implementación de la versión 1.0 del SISFV permitió consolidar en una plataforma única los procesos y la información de las dependencias involucradas". </t>
    </r>
    <r>
      <rPr>
        <sz val="8"/>
        <rFont val="Calibri"/>
        <family val="2"/>
        <scheme val="minor"/>
      </rPr>
      <t>Pese a lo anterior, el "Acta de mesa de trabajo 3", presentada como soporte no evidencia el cumplimiento de la acción de mejora.</t>
    </r>
    <r>
      <rPr>
        <b/>
        <sz val="8"/>
        <rFont val="Calibri"/>
        <family val="2"/>
        <scheme val="minor"/>
      </rPr>
      <t xml:space="preserve"> </t>
    </r>
    <r>
      <rPr>
        <sz val="8"/>
        <rFont val="Calibri"/>
        <family val="2"/>
        <scheme val="minor"/>
      </rPr>
      <t>Con memorando 2026IE0009372 la OCI remite observaciones al reportes de avance.</t>
    </r>
  </si>
  <si>
    <r>
      <rPr>
        <b/>
        <sz val="8"/>
        <rFont val="Calibri"/>
        <family val="2"/>
        <scheme val="minor"/>
      </rPr>
      <t xml:space="preserve">CAL_21/07/2026: </t>
    </r>
    <r>
      <rPr>
        <sz val="8"/>
        <rFont val="Calibri"/>
        <family val="2"/>
        <scheme val="minor"/>
      </rPr>
      <t xml:space="preserve">Con memorando 2026IE0009052 del 21/07/2026 el jefe de OTIC informa que </t>
    </r>
    <r>
      <rPr>
        <i/>
        <sz val="8"/>
        <rFont val="Calibri"/>
        <family val="2"/>
        <scheme val="minor"/>
      </rPr>
      <t>"la OTIC cuenta con lineamientos institucionales para el mantenimiento de los sistemas de información del Ministerio de Vivienda, Ciudad y Territorio, los cuales son de carácter transversal y aplican a las soluciones tecnológicas institucionales",</t>
    </r>
    <r>
      <rPr>
        <sz val="8"/>
        <rFont val="Calibri"/>
        <family val="2"/>
        <scheme val="minor"/>
      </rPr>
      <t xml:space="preserve"> y que</t>
    </r>
    <r>
      <rPr>
        <i/>
        <sz val="8"/>
        <rFont val="Calibri"/>
        <family val="2"/>
        <scheme val="minor"/>
      </rPr>
      <t xml:space="preserve"> "se acordó como compromiso revisar la documentación institucional existente y, de ser necesario, reformular la acción de mejora de manera conjunta entre la DIVIS y la OTIC".</t>
    </r>
    <r>
      <rPr>
        <b/>
        <i/>
        <sz val="8"/>
        <rFont val="Calibri"/>
        <family val="2"/>
        <scheme val="minor"/>
      </rPr>
      <t xml:space="preserve"> </t>
    </r>
    <r>
      <rPr>
        <sz val="8"/>
        <rFont val="Calibri"/>
        <family val="2"/>
        <scheme val="minor"/>
      </rPr>
      <t>Con memorando 2026IE0009372 la OCI remite observaciones al reportes de avance y solicitud de reformulación.</t>
    </r>
  </si>
  <si>
    <r>
      <rPr>
        <b/>
        <sz val="8"/>
        <rFont val="Calibri"/>
        <family val="2"/>
        <scheme val="minor"/>
      </rPr>
      <t xml:space="preserve">CAL_21/07/2026: </t>
    </r>
    <r>
      <rPr>
        <sz val="8"/>
        <rFont val="Calibri"/>
        <family val="2"/>
        <scheme val="minor"/>
      </rPr>
      <t xml:space="preserve">Con memorando 2026IE0009052 del 21/07/2026 el jefe de OTIC informa que </t>
    </r>
    <r>
      <rPr>
        <i/>
        <sz val="8"/>
        <rFont val="Calibri"/>
        <family val="2"/>
        <scheme val="minor"/>
      </rPr>
      <t>"se acordó que este hallazgo deberá ser evaluado dentro del alcance funcional de la versión 2.0 del SISFV, con el fin de analizar la viabilidad de incorporar mecanismos que fortalezcan la articulación entre la información de seguimiento del sistema y los informes de supervisión correspondientes ".</t>
    </r>
    <r>
      <rPr>
        <b/>
        <i/>
        <sz val="8"/>
        <rFont val="Calibri"/>
        <family val="2"/>
        <scheme val="minor"/>
      </rPr>
      <t xml:space="preserve"> </t>
    </r>
    <r>
      <rPr>
        <sz val="8"/>
        <rFont val="Calibri"/>
        <family val="2"/>
        <scheme val="minor"/>
      </rPr>
      <t>Con memorando 2026IE0009372 la OCI remite observaciones al reporte y recomienda realizar un nuevo análisis de causas y reformular la acción de mejora</t>
    </r>
  </si>
  <si>
    <r>
      <rPr>
        <b/>
        <sz val="8"/>
        <rFont val="Calibri"/>
        <family val="2"/>
        <scheme val="minor"/>
      </rPr>
      <t xml:space="preserve">CAL_21/07/2026: </t>
    </r>
    <r>
      <rPr>
        <sz val="8"/>
        <rFont val="Calibri"/>
        <family val="2"/>
        <scheme val="minor"/>
      </rPr>
      <t>Con memorando 2026IE0009052 del 21/07/2026 el jefe de OTIC informa que el cumplimiento de la acción de mejora y remite evidencias de la implmentación de la estrategia cero confianza</t>
    </r>
    <r>
      <rPr>
        <i/>
        <sz val="8"/>
        <rFont val="Calibri"/>
        <family val="2"/>
        <scheme val="minor"/>
      </rPr>
      <t>.</t>
    </r>
    <r>
      <rPr>
        <b/>
        <i/>
        <sz val="8"/>
        <rFont val="Calibri"/>
        <family val="2"/>
        <scheme val="minor"/>
      </rPr>
      <t xml:space="preserve"> </t>
    </r>
    <r>
      <rPr>
        <sz val="8"/>
        <rFont val="Calibri"/>
        <family val="2"/>
        <scheme val="minor"/>
      </rPr>
      <t>Con memorando 2026IE0009372 la OCI solicita complementar la información allegando las memorias de las charlas y capacitaciones o el vínculo al repositorio de las grabaciones</t>
    </r>
  </si>
  <si>
    <r>
      <rPr>
        <b/>
        <sz val="8"/>
        <rFont val="Calibri"/>
        <family val="2"/>
        <scheme val="minor"/>
      </rPr>
      <t xml:space="preserve">CAL_21/07/2026: </t>
    </r>
    <r>
      <rPr>
        <sz val="8"/>
        <rFont val="Calibri"/>
        <family val="2"/>
        <scheme val="minor"/>
      </rPr>
      <t>Con memorando 2026IE0009052 del 21/07/2026 el jefe de OTIC solicita la eliminación del hallazgo por considerarlo repetido</t>
    </r>
    <r>
      <rPr>
        <i/>
        <sz val="8"/>
        <rFont val="Calibri"/>
        <family val="2"/>
        <scheme val="minor"/>
      </rPr>
      <t>.</t>
    </r>
    <r>
      <rPr>
        <b/>
        <i/>
        <sz val="8"/>
        <rFont val="Calibri"/>
        <family val="2"/>
        <scheme val="minor"/>
      </rPr>
      <t xml:space="preserve"> </t>
    </r>
    <r>
      <rPr>
        <sz val="8"/>
        <rFont val="Calibri"/>
        <family val="2"/>
        <scheme val="minor"/>
      </rPr>
      <t>Con memorando 2026IE0009372 la OCI informa que el registro de la acción de mejora que estaba repetida fue cerrado, pero el hallazgo continúa abierto, por lo que deben adelantar las gestiones necesarias para cumplir con el respectivo plan de mejoramiento</t>
    </r>
  </si>
  <si>
    <r>
      <rPr>
        <b/>
        <sz val="8"/>
        <rFont val="Calibri"/>
        <family val="2"/>
        <scheme val="minor"/>
      </rPr>
      <t xml:space="preserve">CAL_21/07/2026: </t>
    </r>
    <r>
      <rPr>
        <sz val="8"/>
        <rFont val="Calibri"/>
        <family val="2"/>
        <scheme val="minor"/>
      </rPr>
      <t>Con memorando 2026IE0009052 del 21/07/2026 el jefe de OTIC reporta las gestiones realizadas, las evidencias no se ajustan a la acción de mejora</t>
    </r>
    <r>
      <rPr>
        <i/>
        <sz val="8"/>
        <rFont val="Calibri"/>
        <family val="2"/>
        <scheme val="minor"/>
      </rPr>
      <t>.</t>
    </r>
    <r>
      <rPr>
        <b/>
        <i/>
        <sz val="8"/>
        <rFont val="Calibri"/>
        <family val="2"/>
        <scheme val="minor"/>
      </rPr>
      <t xml:space="preserve"> </t>
    </r>
    <r>
      <rPr>
        <sz val="8"/>
        <rFont val="Calibri"/>
        <family val="2"/>
        <scheme val="minor"/>
      </rPr>
      <t>Con memorando 2026IE0009372 la OCI remite recomendaciones</t>
    </r>
  </si>
  <si>
    <r>
      <rPr>
        <b/>
        <sz val="8"/>
        <rFont val="Calibri"/>
        <family val="2"/>
        <scheme val="minor"/>
      </rPr>
      <t xml:space="preserve">CAL_21/07/2026: </t>
    </r>
    <r>
      <rPr>
        <sz val="8"/>
        <rFont val="Calibri"/>
        <family val="2"/>
        <scheme val="minor"/>
      </rPr>
      <t>Con memorando 2026IE0009052 del 21/07/2026 el jefe de OTIC reporta las gestiones realizadas, las evidencias no se ajustan a la acción de mejora</t>
    </r>
    <r>
      <rPr>
        <i/>
        <sz val="8"/>
        <rFont val="Calibri"/>
        <family val="2"/>
        <scheme val="minor"/>
      </rPr>
      <t>.</t>
    </r>
    <r>
      <rPr>
        <b/>
        <i/>
        <sz val="8"/>
        <rFont val="Calibri"/>
        <family val="2"/>
        <scheme val="minor"/>
      </rPr>
      <t xml:space="preserve"> </t>
    </r>
    <r>
      <rPr>
        <sz val="8"/>
        <rFont val="Calibri"/>
        <family val="2"/>
        <scheme val="minor"/>
      </rPr>
      <t>Con memorando 2026IE0009052 la OCI remite recomendaciones</t>
    </r>
  </si>
  <si>
    <r>
      <rPr>
        <b/>
        <sz val="8"/>
        <rFont val="Calibri"/>
        <family val="2"/>
        <scheme val="minor"/>
      </rPr>
      <t xml:space="preserve">CAL_21/07/2026: </t>
    </r>
    <r>
      <rPr>
        <sz val="8"/>
        <rFont val="Calibri"/>
        <family val="2"/>
        <scheme val="minor"/>
      </rPr>
      <t xml:space="preserve">Con memorando 2026IE0009052 del 21/07/2026 el jefe de OTIC informa que en reunión con FONVIVIENDA concluyeron que la accion de mejora debe ser reformulada. Sin embargo el texo que presentan en </t>
    </r>
    <r>
      <rPr>
        <i/>
        <sz val="8"/>
        <rFont val="Calibri"/>
        <family val="2"/>
        <scheme val="minor"/>
      </rPr>
      <t xml:space="preserve">"Replanteamiento de la acción de mejora", </t>
    </r>
    <r>
      <rPr>
        <sz val="8"/>
        <rFont val="Calibri"/>
        <family val="2"/>
        <scheme val="minor"/>
      </rPr>
      <t>excede los 390 caracteres,</t>
    </r>
    <r>
      <rPr>
        <i/>
        <sz val="8"/>
        <rFont val="Calibri"/>
        <family val="2"/>
        <scheme val="minor"/>
      </rPr>
      <t xml:space="preserve"> </t>
    </r>
    <r>
      <rPr>
        <sz val="8"/>
        <rFont val="Calibri"/>
        <family val="2"/>
        <scheme val="minor"/>
      </rPr>
      <t xml:space="preserve"> no define actividades, ni unidades de medida.</t>
    </r>
    <r>
      <rPr>
        <b/>
        <sz val="8"/>
        <rFont val="Calibri"/>
        <family val="2"/>
        <scheme val="minor"/>
      </rPr>
      <t xml:space="preserve"> </t>
    </r>
    <r>
      <rPr>
        <sz val="8"/>
        <rFont val="Calibri"/>
        <family val="2"/>
        <scheme val="minor"/>
      </rPr>
      <t>Con memorando 2026IE0009372 la OCI remite observaciones a la propuesta de modificación.</t>
    </r>
  </si>
  <si>
    <r>
      <rPr>
        <b/>
        <sz val="8"/>
        <rFont val="Calibri"/>
        <family val="2"/>
        <scheme val="minor"/>
      </rPr>
      <t xml:space="preserve">CAL_21/07/2026: </t>
    </r>
    <r>
      <rPr>
        <sz val="8"/>
        <rFont val="Calibri"/>
        <family val="2"/>
        <scheme val="minor"/>
      </rPr>
      <t>Con memorando 2026IE0009052 del 21/07/2026 el jefe de OTIC reporta las gestiones realizadas, las evidencias no se ajustan a la acción de mejora</t>
    </r>
    <r>
      <rPr>
        <i/>
        <sz val="8"/>
        <rFont val="Calibri"/>
        <family val="2"/>
        <scheme val="minor"/>
      </rPr>
      <t>.</t>
    </r>
    <r>
      <rPr>
        <b/>
        <i/>
        <sz val="8"/>
        <rFont val="Calibri"/>
        <family val="2"/>
        <scheme val="minor"/>
      </rPr>
      <t xml:space="preserve"> </t>
    </r>
    <r>
      <rPr>
        <sz val="8"/>
        <rFont val="Calibri"/>
        <family val="2"/>
        <scheme val="minor"/>
      </rPr>
      <t>Con memorando x2026IE0009372 la OCI remite recomendaciones</t>
    </r>
  </si>
  <si>
    <r>
      <rPr>
        <b/>
        <sz val="8"/>
        <rFont val="Calibri"/>
        <family val="2"/>
        <scheme val="minor"/>
      </rPr>
      <t xml:space="preserve">CAL_21/07/2026: </t>
    </r>
    <r>
      <rPr>
        <sz val="8"/>
        <rFont val="Calibri"/>
        <family val="2"/>
        <scheme val="minor"/>
      </rPr>
      <t>Con memorando 2026IE0009052 del 21/07/2026 el jefe de OTIC informa que con el SISFV versión 1.1. dan por superadas las limitaciones que generaron el hallazgo. Las evidencias no se ajustan a la acción de mejora.</t>
    </r>
    <r>
      <rPr>
        <b/>
        <sz val="8"/>
        <rFont val="Calibri"/>
        <family val="2"/>
        <scheme val="minor"/>
      </rPr>
      <t xml:space="preserve"> </t>
    </r>
    <r>
      <rPr>
        <sz val="8"/>
        <rFont val="Calibri"/>
        <family val="2"/>
        <scheme val="minor"/>
      </rPr>
      <t>Con memorando 2026IE0009372 la OCI remite observaciones al reporte y recomendaciones para la inclusión de la acción complementaria que mencionan</t>
    </r>
  </si>
  <si>
    <r>
      <rPr>
        <b/>
        <sz val="8"/>
        <rFont val="Calibri"/>
        <family val="2"/>
        <scheme val="minor"/>
      </rPr>
      <t xml:space="preserve">CAL_21/07/2026: </t>
    </r>
    <r>
      <rPr>
        <sz val="8"/>
        <rFont val="Calibri"/>
        <family val="2"/>
        <scheme val="minor"/>
      </rPr>
      <t>Con memorando 2026IE0009052 del 21/07/2026 el jefe de OTIC informa que con el Manual de Políticas de Seguridad y Privacidad de la Información y Seguridad Digital y solicitan se declare la efectividad de la acción de mejora.</t>
    </r>
    <r>
      <rPr>
        <b/>
        <sz val="8"/>
        <rFont val="Calibri"/>
        <family val="2"/>
        <scheme val="minor"/>
      </rPr>
      <t xml:space="preserve"> </t>
    </r>
    <r>
      <rPr>
        <sz val="8"/>
        <rFont val="Calibri"/>
        <family val="2"/>
        <scheme val="minor"/>
      </rPr>
      <t>Con memorando 2026IE0009372 la OCI remite observaciones al reporte icnformando que no se ajusta a la acción de mejora formulada y recomendaciones para la reformulación de la acción de mejora</t>
    </r>
  </si>
  <si>
    <r>
      <rPr>
        <b/>
        <sz val="8"/>
        <rFont val="Calibri"/>
        <family val="2"/>
        <scheme val="minor"/>
      </rPr>
      <t xml:space="preserve">CAL_21/07/2026: </t>
    </r>
    <r>
      <rPr>
        <sz val="8"/>
        <rFont val="Calibri"/>
        <family val="2"/>
        <scheme val="minor"/>
      </rPr>
      <t>Con memorando 2026IE0009052 del 21/07/2026 el jefe de OTIC informa que solicitaran el cambio de responsable. Con memorando 2026IE0009372 la OCI remite observaciones.</t>
    </r>
    <r>
      <rPr>
        <b/>
        <sz val="8"/>
        <rFont val="Calibri"/>
        <family val="2"/>
        <scheme val="minor"/>
      </rPr>
      <t xml:space="preserve">
CAL_13/04/2026:</t>
    </r>
    <r>
      <rPr>
        <sz val="8"/>
        <rFont val="Calibri"/>
        <family val="2"/>
        <scheme val="minor"/>
      </rPr>
      <t xml:space="preserve"> Mediante correo electrónico del 13/04/2026 con radicado 2026IE0004269, la OCI remite observaciones y solicita copia del memorando de 2018 previo a realizar la mesa de trabajo</t>
    </r>
  </si>
  <si>
    <r>
      <rPr>
        <b/>
        <sz val="8"/>
        <rFont val="Calibri"/>
        <family val="2"/>
        <scheme val="minor"/>
      </rPr>
      <t xml:space="preserve">CAL_21/07/2026: </t>
    </r>
    <r>
      <rPr>
        <sz val="8"/>
        <rFont val="Calibri"/>
        <family val="2"/>
        <scheme val="minor"/>
      </rPr>
      <t>Con memorando 2026IE0009052 del 21/07/2026 el jefe de OTIC reporta las gestiones realizadas</t>
    </r>
    <r>
      <rPr>
        <i/>
        <sz val="8"/>
        <rFont val="Calibri"/>
        <family val="2"/>
        <scheme val="minor"/>
      </rPr>
      <t>.</t>
    </r>
    <r>
      <rPr>
        <b/>
        <i/>
        <sz val="8"/>
        <rFont val="Calibri"/>
        <family val="2"/>
        <scheme val="minor"/>
      </rPr>
      <t xml:space="preserve"> </t>
    </r>
    <r>
      <rPr>
        <sz val="8"/>
        <rFont val="Calibri"/>
        <family val="2"/>
        <scheme val="minor"/>
      </rPr>
      <t>Con memorando 2026IE0009372 la OCI remite recomendaciones</t>
    </r>
  </si>
  <si>
    <r>
      <rPr>
        <b/>
        <sz val="8"/>
        <rFont val="Calibri"/>
        <family val="2"/>
        <scheme val="minor"/>
      </rPr>
      <t>CAL_17/07/2026:</t>
    </r>
    <r>
      <rPr>
        <sz val="8"/>
        <rFont val="Calibri"/>
        <family val="2"/>
        <scheme val="minor"/>
      </rPr>
      <t xml:space="preserve"> El área encargada de dar cumplimiento a la acción de mejora no reportó avances para el II trimestre de 2026</t>
    </r>
  </si>
  <si>
    <r>
      <rPr>
        <b/>
        <sz val="8"/>
        <rFont val="Calibri"/>
        <family val="2"/>
        <scheme val="minor"/>
      </rPr>
      <t>Ejecución Presupuestal Recursos Rezago y Vigencia 2018 (AF) H.7 -V-2017.</t>
    </r>
    <r>
      <rPr>
        <sz val="8"/>
        <rFont val="Calibri"/>
        <family val="2"/>
        <scheme val="minor"/>
      </rPr>
      <t xml:space="preserve"> En la ejecución presupuestal de los recursos 2018 se determinó, que el 99% se comprometieron, solo el 22% se obligó y pagó, y teniendo en cuenta que solo se autoriza giro de recursos sobre la base de viviendas terminadas y asignadas a los beneficiarios, se deduce una baja ejecución física de los proyectos.</t>
    </r>
  </si>
  <si>
    <r>
      <rPr>
        <b/>
        <sz val="8"/>
        <rFont val="Calibri"/>
        <family val="2"/>
        <scheme val="minor"/>
      </rPr>
      <t>CAL_26/06/2025:</t>
    </r>
    <r>
      <rPr>
        <sz val="8"/>
        <rFont val="Calibri"/>
        <family val="2"/>
        <scheme val="minor"/>
      </rPr>
      <t xml:space="preserve">  Acción de mejora reformulada debido a que la CGR en el informe final de la auditoría financiera a FONVIVIENDA - vigencia 2025, declaró la anterior acción de mejora como No efectiva. El  Plan de mejoramiento fue remitido por FONVIVIENDA con memorando 2026IE0007521, se incluye en el informe de seguimiento semestral con corte a 30 de junio de 2026. Se recibe también memorando 2026IE0008331 del 07/07/2026 suscrito por la directora de la DIVIS</t>
    </r>
  </si>
  <si>
    <r>
      <rPr>
        <b/>
        <sz val="8"/>
        <rFont val="Calibri"/>
        <family val="2"/>
        <scheme val="minor"/>
      </rPr>
      <t xml:space="preserve">CAL_15/07/2026: </t>
    </r>
    <r>
      <rPr>
        <sz val="8"/>
        <rFont val="Calibri"/>
        <family val="2"/>
        <scheme val="minor"/>
      </rPr>
      <t>Pendiente validar efectividad</t>
    </r>
  </si>
  <si>
    <r>
      <rPr>
        <b/>
        <sz val="8"/>
        <rFont val="Calibri"/>
        <family val="2"/>
        <scheme val="minor"/>
      </rPr>
      <t>CAL_22/06/2026:</t>
    </r>
    <r>
      <rPr>
        <sz val="8"/>
        <rFont val="Calibri"/>
        <family val="2"/>
        <scheme val="minor"/>
      </rPr>
      <t xml:space="preserve"> Con memorando 2026IE0007494 del 19/06/2026 la SFP solicita prórroga para las acciones de mejora H1(2019) y H1(2023) hasta el 30/09/2026, argumentando que el 27/05/2026 realizaron la solicitud a la CGN.</t>
    </r>
  </si>
  <si>
    <r>
      <rPr>
        <b/>
        <sz val="8"/>
        <color rgb="FF000000"/>
        <rFont val="Calibri"/>
        <family val="2"/>
        <scheme val="minor"/>
      </rPr>
      <t xml:space="preserve">Reservas presupuestales constituidas en la vigencia 2019: </t>
    </r>
    <r>
      <rPr>
        <sz val="8"/>
        <color indexed="8"/>
        <rFont val="Calibri"/>
        <family val="2"/>
        <scheme val="minor"/>
      </rPr>
      <t>Constituir reservas presupuestales cuando se ha recibido el bien o el servicio, desnaturaliza la figura de la reserva presupuestal definida en el segundo inciso del artículo 89 del Estatuto Orgánico del Presupuesto, pues estas operaciones presupuestales corresponden a cuentas por pagar. sobrestimación de $681.432.933.317</t>
    </r>
  </si>
  <si>
    <r>
      <rPr>
        <b/>
        <sz val="8"/>
        <rFont val="Calibri"/>
        <family val="2"/>
        <scheme val="minor"/>
      </rPr>
      <t xml:space="preserve">Urbanización Villa Joel – San Vicente del Caguán, Caquetá. </t>
    </r>
    <r>
      <rPr>
        <sz val="8"/>
        <rFont val="Calibri"/>
        <family val="2"/>
        <scheme val="minor"/>
      </rPr>
      <t xml:space="preserve">
Incumplimiento de las  obligaciones pactadas en el contrato por parte del constructor, sin que medie acción efectiva por parte del Comité Técnico, quien es responsable de emitir conceptos y  adelantar gestiones ante la aseguradora y el constructor para hacer cumplir los  términos del contrato</t>
    </r>
  </si>
  <si>
    <r>
      <rPr>
        <b/>
        <sz val="8"/>
        <rFont val="Calibri"/>
        <family val="2"/>
        <scheme val="minor"/>
      </rPr>
      <t xml:space="preserve">CAL_26/06/2026: </t>
    </r>
    <r>
      <rPr>
        <sz val="8"/>
        <rFont val="Calibri"/>
        <family val="2"/>
        <scheme val="minor"/>
      </rPr>
      <t>Con memorando 2026IE0007785 del 25/06/2026 el subdirector del SPAT solicita ampliar el plazo de ejecución de la acción de mejora</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</si>
  <si>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Caminos de Varsobia, municipio de Paujil, donde reporta un avance del 99,5%, e indica que esta pendiente la expedición de los certificados de existencia y las actas de entrega. Por lo tanto, no se acredita el cumplimiento de la acción de mejora, en los términos en que fue planteada.  En correo electrónico con radicado 2026IE0008715, la OCI informa la situación y solicita remitir las evidencias que acrediten el cumplimiento de la ación, antes del 17/07/2026</t>
    </r>
  </si>
  <si>
    <r>
      <rPr>
        <b/>
        <sz val="8"/>
        <rFont val="Calibri"/>
        <family val="2"/>
        <scheme val="minor"/>
      </rPr>
      <t>CAL_21/07/2026:</t>
    </r>
    <r>
      <rPr>
        <sz val="8"/>
        <rFont val="Calibri"/>
        <family val="2"/>
        <scheme val="minor"/>
      </rPr>
      <t xml:space="preserve"> Con memorando 2026IE0009084 del 21/07/2026, el subdirector del SPAT remite solicitud de prórroga. En correo electrónico remitido con radicado 2026IE0009084, la OCI informa que no es factible ampliar el plazo de ejecución por cuanto la acción de mejora se encuentra en estado VENCIDA e INCUMPLIDA y por lo tanto se debe formular un nuevo plan de mejoramiento.</t>
    </r>
  </si>
  <si>
    <r>
      <rPr>
        <b/>
        <sz val="8"/>
        <rFont val="Calibri"/>
        <family val="2"/>
        <scheme val="minor"/>
      </rPr>
      <t>CAL_21/07/2026:</t>
    </r>
    <r>
      <rPr>
        <sz val="8"/>
        <rFont val="Calibri"/>
        <family val="2"/>
        <scheme val="minor"/>
      </rPr>
      <t xml:space="preserve"> Con memorando 2026IE0009169 del 21/07/2026, el subdirector del SPAT remite la reformulación de la acción de mejora. Con correo electrónico de radicado 2026IE0009169 la OCI informa que la acción de mejora se encuentra en estado vencida e incumplida y que la reformulación no se ajusta a los parámetros del formulario establecido por la CGR, se dan cinco (5) días para responder</t>
    </r>
  </si>
  <si>
    <r>
      <rPr>
        <b/>
        <sz val="8"/>
        <rFont val="Calibri"/>
        <family val="2"/>
        <scheme val="minor"/>
      </rPr>
      <t>Proyecto Urbanización Villa de la Esperanza Etapa II- Pasca, Cundinamarca.</t>
    </r>
    <r>
      <rPr>
        <sz val="8"/>
        <rFont val="Calibri"/>
        <family val="2"/>
        <scheme val="minor"/>
      </rPr>
      <t xml:space="preserve"> Se evidencia falta de oportunidad en la toma de decisiones por parte  del Comité Técnico, considerando que después de transcurridos dos años,  desde mayo de 2018, cuando la interventoría informó sobre  el  abandono de las obras por parte del contratista, no se adelantaron las acciones  pertinentes</t>
    </r>
  </si>
  <si>
    <r>
      <rPr>
        <b/>
        <sz val="8"/>
        <rFont val="Calibri"/>
        <family val="2"/>
        <scheme val="minor"/>
      </rPr>
      <t>Alcance del contrato 5033-2016 Urb Mirador de Bello Horizonte – municipio de Marmato - Caldas.</t>
    </r>
    <r>
      <rPr>
        <sz val="8"/>
        <rFont val="Calibri"/>
        <family val="2"/>
        <scheme val="minor"/>
      </rPr>
      <t xml:space="preserve"> Se considera la existencia de un riesgo, frente al  cubrimiento de las familias potencialmente beneficiarias, en la medida que al no  cumplir con el cronograma se continúe ajustando el valor del proyecto según la  vigencia con la consecuente reducción del número de viviendas</t>
    </r>
  </si>
  <si>
    <r>
      <rPr>
        <b/>
        <sz val="8"/>
        <rFont val="Calibri"/>
        <family val="2"/>
        <scheme val="minor"/>
      </rPr>
      <t>Término de ejecución del contrato 5–028 - Urb Freddy Villa – municipio de La Apartada - Córdoba.</t>
    </r>
    <r>
      <rPr>
        <sz val="8"/>
        <rFont val="Calibri"/>
        <family val="2"/>
        <scheme val="minor"/>
      </rPr>
      <t xml:space="preserve"> El Comité Técnico, no actuó de forma diligente, en la aplicación de las causales de incumplimiento por  parte del contratista. No se aplica en debida forma Guía de procedimiento en el contrato de  Diseño y Construcción en proyectos PVG II</t>
    </r>
  </si>
  <si>
    <r>
      <rPr>
        <b/>
        <sz val="8"/>
        <rFont val="Calibri"/>
        <family val="2"/>
        <scheme val="minor"/>
      </rPr>
      <t>Término de ejecución del contrato 5 – 016- Urbanización Tres Marías, municipio de Pelaya – Cesar.</t>
    </r>
    <r>
      <rPr>
        <sz val="8"/>
        <rFont val="Calibri"/>
        <family val="2"/>
        <scheme val="minor"/>
      </rPr>
      <t xml:space="preserve"> El Comité Técnico Fiduciario, no actuó de forma oportuna, en la  aplicación de las causales de incumplimiento por parte del contratista,  fundamentalmente en las fases 2 y 5, en las que se han presentado múltiples  ampliaciones y prorrogas en forma reiterada</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</si>
  <si>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Urbanización Tres Marías, municipio de Pelaya, ii) certificados de existencia de las viviendas, iii) actas de entrega de viviendas, áreas de cesión y entrega final. Se cumple con los entregables previstos, pendiente validar efectividad.</t>
    </r>
  </si>
  <si>
    <r>
      <rPr>
        <b/>
        <sz val="8"/>
        <rFont val="Calibri"/>
        <family val="2"/>
        <scheme val="minor"/>
      </rPr>
      <t>Término de ejecución del contrato 5 – 017 proyecto Efraín Mateus – municipio de San Martin – Cesar</t>
    </r>
    <r>
      <rPr>
        <sz val="8"/>
        <rFont val="Calibri"/>
        <family val="2"/>
        <scheme val="minor"/>
      </rPr>
      <t>. El Comité Técnico Fiduciario no actuó de forma diligente, en la aplicación de las causales de incumplimiento por parte del contratista, fundamentalmente en la fase 5 Construcción</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</si>
  <si>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Urbanización Efrain Mateus, municipio de San Martín, ii) certificados de existencia de las viviendas, iii) actas de entrega de viviendas, áreas de cesión y entrega final. Se cumple con los entregables previstos, pendiente validar efectividad.</t>
    </r>
  </si>
  <si>
    <r>
      <t xml:space="preserve">1 Memorando a la Oficina Jurídica (1) 
2. Informe semestral de avance del proyecto (3)
</t>
    </r>
    <r>
      <rPr>
        <sz val="8"/>
        <color rgb="FFFF0000"/>
        <rFont val="Calibri"/>
        <family val="2"/>
        <scheme val="minor"/>
      </rPr>
      <t xml:space="preserve">
</t>
    </r>
  </si>
  <si>
    <r>
      <rPr>
        <b/>
        <sz val="8"/>
        <rFont val="Calibri"/>
        <family val="2"/>
        <scheme val="minor"/>
      </rPr>
      <t>CAL_26/06/2026:</t>
    </r>
    <r>
      <rPr>
        <sz val="8"/>
        <rFont val="Calibri"/>
        <family val="2"/>
        <scheme val="minor"/>
      </rPr>
      <t xml:space="preserve"> Con memorando 2026IE0007785 del 25/06/2026 el subdirector del SPAT solicita ampliar el plazo de ejecución de la acción de mejora</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</si>
  <si>
    <r>
      <rPr>
        <b/>
        <sz val="8"/>
        <rFont val="Calibri"/>
        <family val="2"/>
        <scheme val="minor"/>
      </rPr>
      <t xml:space="preserve">Proyecto de Vivienda Manguare Fase II, Leticia-Amazonas. </t>
    </r>
    <r>
      <rPr>
        <sz val="8"/>
        <rFont val="Calibri"/>
        <family val="2"/>
        <scheme val="minor"/>
      </rPr>
      <t>Incumplimientos reiterativos por parte del contratista sin que medie acción efectiva  por parte del Comité Técnico, de igual manera, las afectaciones que presentó el  predio evidencian deficiencia en la planeación, así como incumplimiento del  municipio en las obligaciones derivadas del convenio interadministrativo</t>
    </r>
  </si>
  <si>
    <r>
      <rPr>
        <b/>
        <sz val="8"/>
        <rFont val="Calibri"/>
        <family val="2"/>
        <scheme val="minor"/>
      </rPr>
      <t>Proyecto Urbanización Bosque San Ignacio, Municipio de San José del Guaviare-Departamento del Guaviare.</t>
    </r>
    <r>
      <rPr>
        <sz val="8"/>
        <rFont val="Calibri"/>
        <family val="2"/>
        <scheme val="minor"/>
      </rPr>
      <t xml:space="preserve"> Deficiencias en el seguimiento por cuanto en la información entregada  por Fonvivienda no se evidencian los soportes que respalden cada una de las  situaciones que afectaron al contratista y dificultades técnicas, operativas y financiera del contratista para ejecutar el proyecto</t>
    </r>
  </si>
  <si>
    <r>
      <rPr>
        <b/>
        <sz val="8"/>
        <rFont val="Calibri"/>
        <family val="2"/>
        <scheme val="minor"/>
      </rPr>
      <t>Seguimiento y programación del contrato de Diseño y Construcción No 5-30 Proyecto Urbanización Villa Sheo Municipio de Coello - Tolima.</t>
    </r>
    <r>
      <rPr>
        <sz val="8"/>
        <rFont val="Calibri"/>
        <family val="2"/>
        <scheme val="minor"/>
      </rPr>
      <t xml:space="preserve">
Debilidades por parte de Fonvivienda e interventoría (ENTerritorio) en el seguimiento del proyecto</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</si>
  <si>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Urbanización Villa Sheo, municipio de Coello, ii) certificados de existencia de las viviendas, iii) actas de entrega de viviendas, áreas de cesión y entrega final. Se cumple con los entregables previstos, pendiente validar efectividad.</t>
    </r>
  </si>
  <si>
    <r>
      <rPr>
        <b/>
        <sz val="8"/>
        <rFont val="Calibri"/>
        <family val="2"/>
        <scheme val="minor"/>
      </rPr>
      <t xml:space="preserve">Gestión de los Comités Técnico y Fiduciario. </t>
    </r>
    <r>
      <rPr>
        <sz val="8"/>
        <rFont val="Calibri"/>
        <family val="2"/>
        <scheme val="minor"/>
      </rPr>
      <t>Deficiencias encontradas en los procedimientos de seguimiento, control y toma de decisiones al interior del programa PVG, responsabilidades a cargo de los miembros del Comité Técnico Fiduciario, quienes con su actuación no han contribuido al logro de la meta definida para el PVG II.</t>
    </r>
  </si>
  <si>
    <r>
      <rPr>
        <b/>
        <sz val="8"/>
        <rFont val="Calibri"/>
        <family val="2"/>
        <scheme val="minor"/>
      </rPr>
      <t>Proyecto Torres de San Sebastián, Municipio de Monterrey. Denuncia
No.2021-216438-80854-D.</t>
    </r>
    <r>
      <rPr>
        <sz val="8"/>
        <rFont val="Calibri"/>
        <family val="2"/>
        <scheme val="minor"/>
      </rPr>
      <t xml:space="preserve">
Debilidades en las actividades de supervisión y seguimiento al proyecto, afectando la expectativa de los beneficiarios para acceder a las viviendas, vulnerando los fines esenciales del Estado</t>
    </r>
  </si>
  <si>
    <r>
      <rPr>
        <b/>
        <sz val="8"/>
        <rFont val="Calibri"/>
        <family val="2"/>
        <scheme val="minor"/>
      </rPr>
      <t>Ejecución de obras complementarias por parte de la Alcaldía del Municipio del Banco - Magdalena.</t>
    </r>
    <r>
      <rPr>
        <sz val="8"/>
        <rFont val="Calibri"/>
        <family val="2"/>
        <scheme val="minor"/>
      </rPr>
      <t xml:space="preserve"> Deficiencias en la gestión de Fonvivienda y por el incumplimiento del municipio en las obligaciones pactadas en el convenio interadministrativo de Cooperación No. 057 De 2017, que derivo en  retrasos en la ejecución del Contrato 5 – 127 de 2019</t>
    </r>
  </si>
  <si>
    <r>
      <rPr>
        <b/>
        <sz val="8"/>
        <rFont val="Calibri"/>
        <family val="2"/>
        <scheme val="minor"/>
      </rPr>
      <t>Término de ejecución del contrato 5 – 027 (Urbanización Villa Karoll – Municipio de 
Pailitas).</t>
    </r>
    <r>
      <rPr>
        <sz val="8"/>
        <rFont val="Calibri"/>
        <family val="2"/>
        <scheme val="minor"/>
      </rPr>
      <t xml:space="preserve"> No se aplica Guía de procedimiento en el contrato de Diseño y Construcción en proyectos PVG II, en cuanto se ha afectado la estabilidad del contrato. El Comité Técnico no ha sido eficiente, en aplicar, medidas que condujeran al normal desarrollo del proyecto</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</si>
  <si>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Urbanización Villa Karol, municipio de Pailitas, ii) certificados de existencia de las viviendas, iii) actas de entrega de viviendas, áreas de cesión y entrega final. Se cumple con los entregables previstos, pendiente validar efectividad.</t>
    </r>
  </si>
  <si>
    <r>
      <rPr>
        <b/>
        <sz val="8"/>
        <rFont val="Calibri"/>
        <family val="2"/>
        <scheme val="minor"/>
      </rPr>
      <t>Planeación, estructuración y viabilización del Proyecto Urb La Pachita, El Paso -
Cesar.</t>
    </r>
    <r>
      <rPr>
        <sz val="8"/>
        <rFont val="Calibri"/>
        <family val="2"/>
        <scheme val="minor"/>
      </rPr>
      <t xml:space="preserve"> Debilidades en la planeación, estructuración y viabilización del Proyecto Urb La Pachita, El Paso, contrario a los art 2-3 ley 1537-2012  que fija como competencias, responsabilidades y funciones a Fonvivienda y MTCV el desarrollo de los proyectos de VIS y la estructuración efectiva del PVG II</t>
    </r>
  </si>
  <si>
    <r>
      <rPr>
        <b/>
        <sz val="8"/>
        <rFont val="Calibri"/>
        <family val="2"/>
        <scheme val="minor"/>
      </rPr>
      <t>Cambio en el valor del contrato, proyecto Urbanización La Pachita, El Paso - Cesar.</t>
    </r>
    <r>
      <rPr>
        <sz val="8"/>
        <rFont val="Calibri"/>
        <family val="2"/>
        <scheme val="minor"/>
      </rPr>
      <t xml:space="preserve"> Retrasos en la ejecución por cambio del salario del pago de las viviendas que se tradujeron en modificación a la cláusula sexta de la forma y valor de pago como se evidencia en el otrosí No. 1 de dicho contrato</t>
    </r>
  </si>
  <si>
    <r>
      <rPr>
        <b/>
        <sz val="8"/>
        <rFont val="Calibri"/>
        <family val="2"/>
        <scheme val="minor"/>
      </rPr>
      <t>Término de ejecución del contrato 5 – 022 (Urbanización Villa Nidia – Municipio de 
Chimichagua).</t>
    </r>
    <r>
      <rPr>
        <sz val="8"/>
        <rFont val="Calibri"/>
        <family val="2"/>
        <scheme val="minor"/>
      </rPr>
      <t xml:space="preserve"> No se ha  aplicado en la forma debida la Guía de procedimiento en el contrato de Diseño y Construcción en proyectos PVG; respecto a los incumplimientos  presentados por parte del contratista de obra seleccionado. el artículo 34 numeral 1 de la Ley 734 de 2002</t>
    </r>
  </si>
  <si>
    <r>
      <t xml:space="preserve">1. </t>
    </r>
    <r>
      <rPr>
        <sz val="8"/>
        <color rgb="FF000000"/>
        <rFont val="Calibri"/>
        <family val="2"/>
        <scheme val="minor"/>
      </rPr>
      <t>Informes semestrales sobre el estado del proceso de cobro coactivo (3)</t>
    </r>
  </si>
  <si>
    <r>
      <rPr>
        <b/>
        <sz val="8"/>
        <rFont val="Calibri"/>
        <family val="2"/>
        <scheme val="minor"/>
      </rPr>
      <t xml:space="preserve">CAL_30/06/2026: </t>
    </r>
    <r>
      <rPr>
        <sz val="8"/>
        <rFont val="Calibri"/>
        <family val="2"/>
        <scheme val="minor"/>
      </rPr>
      <t xml:space="preserve">Con memorandos 2026IE0007783 y 2026IE0007785 del 25/06/2026 el subdirector del SPAT solicita ampliar el plazo de ejecución de la acción de mejora. No es posible registrar toda vez que la acción fue inefectiva. La OCI informa al área en correo electrónico remitido con radicado 2026IE0007932
</t>
    </r>
    <r>
      <rPr>
        <b/>
        <sz val="8"/>
        <rFont val="Calibri"/>
        <family val="2"/>
        <scheme val="minor"/>
      </rPr>
      <t xml:space="preserve">CAL_24/06/2026: </t>
    </r>
    <r>
      <rPr>
        <sz val="8"/>
        <rFont val="Calibri"/>
        <family val="2"/>
        <scheme val="minor"/>
      </rPr>
      <t>Con memorando 2026IE0007737 del 24/06/2026, el subdirector da respuesta al memorando 2026IE0006835  indicando que el proyecto se encuentra en cobro coactivo</t>
    </r>
    <r>
      <rPr>
        <b/>
        <sz val="8"/>
        <rFont val="Calibri"/>
        <family val="2"/>
        <scheme val="minor"/>
      </rPr>
      <t xml:space="preserve">
CAL_12/06/2026: </t>
    </r>
    <r>
      <rPr>
        <sz val="8"/>
        <rFont val="Calibri"/>
        <family val="2"/>
        <scheme val="minor"/>
      </rPr>
      <t>En correo electrónico del 10/06/2026 el SPAT informa que en memorando 2026IE0004864 del 24/04/2026 informa que no se ha hecho efectiva la recuperación de los recursos y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r>
      <rPr>
        <b/>
        <sz val="8"/>
        <rFont val="Calibri"/>
        <family val="2"/>
        <scheme val="minor"/>
      </rPr>
      <t xml:space="preserve">
CAL_09/06/2026: </t>
    </r>
    <r>
      <rPr>
        <sz val="8"/>
        <rFont val="Calibri"/>
        <family val="2"/>
        <scheme val="minor"/>
      </rPr>
      <t>Con memorando 2026IE0006835 del 09/06/2026 la OCI reitera la solicitud de información</t>
    </r>
    <r>
      <rPr>
        <b/>
        <sz val="8"/>
        <rFont val="Calibri"/>
        <family val="2"/>
        <scheme val="minor"/>
      </rPr>
      <t xml:space="preserve">
CAL_21/04/2026:</t>
    </r>
    <r>
      <rPr>
        <sz val="8"/>
        <rFont val="Calibri"/>
        <family val="2"/>
        <scheme val="minor"/>
      </rPr>
      <t xml:space="preserve"> Con memorando 2026IE0004662 del 21/04/2026 la OCI solicita a FONVIVIENDA y la DIVIS información adicional que permita evidenciar el reintegro de los recursos</t>
    </r>
  </si>
  <si>
    <r>
      <rPr>
        <b/>
        <sz val="8"/>
        <rFont val="Calibri"/>
        <family val="2"/>
        <scheme val="minor"/>
      </rPr>
      <t xml:space="preserve">Término de ejecución del contrato 5 – 013 (Urbanización Santa Sofia Fase II – Municipio 
del Colegio). </t>
    </r>
    <r>
      <rPr>
        <sz val="8"/>
        <rFont val="Calibri"/>
        <family val="2"/>
        <scheme val="minor"/>
      </rPr>
      <t>No se aplica  en debida forma Guía de procedimiento en el contrato de Diseño y Construcción en  proyectos PVG II, en cuanto se ha afectado la estabilidad del contrato, como se vio  más adelante en la cesión del mismo.</t>
    </r>
  </si>
  <si>
    <r>
      <rPr>
        <b/>
        <sz val="8"/>
        <rFont val="Calibri"/>
        <family val="2"/>
        <scheme val="minor"/>
      </rPr>
      <t xml:space="preserve">CAL_26/06/2026: </t>
    </r>
    <r>
      <rPr>
        <sz val="8"/>
        <rFont val="Calibri"/>
        <family val="2"/>
        <scheme val="minor"/>
      </rPr>
      <t>Con memorando 2026IE0007783 y 2026IE0007785 del 25/06/2026 el subdirector del SPAT solicita ampliar el plazo de ejecución de la acción de mejora</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</si>
  <si>
    <r>
      <rPr>
        <b/>
        <sz val="8"/>
        <rFont val="Calibri"/>
        <family val="2"/>
        <scheme val="minor"/>
      </rPr>
      <t xml:space="preserve">CAL_30/06/2026: </t>
    </r>
    <r>
      <rPr>
        <sz val="8"/>
        <rFont val="Calibri"/>
        <family val="2"/>
        <scheme val="minor"/>
      </rPr>
      <t>Con memorando 2026IE0008008 del 30/06/2026, el subdirector de la SPAT reporta las gestiones realizadas y solicita la ampliación del plazo hasta el 30/01/2027. Adjuntan: i) Informe del proceso judicial a 30/06/2024, ii) i) Informe del proceso judicial a 31/12/2024, iii) i) Informe del proceso judicial a 30/06/2025, iv) i) Informe del proceso judicial a 31/12/2025</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</si>
  <si>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informe final de interventoría del proyecto Urbanización Mañanitas de Invierno, municipio de Villanueva y acta de liquidación del contrato, ii) certificados de existencia de las viviendas, iii) actas de entrega de viviendas, áreas de cesión y entrega final. Se cumple con los entregables previstos, pendiente validar efectividad.</t>
    </r>
  </si>
  <si>
    <r>
      <rPr>
        <b/>
        <sz val="8"/>
        <rFont val="Calibri"/>
        <family val="2"/>
        <scheme val="minor"/>
      </rPr>
      <t xml:space="preserve">CAL_22/07/2026: </t>
    </r>
    <r>
      <rPr>
        <sz val="8"/>
        <rFont val="Calibri"/>
        <family val="2"/>
        <scheme val="minor"/>
      </rPr>
      <t>Con memorando 2026IE0009073 del 21/07/2026, el subdirector del SPAT remite respuesta a las observaciones y adjunta un informe financiero con una matriz de pagos del programa PVG II. Pendiente evaluar efectividad</t>
    </r>
    <r>
      <rPr>
        <b/>
        <sz val="8"/>
        <rFont val="Calibri"/>
        <family val="2"/>
        <scheme val="minor"/>
      </rPr>
      <t xml:space="preserve">
CAL_07/07/2026:</t>
    </r>
    <r>
      <rPr>
        <sz val="8"/>
        <rFont val="Calibri"/>
        <family val="2"/>
        <scheme val="minor"/>
      </rPr>
      <t xml:space="preserve"> Con memorando 2026IE0007961 del 30/06/2026, el subdirector del SPAT reporta el cumplimiento de la acción de mejora. Se adjunta: i)  informe financiero del 03/06/2026, y ii) matriz de pagos. El documento presentado no corresponde a un informe de ejecución financiera, la matriz de pagos no reporta pagos a proyectos en 2026.  En correo electrónico con radicado 2026IE0008715, la OCI informa la situación y solicita remitir las evidencias que acrediten el cumplimiento de la ación, antes del 17/07/2026</t>
    </r>
  </si>
  <si>
    <r>
      <rPr>
        <b/>
        <sz val="8"/>
        <color rgb="FF000000"/>
        <rFont val="Calibri"/>
        <family val="2"/>
        <scheme val="minor"/>
      </rPr>
      <t>Límite de Reservas presupuestales constituidas</t>
    </r>
    <r>
      <rPr>
        <sz val="8"/>
        <color indexed="8"/>
        <rFont val="Calibri"/>
        <family val="2"/>
        <scheme val="minor"/>
      </rPr>
      <t xml:space="preserve"> sobre el presupuesto de Inversión FONVIVIENDA constituyó reservas presupuestales por valor $663.507.250.622,36 de las cuales $41.652.859.349, corresponden a cuentas por pagar sin PAC, de tal forman que el valor restante 621.854.391.273,04 corresponde al 39% del presupuesto, superando el 15% establecido en el Artículo 78 del EOP.</t>
    </r>
  </si>
  <si>
    <r>
      <t xml:space="preserve">Proyecto de vivienda Urbanización Bella Vista - Dibulla, La Guajira. Pago de 40 viviendas en SMLMV del 2022. </t>
    </r>
    <r>
      <rPr>
        <sz val="8"/>
        <color rgb="FF000000"/>
        <rFont val="Calibri"/>
        <family val="2"/>
        <scheme val="minor"/>
      </rPr>
      <t>Al pagar las 40 viviendas con SMLMV a precio del 2022 y no del 2019, como contractualmente estaba pactado inicialmente, se ocasionó un daño patrimonial al Estado por $437.616.664, por causa de una gestión fiscal antieconómica e inoportuna, contemplada en la Ley 610 del 2000</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</si>
  <si>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final de interventoría del proyecto Urbanización Bella Vista, municipio de Dibulla, ii) acta de liquidación del 09/01/2025, iii) soportes del procedimiento aplicado para el ajuste de SMMLV de este proyecto, iv) certificados de existencia de las viviendas, v) actas de entrega de viviendas, zonas comunes, áreas de cesión y entrega final. Se cumple con los entregables previstos, pendiente validar efectividad.</t>
    </r>
  </si>
  <si>
    <r>
      <t xml:space="preserve">Cumplimiento obligaciones contractuales del proyecto Urbanización VIP Jorge Avilés - Chinú - Córdoba. </t>
    </r>
    <r>
      <rPr>
        <sz val="8"/>
        <color rgb="FF000000"/>
        <rFont val="Calibri"/>
        <family val="2"/>
        <scheme val="minor"/>
      </rPr>
      <t>Incertidumbre sobre la culminación del proyecto, toda vez que, no se tiene conocimiento de una novedad contractual con el plazo de ejecución actualizado; teniendo en cuenta que, la última fecha de finalización reportada eral el 12 de junio de 2022</t>
    </r>
  </si>
  <si>
    <r>
      <t xml:space="preserve">Cumplimiento obligaciones contractuales del proyecto urbanización Villa Joel - Municipio de San Vicente del Caguán. </t>
    </r>
    <r>
      <rPr>
        <sz val="8"/>
        <color rgb="FF000000"/>
        <rFont val="Calibri"/>
        <family val="2"/>
        <scheme val="minor"/>
      </rPr>
      <t xml:space="preserve">Inoportunidad en la gestión, ya que, solo después de transcurridos más de seis meses, se tomaron las medidas necesarias que garanticen la reactivación del proyecto con la reanudación de las obras en terreno </t>
    </r>
  </si>
  <si>
    <r>
      <rPr>
        <b/>
        <sz val="8"/>
        <color rgb="FF000000"/>
        <rFont val="Calibri"/>
        <family val="2"/>
        <scheme val="minor"/>
      </rPr>
      <t xml:space="preserve">Alcance del contrato 5-002 de 2016 - Urbanización Bella Vista – Municipio de Dibulla, Guajira. </t>
    </r>
    <r>
      <rPr>
        <sz val="8"/>
        <color rgb="FF000000"/>
        <rFont val="Calibri"/>
        <family val="2"/>
        <scheme val="minor"/>
      </rPr>
      <t>No se tuvo en cuenta los escenarios reales de dimensionamiento de la zona en donde se iba a implantar el proyecto de urbanización frente a las áreas proyectadas para la ejecución de las 200 viviendas, por lo que no se podrá garantizar el cubrimiento de las familias potencialmente beneficiadas</t>
    </r>
  </si>
  <si>
    <r>
      <t>Vigencia de SMMLV para el pago del Proyecto Urbanización Villa Catalina en el Municipio de Acevedo- Huila</t>
    </r>
    <r>
      <rPr>
        <sz val="8"/>
        <color rgb="FF000000"/>
        <rFont val="Calibri"/>
        <family val="2"/>
        <scheme val="minor"/>
      </rPr>
      <t>.</t>
    </r>
    <r>
      <rPr>
        <b/>
        <sz val="8"/>
        <color rgb="FF000000"/>
        <rFont val="Calibri"/>
        <family val="2"/>
        <scheme val="minor"/>
      </rPr>
      <t xml:space="preserve"> </t>
    </r>
    <r>
      <rPr>
        <sz val="8"/>
        <color rgb="FF000000"/>
        <rFont val="Calibri"/>
        <family val="2"/>
        <scheme val="minor"/>
      </rPr>
      <t>Las razones que ocasionaron el cambio de vigencia del SMMLV para pago de las viviendas del proyecto fue la situación financiera del contratista, la cual era ajena al contrato de Diseño y Construcción. IF de $316.257.755 por la diferencia de haber cancelado las viviendas en 2020</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</si>
  <si>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26/06/2026 e informe final de interventoría del proyecto Urbanización Villa Catalina, municipio de Acevedo, ii) acta de liquidación del 09/01/2025, iii) soportes del procedimiento aplicado para el ajuste de SMMLV de este proyecto, iv) certificados de existencia de las viviendas, v) actas de entrega de viviendas, zonas comunes, áreas de cesión y entrega final. Se cumple con los entregables previstos, pendiente validar efectividad.</t>
    </r>
  </si>
  <si>
    <r>
      <t>Término de ejecución del contrato 5-110 - Urbanización Miradores de la Gruta –Municipio de Chima – Santander</t>
    </r>
    <r>
      <rPr>
        <sz val="8"/>
        <color rgb="FF000000"/>
        <rFont val="Calibri"/>
        <family val="2"/>
        <scheme val="minor"/>
      </rPr>
      <t>. En la etapa de viabilidad no se realizó una evaluación técnica que pudiera determinar que el proyecto se encontraba en zona potencial de riesgo y que requería de obras complementarias para la estabilización y/o contención del talud presente en la zona de ejecución de las obras</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</si>
  <si>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de gestión y cumplimiento del 03/06/2026, ii) informe final de interventoría del Chima, ii) actas de entrega de viviendas, zonas comunes, áreas de cesión y entrega final. Se cumple con los entregables previstos, pendiente validar efectividad.</t>
    </r>
  </si>
  <si>
    <r>
      <t>Vigencia de SMMLV para el pago del Proyecto Villa Ángela, El Copey -Cesar.</t>
    </r>
    <r>
      <rPr>
        <sz val="8"/>
        <color rgb="FF000000"/>
        <rFont val="Calibri"/>
        <family val="2"/>
        <scheme val="minor"/>
      </rPr>
      <t xml:space="preserve"> La claúsula sexta del contrato de diseño y construcción No. 5-021 de 2016 fue modificada, ocasionando  un detrimento patrimonial en la suma de $578.821.388, cifra que resulta de haber cancelado el 95 % de las 192 viviendas con SMMLV de las vigencias 2020 y 2022</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</si>
  <si>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de gestión y cumplimiento del 03/06/2026, ii) informe final de interventoría del proyecto Urbanización Villa Angela municipio de El Copey, ii) acta de liquidación del 27/09/2024, iii) soportes del procedimiento aplicado para el ajuste de SMMLV de este proyecto, iv) certificados de existencia de las viviendas, v) actas de entrega de viviendas, zonas comunes, áreas de cesión y entrega final. Se cumple con los entregables previstos, pendiente validar efectividad.</t>
    </r>
  </si>
  <si>
    <r>
      <rPr>
        <b/>
        <sz val="8"/>
        <color rgb="FF000000"/>
        <rFont val="Calibri"/>
        <family val="2"/>
        <scheme val="minor"/>
      </rPr>
      <t>Proyecto de vivienda Urbanización Valle de Canaán Il Etapa de Viterbo - Caldas.</t>
    </r>
    <r>
      <rPr>
        <sz val="8"/>
        <color rgb="FF000000"/>
        <rFont val="Calibri"/>
        <family val="2"/>
        <scheme val="minor"/>
      </rPr>
      <t xml:space="preserve"> Cumplimiento de requisito de uso de suelo para aplicar a la convocatoria. El predio no se encontraba legalizado en su totalidad como urbano, lo cual ha llevado a que el proyecto de vivienda, sufra dilaciones, ocasionando atrasos en la entrega de las viviendas</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</si>
  <si>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informe de gestión e informe jurídico. Se cumple con los dos entregables previstos, pendiente validar efectividad</t>
    </r>
  </si>
  <si>
    <r>
      <rPr>
        <b/>
        <sz val="8"/>
        <color rgb="FF000000"/>
        <rFont val="Calibri"/>
        <family val="2"/>
        <scheme val="minor"/>
      </rPr>
      <t>Suspensión del contrato 5-079 - Urbanización Los Alelíes – Municipio de Paz de Ariporo – Casanare. A</t>
    </r>
    <r>
      <rPr>
        <sz val="8"/>
        <color rgb="FF000000"/>
        <rFont val="Calibri"/>
        <family val="2"/>
        <scheme val="minor"/>
      </rPr>
      <t xml:space="preserve"> la fecha no se ha realizado la entrega de 40 unidades de vivienda a los potenciales beneficiarios, adicionalmente, el proyecto no cuenta con pólizas actualizadas, energización y recibo de redes. IF por $2’108.383.336</t>
    </r>
  </si>
  <si>
    <r>
      <rPr>
        <b/>
        <sz val="8"/>
        <color rgb="FF000000"/>
        <rFont val="Calibri"/>
        <family val="2"/>
        <scheme val="minor"/>
      </rPr>
      <t xml:space="preserve">Término de ejecución del contrato 5-035 - Urbanización Valle de Canaán Etapa II – Municipio de Viterbo – Caldas. </t>
    </r>
    <r>
      <rPr>
        <sz val="8"/>
        <color rgb="FF000000"/>
        <rFont val="Calibri"/>
        <family val="2"/>
        <scheme val="minor"/>
      </rPr>
      <t>El punto de conexión del alcantarillado ha sido motivo principal, para que el proyecto se encuentre en estado de suspensión, dado que no se han ejecutado las obras mínimas requeridas, para conectar los sistemas de alcantarillado de la urbanización con el del municipio</t>
    </r>
  </si>
  <si>
    <r>
      <rPr>
        <b/>
        <sz val="8"/>
        <color rgb="FF000000"/>
        <rFont val="Calibri"/>
        <family val="2"/>
        <scheme val="minor"/>
      </rPr>
      <t xml:space="preserve">Recursos de Reservas no Ejecutadas Años Anteriores. </t>
    </r>
    <r>
      <rPr>
        <sz val="8"/>
        <color indexed="8"/>
        <rFont val="Calibri"/>
        <family val="2"/>
        <scheme val="minor"/>
      </rPr>
      <t>La CGR indica que los Recursos de Reservas no Ejecutadas Años Anteriores muestra que a 31/12/2021, permanecen saldos sin ejecutar de compromisos, con más de seis años, desde la fecha en que los mismos se constituyeron como reservas, sobre los cuales se ejecutan por año, en promedio un 4% de los saldos acumulados por programa</t>
    </r>
  </si>
  <si>
    <r>
      <rPr>
        <b/>
        <sz val="8"/>
        <rFont val="Calibri"/>
        <family val="2"/>
        <scheme val="minor"/>
      </rPr>
      <t xml:space="preserve">CAL_16/07/2026: </t>
    </r>
    <r>
      <rPr>
        <sz val="8"/>
        <rFont val="Calibri"/>
        <family val="2"/>
        <scheme val="minor"/>
      </rPr>
      <t>Pendiente validar efectividad</t>
    </r>
  </si>
  <si>
    <r>
      <t>Impacto social Proyecto de Vivienda Sauces II.</t>
    </r>
    <r>
      <rPr>
        <sz val="8"/>
        <color rgb="FF000000"/>
        <rFont val="Calibri"/>
        <family val="2"/>
        <scheme val="minor"/>
      </rPr>
      <t xml:space="preserve"> Se identificaron situaciones de habitabilidad en confinamiento, de exposición al medio ambiente y de retorno a zonas de alto riesgo, que, abonado a las condiciones ya adquiridas como damnificados y la postergación de la entrega de las viviendas, se generan implicaciones sociales y de condicionamiento humano</t>
    </r>
  </si>
  <si>
    <r>
      <t xml:space="preserve">Controles y Compromisos entre FONVIVIENDA y UNGRD – Convenio interadministrativo 9677-PPAL001-217-2017 y Contratos Derivados. </t>
    </r>
    <r>
      <rPr>
        <sz val="8"/>
        <color rgb="FF000000"/>
        <rFont val="Calibri"/>
        <family val="2"/>
        <scheme val="minor"/>
      </rPr>
      <t>Incumplimiento de los requisitos exigidos en la ley, lo cual, no permitió determinar de manera oportuna los riesgos en la ejecución de los contratos y, que ha llevado a la prolongado la ejecución de los contratos de Sauces II</t>
    </r>
  </si>
  <si>
    <r>
      <rPr>
        <b/>
        <sz val="8"/>
        <rFont val="Calibri"/>
        <family val="2"/>
        <scheme val="minor"/>
      </rPr>
      <t>CAL_15/07/2026:</t>
    </r>
    <r>
      <rPr>
        <sz val="8"/>
        <rFont val="Calibri"/>
        <family val="2"/>
        <scheme val="minor"/>
      </rPr>
      <t xml:space="preserve"> El área encargada de dar cumplimiento a la acción de mejora no ha presentado la reformulación de la acción de mejora</t>
    </r>
  </si>
  <si>
    <r>
      <rPr>
        <b/>
        <sz val="8"/>
        <rFont val="Calibri"/>
        <family val="2"/>
        <scheme val="minor"/>
      </rPr>
      <t xml:space="preserve">Cuenta 192603 Derechos Fiduciarios-Fiducia Mercantil Patrimonio Autónomo. </t>
    </r>
    <r>
      <rPr>
        <sz val="8"/>
        <rFont val="Calibri"/>
        <family val="2"/>
        <scheme val="minor"/>
      </rPr>
      <t>La CGR considera que no fue posible establecer la conformidad del saldo del Programa Equipamientos Públicos, toda vez que la información financiera del programa se encuentra en depuración y no cuenta con los EEFF comparativos (año 2020 – 2021) separados únicamente por los recursos aportados por Fonvivienda.</t>
    </r>
  </si>
  <si>
    <r>
      <rPr>
        <b/>
        <sz val="8"/>
        <rFont val="Calibri"/>
        <family val="2"/>
        <scheme val="minor"/>
      </rPr>
      <t xml:space="preserve">CAL_07/07/2026: </t>
    </r>
    <r>
      <rPr>
        <sz val="8"/>
        <rFont val="Calibri"/>
        <family val="2"/>
        <scheme val="minor"/>
      </rPr>
      <t>Con memorando 2026IE0008192 del 03/07/2026 la directora de la DEUT solicita prórroga hasta el 31/12/2026 y reporta las gestiones realizadas indicando que la acción presenta un avance del 60%. Se adjuntan 4 matrices de los años 2022 a 2025 y un acta de conciliación del 17/06/2026 suscrita por dos contratistas de la DEUT, los documentos aportados no se ajustan a los entregables previstos, por lo tanto no se pueden tener en cuenta en el cálculo de avance físico.</t>
    </r>
    <r>
      <rPr>
        <b/>
        <sz val="8"/>
        <rFont val="Calibri"/>
        <family val="2"/>
        <scheme val="minor"/>
      </rPr>
      <t xml:space="preserve">
CAL_13/04/2026:</t>
    </r>
    <r>
      <rPr>
        <sz val="8"/>
        <rFont val="Calibri"/>
        <family val="2"/>
        <scheme val="minor"/>
      </rPr>
      <t xml:space="preserve"> Mediante correo electrónico del 13/04/2026 con radicado 2026IE0004269, la OCI remite observaciones informando que se registra el reporte mas no se puede tener en cuenta el porcentaje indicado.</t>
    </r>
  </si>
  <si>
    <r>
      <rPr>
        <b/>
        <sz val="8"/>
        <color rgb="FF000000"/>
        <rFont val="Calibri"/>
        <family val="2"/>
        <scheme val="minor"/>
      </rPr>
      <t xml:space="preserve">Gestión en la recuperación post – desastre y riesgo financiero por falta de ejecución. </t>
    </r>
    <r>
      <rPr>
        <sz val="8"/>
        <color rgb="FF000000"/>
        <rFont val="Calibri"/>
        <family val="2"/>
        <scheme val="minor"/>
      </rPr>
      <t>Incumplimiento de los acuerdos y falta de una verdadera supervisión, ya que se presenta de manera repetitiva las prórrogas a los contratos y adiciones de recursos para la ejecución de las obras; y el fin inicial del convenio no se ha cumplido como es la entrega de las viviendas</t>
    </r>
  </si>
  <si>
    <r>
      <rPr>
        <b/>
        <sz val="8"/>
        <rFont val="Calibri"/>
        <family val="2"/>
        <scheme val="minor"/>
      </rPr>
      <t xml:space="preserve">CAL_30/06/2026: </t>
    </r>
    <r>
      <rPr>
        <sz val="8"/>
        <rFont val="Calibri"/>
        <family val="2"/>
        <scheme val="minor"/>
      </rPr>
      <t>Con memorando 2026IE0008008 del 30/06/2026, el subdirector de la SPAT solicita la ampliación del plazo hasta el 30/12/2026</t>
    </r>
  </si>
  <si>
    <r>
      <rPr>
        <b/>
        <sz val="8"/>
        <color rgb="FF000000"/>
        <rFont val="Calibri"/>
        <family val="2"/>
        <scheme val="minor"/>
      </rPr>
      <t xml:space="preserve">Saldos de Apropiación Vigencia 2022, </t>
    </r>
    <r>
      <rPr>
        <sz val="8"/>
        <color indexed="8"/>
        <rFont val="Calibri"/>
        <family val="2"/>
        <scheme val="minor"/>
      </rPr>
      <t>la CGR indica deficiencias en la planeación presupuestal y coordinación respectiva, considerando que no se previó la complejidad de cada uno de los trámites necesarios para comprometer los recursos apropiados, lo que finalmente conllevó a la perdida de apropiación de estos y el incumplimiento de las metas planteadas en la vigencia.</t>
    </r>
  </si>
  <si>
    <r>
      <rPr>
        <b/>
        <sz val="8"/>
        <color rgb="FF000000"/>
        <rFont val="Calibri"/>
        <family val="2"/>
        <scheme val="minor"/>
      </rPr>
      <t>Registros Constituidos como Reserva Presupuestal</t>
    </r>
    <r>
      <rPr>
        <sz val="8"/>
        <color rgb="FF000000"/>
        <rFont val="Calibri"/>
        <family val="2"/>
        <scheme val="minor"/>
      </rPr>
      <t xml:space="preserve"> por deficiencias en la verificación de los registros y la inaplicabilidad de los conceptos; lo que generó una sobrestimación en las reservas presupuestales en $2.478.713 al 31 de diciembre de 2022</t>
    </r>
  </si>
  <si>
    <r>
      <rPr>
        <b/>
        <sz val="8"/>
        <rFont val="Calibri"/>
        <family val="2"/>
        <scheme val="minor"/>
      </rPr>
      <t xml:space="preserve">CAL_10/07/2026: </t>
    </r>
    <r>
      <rPr>
        <sz val="8"/>
        <rFont val="Calibri"/>
        <family val="2"/>
        <scheme val="minor"/>
      </rPr>
      <t>Con memorando 2026IE0008415 del 08/07/2026 la subdirectora de la SSA reporta el cumplimiento de la acción de mejora. Se adjunta: i) Formato GRF-P-17 "PROCEDIMIENTO: GESTIÓN DE COMISIÓN DE SERVICIOS AL INTERIOR Y EXTERIOR DEL PAÍS PARA FUNCIONARIOS", del 24/06/2026, se verifica publicación en el SGP, ii) cinco correos remitidos a las áreas, iii) base de control de comisiones. Las evidencias aportadas se ajustan a las actividades y unidades de medida previstas. Pendiente evaluar efectividad</t>
    </r>
  </si>
  <si>
    <r>
      <rPr>
        <b/>
        <sz val="8"/>
        <color rgb="FF000000"/>
        <rFont val="Calibri"/>
        <family val="2"/>
        <scheme val="minor"/>
      </rPr>
      <t>Proyecto Urbanización Romansa en Aguachica – Cesar</t>
    </r>
    <r>
      <rPr>
        <sz val="8"/>
        <color rgb="FF000000"/>
        <rFont val="Calibri"/>
        <family val="2"/>
        <scheme val="minor"/>
      </rPr>
      <t>. PVG II. Al pagar las 100 viviendas con SMLMV a precio del 2022 y no del 2019, como contractualmente estaba pactado inicialmente, se ocasionó un detrimento al Estado por $1.094.041.660, por causa de una conducta antieconómica, vulnerando el principio de Economía de que trata el artículo 209 de la Constitución Política</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</si>
  <si>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ii) informe final de interventoría del proyecto Urbanización Romansa municipio de Aguachica, ii) acta de liquidación del 09/01/2025, iii) soportes del procedimiento aplicado para el ajuste de SMMLV de este proyecto, iv) certificados de existencia de las viviendas, v) actas de entrega de viviendas, zonas comunes, áreas de cesión y entrega final. Se cumple con los entregables previstos, pendiente validar efectividad.</t>
    </r>
  </si>
  <si>
    <r>
      <rPr>
        <b/>
        <sz val="8"/>
        <color rgb="FF000000"/>
        <rFont val="Calibri"/>
        <family val="2"/>
        <scheme val="minor"/>
      </rPr>
      <t>Proyecto Urbanización Villa Cruz en la Gloria – Cesar. PVG II.</t>
    </r>
    <r>
      <rPr>
        <sz val="8"/>
        <color rgb="FF000000"/>
        <rFont val="Calibri"/>
        <family val="2"/>
        <scheme val="minor"/>
      </rPr>
      <t xml:space="preserve"> Al pagar las 74 viviendas con SMLMV a precio del 2022 y no del 2019, como contractualmente estaba pactado inicialmente, se ocasionó un detrimento al Estado por $809.590.828,40, por causa de una conducta antieconómica, vulnerando el principio de Economía de que trata el artículo 209 de la Constitución Política</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</si>
  <si>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ii) informe final de interventoría del proyecto Urbanización Villa Cruz municipio de La Gloria, ii) acta de liquidación del 27/06/2025, iii) soportes del procedimiento aplicado para el ajuste de SMMLV de este proyecto, iv) certificados de existencia de las viviendas, v) actas de entrega de viviendas, áreas de cesión y entrega final. Se cumple con los entregables previstos, pendiente validar efectividad.</t>
    </r>
  </si>
  <si>
    <r>
      <t xml:space="preserve">
</t>
    </r>
    <r>
      <rPr>
        <sz val="8"/>
        <color theme="1"/>
        <rFont val="Calibri"/>
        <family val="2"/>
        <scheme val="minor"/>
      </rPr>
      <t>Procedimiento publicado en página web (1)</t>
    </r>
    <r>
      <rPr>
        <sz val="8"/>
        <color indexed="8"/>
        <rFont val="Calibri"/>
        <family val="2"/>
        <scheme val="minor"/>
      </rPr>
      <t xml:space="preserve">
Acta de socialización (1) 
Acta de seguimiento (1)</t>
    </r>
  </si>
  <si>
    <r>
      <rPr>
        <b/>
        <sz val="8"/>
        <rFont val="Calibri"/>
        <family val="2"/>
        <scheme val="minor"/>
      </rPr>
      <t xml:space="preserve">CAL_22/07/2026: </t>
    </r>
    <r>
      <rPr>
        <sz val="8"/>
        <rFont val="Calibri"/>
        <family val="2"/>
        <scheme val="minor"/>
      </rPr>
      <t xml:space="preserve">En correo electronico remitido el 21/07/2026 por la DIVIS se informa que con memorando 2026IE0008066 del 01/07/2026 la subdirectora de la SSFV reportó a la DIVIS el cumplimiento de la acción de mejora. Se adjunta i) Procedimiento GPV-P-28, versioón 1 del 29/05/2026), publicada en la misma fecha, ii) Acta de socialización del 29/05/2026 y iii) acta de seguimiento del 29/05/2026. Este último documento no cumple con lo previsto en la acción de mejora, toda vez que el procedimiento fue aprobado, publicado y socializado el 29/05/2026, y la mesa de seguimiento a su implementación se realizó en la misma fecha. Se toma en cuenta para el reporte de avance los dos primeros entregables, mas sinembargo al no haber acreditado el debido seguimiento a la implementación del procedimiento la acción de mejora se mantiene VENCIDA e INCUMPLIDA. En correo electrónico con radicado 2026IE0009202 la OCI informa las observaciones al área y solicita formular un nuevo plan de mejoramiento
</t>
    </r>
    <r>
      <rPr>
        <b/>
        <sz val="8"/>
        <rFont val="Calibri"/>
        <family val="2"/>
        <scheme val="minor"/>
      </rPr>
      <t>CAL_06/07/2026:</t>
    </r>
    <r>
      <rPr>
        <sz val="8"/>
        <rFont val="Calibri"/>
        <family val="2"/>
        <scheme val="minor"/>
      </rPr>
      <t xml:space="preserve"> Con memorando 2026IE0008008 del 30/06/2026, el subdirector de la SPAT solicita la ampliación del plazo hasta el 30/12/2026. No obstante, no hay lugar a ampliar el plazo por cuanto este se encuentra vencido desde el 30/05/2026. El 07/07/2026 la OCI remite correo electrónico con radicado 2026IE0008332 informando la situación.</t>
    </r>
  </si>
  <si>
    <r>
      <rPr>
        <b/>
        <sz val="8"/>
        <color rgb="FF000000"/>
        <rFont val="Calibri"/>
        <family val="2"/>
        <scheme val="minor"/>
      </rPr>
      <t>Proyecto Urbanización Villa Ana II en Distracción – Guajira</t>
    </r>
    <r>
      <rPr>
        <sz val="8"/>
        <color rgb="FF000000"/>
        <rFont val="Calibri"/>
        <family val="2"/>
        <scheme val="minor"/>
      </rPr>
      <t>. Al pagar las 120 viviendas con SMLMV a precio del 2020 y 2022, y no del 2019, como contractualmente estaba pactado inicialmente, se ocasionó un detrimento al Estado por $514.996.572, por causa de una conducta antieconómica, vulnerando el principio de Economía de que trata el artículo 209 de la Constitución Política</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</si>
  <si>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 junio 2026, ii) informe final de interventoría del proyecto Urbanización Villa Ana 2, municipio de Distracción, ii) acta de liquidación del 26/01/2024, iii) soportes del procedimiento aplicado para el ajuste de SMMLV de este proyecto, iv) certificados de existencia de las viviendas, v) actas de entrega de viviendas, áreas de cesión y entrega final. Se cumple con los entregables previstos, pendiente validar efectividad.</t>
    </r>
  </si>
  <si>
    <r>
      <rPr>
        <b/>
        <sz val="8"/>
        <color rgb="FF000000"/>
        <rFont val="Calibri"/>
        <family val="2"/>
        <scheme val="minor"/>
      </rPr>
      <t>Proyecto Urbanización Villa Sultana en Chimá, Córdoba - PVG II.</t>
    </r>
    <r>
      <rPr>
        <sz val="8"/>
        <color rgb="FF000000"/>
        <rFont val="Calibri"/>
        <family val="2"/>
        <scheme val="minor"/>
      </rPr>
      <t xml:space="preserve"> Al pagar las 134 viviendas con SMLMV a precio del 2020 y no del 2019, como contractualmente estaba pactado inicialmente, se ocasionó un detrimento al Estado por $446.089.886, por causa de una conducta antieconómica, vulnerando el principio de Economía de que trata el artículo 209 de la Constitución Política </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</si>
  <si>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ii) certificados de existencia de las viviendas, iii) actas de entrega de viviendas, áreas de cesión, zonas comunes y entrega final. Se cumple con los entregables previstos, pendiente validar efectividad.</t>
    </r>
  </si>
  <si>
    <r>
      <rPr>
        <b/>
        <sz val="8"/>
        <rFont val="Calibri"/>
        <family val="2"/>
        <scheme val="minor"/>
      </rPr>
      <t>CAL_07/07/2026:</t>
    </r>
    <r>
      <rPr>
        <sz val="8"/>
        <rFont val="Calibri"/>
        <family val="2"/>
        <scheme val="minor"/>
      </rPr>
      <t xml:space="preserve"> Con memorando 2026IE0007961 del 30/06/2026, el subdirector del SPAT reporta el cumplimiento de la acción de mejora. Se adjunta: i)  informe de gestión y cumplimiento del 03/06/2026 e informe de interventoría del proyecto ISAEM Floresta, municipio de Floresta, ii) certificados de existencia de las viviendas, iii) actas de entrega de viviendas, áreas de cesión, zonas comunes y entrega final. Se cumple con los entregables previstos, pendiente validar efectividad.</t>
    </r>
  </si>
  <si>
    <r>
      <rPr>
        <b/>
        <sz val="8"/>
        <rFont val="Calibri"/>
        <family val="2"/>
        <scheme val="minor"/>
      </rPr>
      <t>CAL_21/07/2026:</t>
    </r>
    <r>
      <rPr>
        <sz val="8"/>
        <rFont val="Calibri"/>
        <family val="2"/>
        <scheme val="minor"/>
      </rPr>
      <t xml:space="preserve"> Con memorando 2026IE0009104 (repetido con radicado 2026IE0009103 )del 21/07/2026, el subdirector del SPAT remite la reformulación de la acción de mejora, toda vez que la acción implementada fue declarada no efectiva por la OCI</t>
    </r>
  </si>
  <si>
    <r>
      <rPr>
        <b/>
        <sz val="8"/>
        <rFont val="Calibri"/>
        <family val="2"/>
        <scheme val="minor"/>
      </rPr>
      <t xml:space="preserve">CAL_02/07/2026: </t>
    </r>
    <r>
      <rPr>
        <sz val="8"/>
        <rFont val="Calibri"/>
        <family val="2"/>
        <scheme val="minor"/>
      </rPr>
      <t xml:space="preserve">Con memorando 2026IE0008076 del 02/07/2026 la OCI solicita información complementaria para continuar con la evaluación de efectividad </t>
    </r>
    <r>
      <rPr>
        <b/>
        <sz val="8"/>
        <rFont val="Calibri"/>
        <family val="2"/>
        <scheme val="minor"/>
      </rPr>
      <t xml:space="preserve">
CAL_02/06/2026:</t>
    </r>
    <r>
      <rPr>
        <sz val="8"/>
        <rFont val="Calibri"/>
        <family val="2"/>
        <scheme val="minor"/>
      </rPr>
      <t xml:space="preserve"> Con memorando 2026IE0004860 del 24/04/2026 la OCI solicita información complementaria. Con memorando 2026IE0006235 del 26/05/2026 la subdirectora de SSEVR remite respuesta sin documentos adicionales. </t>
    </r>
  </si>
  <si>
    <r>
      <rPr>
        <b/>
        <sz val="8"/>
        <rFont val="Calibri"/>
        <family val="2"/>
        <scheme val="minor"/>
      </rPr>
      <t>CAL_26/06/2026:</t>
    </r>
    <r>
      <rPr>
        <sz val="8"/>
        <rFont val="Calibri"/>
        <family val="2"/>
        <scheme val="minor"/>
      </rPr>
      <t xml:space="preserve"> Con memorando 2026IE0007783 y 2026IE0007785 del 25/06/2026 el subdirector del SPAT solicita ampliar el plazo de ejecución de la acción de mejora</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</si>
  <si>
    <r>
      <rPr>
        <b/>
        <sz val="8"/>
        <color rgb="FF000000"/>
        <rFont val="Calibri"/>
        <family val="2"/>
        <scheme val="minor"/>
      </rPr>
      <t>Proyecto Vivienda Saludable Comuna 14 Cali, Valle Del Cauca. (A)(D).</t>
    </r>
    <r>
      <rPr>
        <sz val="8"/>
        <color indexed="8"/>
        <rFont val="Calibri"/>
        <family val="2"/>
        <scheme val="minor"/>
      </rPr>
      <t xml:space="preserve"> omisión de la aplicabilidad del artículo 76 del CPACA una vez expedido el incumplimiento y sus notificaciones, es decir, la aplicabilidad de los 10 días que tienen las partes para presentar los recursos a los que hubiere lugar</t>
    </r>
  </si>
  <si>
    <r>
      <rPr>
        <b/>
        <sz val="8"/>
        <rFont val="Calibri"/>
        <family val="2"/>
        <scheme val="minor"/>
      </rPr>
      <t xml:space="preserve">CAL_30/06/2026: </t>
    </r>
    <r>
      <rPr>
        <sz val="8"/>
        <rFont val="Calibri"/>
        <family val="2"/>
        <scheme val="minor"/>
      </rPr>
      <t>Con memorando 2026IE0007783 y 2026IE0007785 del 25/06/2026 el subdirector del SPAT solicita ampliar el plazo de ejecución de la acción de mejora. No es posible registrar porque el plazo se encuentra vencido. La OCI informa al área en correo electrónico remitido con radicado 2026IE0007932</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 aclara que el citado memorando no le fue remitido ni por GESDOC, ni por correo y  realiza observaciones a la propuesta de modificación, las cuales no fueron aplicadas en la matriz</t>
    </r>
  </si>
  <si>
    <r>
      <rPr>
        <b/>
        <sz val="8"/>
        <rFont val="Calibri"/>
        <family val="2"/>
        <scheme val="minor"/>
      </rPr>
      <t>CAL_17/04/2026:</t>
    </r>
    <r>
      <rPr>
        <sz val="8"/>
        <rFont val="Calibri"/>
        <family val="2"/>
        <scheme val="minor"/>
      </rPr>
      <t xml:space="preserve"> El área encargada de dar cumplimiento a la acción de mejora no ha presentado la reformulación de la acción de mejora</t>
    </r>
  </si>
  <si>
    <r>
      <rPr>
        <b/>
        <sz val="8"/>
        <rFont val="Calibri"/>
        <family val="2"/>
        <scheme val="minor"/>
      </rPr>
      <t>CAL_30/06/2026:</t>
    </r>
    <r>
      <rPr>
        <sz val="8"/>
        <rFont val="Calibri"/>
        <family val="2"/>
        <scheme val="minor"/>
      </rPr>
      <t xml:space="preserve"> Con memorando 2026IE0007783 y 2026IE0007785 del 25/06/2026 el subdirector del SPAT solicita ampliar el plazo de ejecución de la acción de mejora. No es posible registrar porque el plazo se encuentra vencido. La OCI informa al área en correo electrónico remitido con radicado 2026IE0007932</t>
    </r>
  </si>
  <si>
    <r>
      <rPr>
        <b/>
        <sz val="8"/>
        <color rgb="FF000000"/>
        <rFont val="Calibri"/>
        <family val="2"/>
        <scheme val="minor"/>
      </rPr>
      <t>Proyecto de Vivienda Saludable Cubarral 2008 - Cubarral Meta (A)(D).</t>
    </r>
    <r>
      <rPr>
        <sz val="8"/>
        <color indexed="8"/>
        <rFont val="Calibri"/>
        <family val="2"/>
        <scheme val="minor"/>
      </rPr>
      <t xml:space="preserve"> inoportuna gestión de Fonvivienda respecto al proceso de notificación de la declaración de incumplimiento, se generaron dilaciones y reprocesos al interior de la entidad, por lo cual, inició un proceso judicial en contra el Fondo Nacional de Vivienda y el Ministerio.</t>
    </r>
  </si>
  <si>
    <r>
      <rPr>
        <b/>
        <sz val="8"/>
        <color rgb="FF000000"/>
        <rFont val="Calibri"/>
        <family val="2"/>
        <scheme val="minor"/>
      </rPr>
      <t>Metas Programa Semillero de Propietarios en Arriendo (A) (D).</t>
    </r>
    <r>
      <rPr>
        <sz val="8"/>
        <color indexed="8"/>
        <rFont val="Calibri"/>
        <family val="2"/>
        <scheme val="minor"/>
      </rPr>
      <t xml:space="preserve"> la información entregada con relación a las metas del programa Semillero de Propietarios en Arriendo y registradas en el Sistema de Seguimiento a Proyectos de Inversión - SPI, no es consistente ni confiable, dado que los soportes presentados para verificar su cumplimiento no son claros</t>
    </r>
  </si>
  <si>
    <r>
      <rPr>
        <b/>
        <sz val="8"/>
        <rFont val="Calibri"/>
        <family val="2"/>
        <scheme val="minor"/>
      </rPr>
      <t xml:space="preserve">CAL_23/06/2026: </t>
    </r>
    <r>
      <rPr>
        <sz val="8"/>
        <rFont val="Calibri"/>
        <family val="2"/>
        <scheme val="minor"/>
      </rPr>
      <t>Con memorando 2026IE0007663 la OCI reitera la solicitud de información complementaria</t>
    </r>
    <r>
      <rPr>
        <b/>
        <sz val="8"/>
        <rFont val="Calibri"/>
        <family val="2"/>
        <scheme val="minor"/>
      </rPr>
      <t xml:space="preserve">
CAL_19/05/2026: </t>
    </r>
    <r>
      <rPr>
        <sz val="8"/>
        <rFont val="Calibri"/>
        <family val="2"/>
        <scheme val="minor"/>
      </rPr>
      <t>Con memorando 2026IE0005230 del 04/05/2026 la OCI solicita dar alcance al informe presentado, de modo que contenga la totalidad de la información que no pudo ser evidenciada por la CGR en el informe final de la AF_FONVIVIENDA, 2023</t>
    </r>
  </si>
  <si>
    <r>
      <rPr>
        <b/>
        <sz val="8"/>
        <color rgb="FF000000"/>
        <rFont val="Calibri"/>
        <family val="2"/>
        <scheme val="minor"/>
      </rPr>
      <t>Límite de Reservas Presupuestales constituidas sobre el presupuesto de inversión (A) (D).</t>
    </r>
    <r>
      <rPr>
        <sz val="8"/>
        <color indexed="8"/>
        <rFont val="Calibri"/>
        <family val="2"/>
        <scheme val="minor"/>
      </rPr>
      <t xml:space="preserve"> deficiencias en los mecanismos de control y planeación de la ejecución presupuestal, generando incumplimiento de los proyectos de inversión programados por el Fondo Nacional de Vivienda para atender las necesidades del déficit habitacional</t>
    </r>
  </si>
  <si>
    <r>
      <rPr>
        <b/>
        <sz val="8"/>
        <color rgb="FF000000"/>
        <rFont val="Calibri"/>
        <family val="2"/>
        <scheme val="minor"/>
      </rPr>
      <t>Reserva Presupuestal Constituida en la vigencia 2022, para ejecución en el año 2023 (A) (D).</t>
    </r>
    <r>
      <rPr>
        <sz val="8"/>
        <color indexed="8"/>
        <rFont val="Calibri"/>
        <family val="2"/>
        <scheme val="minor"/>
      </rPr>
      <t xml:space="preserve"> debilidades que presentan los procesos operativos establecidos para el trámite de las obligaciones y el cierre presupuestal de dichas reservas, así como falencias administrativas relacionadas con la omisión de las funciones establecidas en los manuales de procedimientos.</t>
    </r>
  </si>
  <si>
    <r>
      <rPr>
        <b/>
        <sz val="8"/>
        <color rgb="FF000000"/>
        <rFont val="Calibri"/>
        <family val="2"/>
        <scheme val="minor"/>
      </rPr>
      <t>Avance del Programa de Promoción de Vivienda Rural (A).</t>
    </r>
    <r>
      <rPr>
        <sz val="8"/>
        <color indexed="8"/>
        <rFont val="Calibri"/>
        <family val="2"/>
        <scheme val="minor"/>
      </rPr>
      <t xml:space="preserve"> atrasos en la ejecución de las viviendas respecto a las fechas de terminación contractuales establecidas, por causa, entre otras, a deficiencias en el seguimiento y gestión a cargo de Fonvivienda</t>
    </r>
  </si>
  <si>
    <r>
      <rPr>
        <b/>
        <sz val="8"/>
        <rFont val="Calibri"/>
        <family val="2"/>
        <scheme val="minor"/>
      </rPr>
      <t xml:space="preserve">CAL_21/07/2026: </t>
    </r>
    <r>
      <rPr>
        <sz val="8"/>
        <rFont val="Calibri"/>
        <family val="2"/>
        <scheme val="minor"/>
      </rPr>
      <t>Con memorando 2026IE0009110 del 21/07/2026, la OCI informa que dado que las evidencias aportadas no permiten acreditar la terminación de los proyectos y entrega de las viviendas, la acción de mejora se declara No efectiva y se solicita formular un nuevo plan de mejoramiento</t>
    </r>
    <r>
      <rPr>
        <b/>
        <sz val="8"/>
        <rFont val="Calibri"/>
        <family val="2"/>
        <scheme val="minor"/>
      </rPr>
      <t xml:space="preserve">
CAL_11/06/2026: </t>
    </r>
    <r>
      <rPr>
        <sz val="8"/>
        <rFont val="Calibri"/>
        <family val="2"/>
        <scheme val="minor"/>
      </rPr>
      <t>Con memorando 2026IE0006887 del 09/06/2026, la SSEVR remite respuesta a las observaciones realizadas por parte de la OCI.</t>
    </r>
    <r>
      <rPr>
        <b/>
        <sz val="8"/>
        <rFont val="Calibri"/>
        <family val="2"/>
        <scheme val="minor"/>
      </rPr>
      <t xml:space="preserve">
CAL_20/05/2026: </t>
    </r>
    <r>
      <rPr>
        <sz val="8"/>
        <rFont val="Calibri"/>
        <family val="2"/>
        <scheme val="minor"/>
      </rPr>
      <t>Con memorando 2026IE0005223 del 04/05/2026, la OCI realiza observaciones a las evidencias aportadas indicando que</t>
    </r>
    <r>
      <rPr>
        <i/>
        <sz val="8"/>
        <rFont val="Calibri"/>
        <family val="2"/>
        <scheme val="minor"/>
      </rPr>
      <t xml:space="preserve"> "no se observaron soportes que permitan evidenciar su implementación efectiva ni su aplicación en el desarrollo del plan de trabajo propuesto, así como tampoco resultados que den cuenta de su contribución a la superación de los atrasos en la ejecución de las viviendas"</t>
    </r>
    <r>
      <rPr>
        <sz val="8"/>
        <rFont val="Calibri"/>
        <family val="2"/>
        <scheme val="minor"/>
      </rPr>
      <t xml:space="preserve">, por lo que solicita adjuntar soportes de la implementación de la acción de mejora. </t>
    </r>
  </si>
  <si>
    <r>
      <rPr>
        <b/>
        <sz val="8"/>
        <color rgb="FF000000"/>
        <rFont val="Calibri"/>
        <family val="2"/>
        <scheme val="minor"/>
      </rPr>
      <t>Proyecto “Los Alelíes” Contrato 5-079 de 2017, Programa de Vivienda Gratuita II (A) (D)</t>
    </r>
    <r>
      <rPr>
        <sz val="8"/>
        <color indexed="8"/>
        <rFont val="Calibri"/>
        <family val="2"/>
        <scheme val="minor"/>
      </rPr>
      <t>. inoportunidad en las gestiones a cargo del Fondo Nacional de Vivienda - Fonvivienda para declarar el incumplimiento del contrato de diseño y construcción No. 5-079 de 2017</t>
    </r>
  </si>
  <si>
    <r>
      <rPr>
        <b/>
        <sz val="8"/>
        <color rgb="FF000000"/>
        <rFont val="Calibri"/>
        <family val="2"/>
        <scheme val="minor"/>
      </rPr>
      <t>Programa Equipamentos (A) (D).</t>
    </r>
    <r>
      <rPr>
        <sz val="8"/>
        <color indexed="8"/>
        <rFont val="Calibri"/>
        <family val="2"/>
        <scheme val="minor"/>
      </rPr>
      <t xml:space="preserve"> Se acreditaron del saldo de los derechos en fiducia como ejecuciones del año 2023 Cuentas por Cobrar que se generan para reconocer en la contabilidad de Fonvivienda obligaciones por encima de los recursos disponibles en la Fiduciaria (aportes y reintegros) para atenderlas.</t>
    </r>
  </si>
  <si>
    <r>
      <rPr>
        <b/>
        <sz val="8"/>
        <color rgb="FF000000"/>
        <rFont val="Calibri"/>
        <family val="2"/>
        <scheme val="minor"/>
      </rPr>
      <t xml:space="preserve">Cuenta-2701- Provisión Litigios y Demandas (A). </t>
    </r>
    <r>
      <rPr>
        <sz val="8"/>
        <color indexed="8"/>
        <rFont val="Calibri"/>
        <family val="2"/>
        <scheme val="minor"/>
      </rPr>
      <t>deficiencias de control interno financiero relacionados con la conciliación, verificación y reconocimiento del estado del proceso al momento de actualizar la información de procesos en contra de la entidad</t>
    </r>
  </si>
  <si>
    <r>
      <rPr>
        <b/>
        <sz val="8"/>
        <color rgb="FF000000"/>
        <rFont val="Calibri"/>
        <family val="2"/>
        <scheme val="minor"/>
      </rPr>
      <t>Operaciones Reciprocas (A)</t>
    </r>
    <r>
      <rPr>
        <sz val="8"/>
        <color indexed="8"/>
        <rFont val="Calibri"/>
        <family val="2"/>
        <scheme val="minor"/>
      </rPr>
      <t>. deficiencias en los controles establecidos por Fonvivienda, en el proceso de control interno contable respecto a la verificación del cumplimiento de las actividades establecidas en el Procedimiento “Conciliación Operaciones Recíprocas”.</t>
    </r>
  </si>
  <si>
    <r>
      <rPr>
        <b/>
        <sz val="8"/>
        <color rgb="FF000000"/>
        <rFont val="Calibri"/>
        <family val="2"/>
        <scheme val="minor"/>
      </rPr>
      <t>Ejecución Presupuestal de la Vigencia 2023 (A) (D). debilidades para la planificación, estruct</t>
    </r>
    <r>
      <rPr>
        <sz val="8"/>
        <color indexed="8"/>
        <rFont val="Calibri"/>
        <family val="2"/>
        <scheme val="minor"/>
      </rPr>
      <t>uración y ejecución de los programas establecidos para atender las necesidades habitacionales de la población con dificultades para acceder a una vivienda digna</t>
    </r>
  </si>
  <si>
    <r>
      <rPr>
        <b/>
        <sz val="8"/>
        <color rgb="FF000000"/>
        <rFont val="Calibri"/>
        <family val="2"/>
        <scheme val="minor"/>
      </rPr>
      <t xml:space="preserve">Pago de una Condena Judicial en Contra de la entidad por el rubro Pagos Pasivos Exigibles – Vigencias Expiradas en la Vigencia 2023 (A) (D). </t>
    </r>
    <r>
      <rPr>
        <sz val="8"/>
        <color indexed="8"/>
        <rFont val="Calibri"/>
        <family val="2"/>
        <scheme val="minor"/>
      </rPr>
      <t>debilidades en el desarrollo de los procesos de cierre presupuestal para atender el pago de las vigencias expiradas autorizadas con la Resolución No. 0428 de fecha 1 de junio de 2023</t>
    </r>
  </si>
  <si>
    <r>
      <rPr>
        <b/>
        <sz val="8"/>
        <color rgb="FF000000"/>
        <rFont val="Calibri"/>
        <family val="2"/>
        <scheme val="minor"/>
      </rPr>
      <t xml:space="preserve">Subcuenta 138427 Cuentas por Cobrar - Recursos de Acreedores Reintegrados a Tesorerías (Valor Liquido Cero)-(A-D). </t>
    </r>
    <r>
      <rPr>
        <sz val="8"/>
        <color rgb="FF000000"/>
        <rFont val="Calibri"/>
        <family val="2"/>
        <scheme val="minor"/>
      </rPr>
      <t>Al cierre de la vigencia 2024, se reintegraron</t>
    </r>
    <r>
      <rPr>
        <sz val="8"/>
        <color indexed="8"/>
        <rFont val="Calibri"/>
        <family val="2"/>
        <scheme val="minor"/>
      </rPr>
      <t xml:space="preserve"> $621.892.271.545, correspondientes a compromisos contractuales adquiridos hace más de nueve años, destinados a la ejecución de proyectos de vivienda, como Vivienda Rural, PVG II, VIPA, MISN y Semillero de Ahorro, entre otros.</t>
    </r>
  </si>
  <si>
    <r>
      <rPr>
        <b/>
        <sz val="8"/>
        <color rgb="FF000000"/>
        <rFont val="Calibri"/>
        <family val="2"/>
        <scheme val="minor"/>
      </rPr>
      <t>Subcuenta 138427 Cuentas por Cobrar - Recursos de Acreedores Reintegrados a Tesorerías (Valor Liquido Cero)-(A-D). Al</t>
    </r>
    <r>
      <rPr>
        <sz val="8"/>
        <color indexed="8"/>
        <rFont val="Calibri"/>
        <family val="2"/>
        <scheme val="minor"/>
      </rPr>
      <t xml:space="preserve"> cierre de la vigencia 2024, se reintegraron $621.892.271.545, correspondientes a compromisos contractuales adquiridos hace más de nueve años, destinados a la ejecución de proyectos de vivienda, como Vivienda Rural, PVG II, VIPA, MISN y Semillero de Ahorro, entre otros.</t>
    </r>
  </si>
  <si>
    <r>
      <rPr>
        <b/>
        <sz val="8"/>
        <color rgb="FF000000"/>
        <rFont val="Calibri"/>
        <family val="2"/>
        <scheme val="minor"/>
      </rPr>
      <t>Subcuenta 192603 – Fiducia mercantil - Patrimonio Autónomo. -Administrativa - (A).</t>
    </r>
    <r>
      <rPr>
        <sz val="8"/>
        <color indexed="8"/>
        <rFont val="Calibri"/>
        <family val="2"/>
        <scheme val="minor"/>
      </rPr>
      <t xml:space="preserve"> Diferencias entre los saldos reportados por las fiducias en los informes de gestión y en los EEFF de los programas de Equipamientos, PVG I y CDVD con respecto a lo registrado por FONVIVIENDA en el formato FRA-22</t>
    </r>
  </si>
  <si>
    <r>
      <rPr>
        <b/>
        <sz val="8"/>
        <color rgb="FF000000"/>
        <rFont val="Calibri"/>
        <family val="2"/>
        <scheme val="minor"/>
      </rPr>
      <t xml:space="preserve">Subcuenta 243001 - Cuentas por Pagar. Administrativa - (A). </t>
    </r>
    <r>
      <rPr>
        <sz val="8"/>
        <color indexed="8"/>
        <rFont val="Calibri"/>
        <family val="2"/>
        <scheme val="minor"/>
      </rPr>
      <t>En el formato FRA-F-22 para el programa Equipamientos se registra un saldo negativo de los recursos entregados por la Nación, pero el verificar la información, este valor no se ve reflejado en los movimientos crédito de las cuentas por pagar, a 31 de diciembre de 2024.</t>
    </r>
  </si>
  <si>
    <r>
      <rPr>
        <b/>
        <sz val="8"/>
        <color rgb="FF000000"/>
        <rFont val="Calibri"/>
        <family val="2"/>
        <scheme val="minor"/>
      </rPr>
      <t xml:space="preserve">Subcuenta 246002 – Créditos Judiciales - Sentencias. (A) (D). </t>
    </r>
    <r>
      <rPr>
        <sz val="8"/>
        <color indexed="8"/>
        <rFont val="Calibri"/>
        <family val="2"/>
        <scheme val="minor"/>
      </rPr>
      <t>El saldo de la cuenta Créditos Judiciales corresponde a la acusación de la sentencia bajo radicado SC3-2899-09-23 del 20/09/2023 del Tribunal Administrativo de Cundinamarca, Sección Tercera Subsección C. Los intereses no fueron registrados en la cuenta Créditos Judiciales.</t>
    </r>
  </si>
  <si>
    <r>
      <rPr>
        <b/>
        <sz val="8"/>
        <color rgb="FF000000"/>
        <rFont val="Calibri"/>
        <family val="2"/>
        <scheme val="minor"/>
      </rPr>
      <t>Reconocimiento, Medición, Revelación y Presentación de los Hechos Económicos de la cuenta 5802 COMISIONES. (A).</t>
    </r>
    <r>
      <rPr>
        <sz val="8"/>
        <color indexed="8"/>
        <rFont val="Calibri"/>
        <family val="2"/>
        <scheme val="minor"/>
      </rPr>
      <t xml:space="preserve"> En los informes de gestión de los programas de vivienda, los EEFF de cada fiducia, las actas de conciliación y los formatos FRA-F-22 y FRA-F-28 de FONVIVIENDA, hubo movimientos relacionados con comisiones que fueron registrados en la cuenta 5550 – Subsidios Asignados</t>
    </r>
  </si>
  <si>
    <r>
      <rPr>
        <b/>
        <sz val="8"/>
        <rFont val="Calibri"/>
        <family val="2"/>
        <scheme val="minor"/>
      </rPr>
      <t>CAL_25/05/2026:</t>
    </r>
    <r>
      <rPr>
        <sz val="8"/>
        <rFont val="Calibri"/>
        <family val="2"/>
        <scheme val="minor"/>
      </rPr>
      <t xml:space="preserve"> Con memorando 2026IE0006063 del 21/05/2026 la Subdirección de Finanzas y Presupuesto reportó el cumplimiento de la acción de mejora, adjunta constancia de solicitud a la CGN, respuesta de la CGN, balance de la cuenta del fideicomiso y certificaciones emitidas por esta. Pendiente evaluar efectividad</t>
    </r>
  </si>
  <si>
    <r>
      <rPr>
        <b/>
        <sz val="8"/>
        <rFont val="Calibri"/>
        <family val="2"/>
        <scheme val="minor"/>
      </rPr>
      <t>CAL_25/05/2026:</t>
    </r>
    <r>
      <rPr>
        <sz val="8"/>
        <rFont val="Calibri"/>
        <family val="2"/>
        <scheme val="minor"/>
      </rPr>
      <t xml:space="preserve"> Con memorando 2026IE0006063 del 21/05/2026 la Subdirección de Finanzas y Presupuesto reportó el cumplimiento de la acción de mejora, adjunta copia del acta de la mesa de trabajo con la fiduciaria. Pendiente validar efectividad</t>
    </r>
  </si>
  <si>
    <r>
      <rPr>
        <b/>
        <sz val="8"/>
        <color rgb="FF000000"/>
        <rFont val="Calibri"/>
        <family val="2"/>
        <scheme val="minor"/>
      </rPr>
      <t xml:space="preserve">Subcuenta 819090 Otros Activos Contingentes Terrenos. (A). </t>
    </r>
    <r>
      <rPr>
        <sz val="8"/>
        <color indexed="8"/>
        <rFont val="Calibri"/>
        <family val="2"/>
        <scheme val="minor"/>
      </rPr>
      <t>Se pudo evidenciar que FONVIVIENDA es propietario de los 2 lotes, de los cuales no tiene control porque están invadidos, lo cual genera incertidumbre en el saldo de la cuenta 819090–Otros Activos Contingentes–Terrenos por $5.961.950, debido a la no aplicación de la característica de la información contable de Representación fiel.</t>
    </r>
  </si>
  <si>
    <r>
      <rPr>
        <b/>
        <sz val="8"/>
        <rFont val="Calibri"/>
        <family val="2"/>
        <scheme val="minor"/>
      </rPr>
      <t>CAL_05/06/2026:</t>
    </r>
    <r>
      <rPr>
        <sz val="8"/>
        <rFont val="Calibri"/>
        <family val="2"/>
        <scheme val="minor"/>
      </rPr>
      <t xml:space="preserve"> Con memorando 2026IE0006356 y 2026IE0006357 del 28/05/2026 la Subdirección de Finanzas y Presupuesto reporta el cumplimiento de la acción de mejora. Adjuntan oficio 2026EE0018281 del 07/04/2026 con solicitud de concepto a la CGN, respuesta de la CGN del 20/05/2026 y dos (2) soportes de reclasificación de la cuenta contable. Los soportes presentados se ajustan a la unidad de medida y cantidad de entregables. Pendiente validar efectividad</t>
    </r>
  </si>
  <si>
    <r>
      <rPr>
        <b/>
        <sz val="8"/>
        <color rgb="FF000000"/>
        <rFont val="Calibri"/>
        <family val="2"/>
        <scheme val="minor"/>
      </rPr>
      <t>Subcuenta 912004 - Litigios y Mecanismos Alternativos de Solución de Conflictos Administrativos. (A)</t>
    </r>
    <r>
      <rPr>
        <sz val="8"/>
        <color indexed="8"/>
        <rFont val="Calibri"/>
        <family val="2"/>
        <scheme val="minor"/>
      </rPr>
      <t xml:space="preserve"> No se registraron en las cuentas de orden de los EEFF en la cuenta 912004 – Pasivos Contingentes Administrativos, dos procesos que se encuentran reconocidos en el Sistema Único de Gestión e Información Litigiosa, y que se encuentran activos, con probabilidad de pérdida Media</t>
    </r>
  </si>
  <si>
    <r>
      <rPr>
        <b/>
        <sz val="8"/>
        <color rgb="FF000000"/>
        <rFont val="Calibri"/>
        <family val="2"/>
        <scheme val="minor"/>
      </rPr>
      <t>Operaciones Reciprocas. Administrativa (A).</t>
    </r>
    <r>
      <rPr>
        <sz val="8"/>
        <color indexed="8"/>
        <rFont val="Calibri"/>
        <family val="2"/>
        <scheme val="minor"/>
      </rPr>
      <t xml:space="preserve"> Se presentan diferencias en saldos recíprocos por conciliar con entidades de gobierno, por $4.279.567.056, en las cuentas 133601 y 138427, adicionalmente se presenta una partida del SENA pendiente por conciliar con la Dirección del Tesoro Nacional – DTN del Ministerio de Hacienda y Crédito Público – MHCP por $40.651.914.</t>
    </r>
  </si>
  <si>
    <r>
      <rPr>
        <b/>
        <sz val="8"/>
        <color rgb="FF000000"/>
        <rFont val="Calibri"/>
        <family val="2"/>
        <scheme val="minor"/>
      </rPr>
      <t xml:space="preserve">Información registrada en el aplicativo SIRECI CGR. (A). </t>
    </r>
    <r>
      <rPr>
        <sz val="8"/>
        <color indexed="8"/>
        <rFont val="Calibri"/>
        <family val="2"/>
        <scheme val="minor"/>
      </rPr>
      <t>Diferencias entre los procesos registrados en el aplicativo SIRECI, con la cantidad de procesos activos y terminados que se encuentran en el aplicativo Ekogui y en la consulta de procesos de la Rama Judicial. Esta inconsistencia afecta el principio de publicidad, así como las labores de registro y actualización de la información</t>
    </r>
  </si>
  <si>
    <r>
      <rPr>
        <b/>
        <sz val="8"/>
        <color rgb="FF000000"/>
        <rFont val="Calibri"/>
        <family val="2"/>
        <scheme val="minor"/>
      </rPr>
      <t xml:space="preserve">Notas a Los Estados Financieros. Administrativa (A). </t>
    </r>
    <r>
      <rPr>
        <sz val="8"/>
        <color indexed="8"/>
        <rFont val="Calibri"/>
        <family val="2"/>
        <scheme val="minor"/>
      </rPr>
      <t>Se identificaron inconsistencias en las notas de los estados financieros de la vigencia 2024. i) Nota 7 - cuentas por cobrar, ii) Nota 16 - Otros derechos y garantías, iii) Nota 21– Cuentas por Pagar, iv) Nota 25 – Activos y Pasivos Contingentes, v) Nota 29 – Gastos</t>
    </r>
  </si>
  <si>
    <r>
      <rPr>
        <b/>
        <sz val="8"/>
        <color rgb="FF000000"/>
        <rFont val="Calibri"/>
        <family val="2"/>
        <scheme val="minor"/>
      </rPr>
      <t>Notas a Los Estados Financieros. Administrativa (A).</t>
    </r>
    <r>
      <rPr>
        <sz val="8"/>
        <color indexed="8"/>
        <rFont val="Calibri"/>
        <family val="2"/>
        <scheme val="minor"/>
      </rPr>
      <t xml:space="preserve"> Se identificaron inconsistencias en las notas de los estados financieros de la vigencia 2024. i) Nota 7 - cuentas por cobrar, ii) Nota 16 - Otros derechos y garantías, iii) Nota 21– Cuentas por Pagar, iv) Nota 25 – Activos y Pasivos Contingentes, v) Nota 29 – Gastos</t>
    </r>
  </si>
  <si>
    <r>
      <rPr>
        <b/>
        <sz val="8"/>
        <color rgb="FF000000"/>
        <rFont val="Calibri"/>
        <family val="2"/>
        <scheme val="minor"/>
      </rPr>
      <t>Diligenciamiento Formatos FRA-F-22. Administrativa (A)</t>
    </r>
    <r>
      <rPr>
        <sz val="8"/>
        <color indexed="8"/>
        <rFont val="Calibri"/>
        <family val="2"/>
        <scheme val="minor"/>
      </rPr>
      <t>. la información contenida en los formatos FRA-F-22 y los cuales constituyen el insumo para el registro contable de los movimientos financieros asociados a los Programas de Vivienda, presentan las siguientes inconsistencias en el diligenciamiento, correspondiente al mes de diciembre</t>
    </r>
  </si>
  <si>
    <r>
      <rPr>
        <b/>
        <sz val="8"/>
        <color rgb="FF000000"/>
        <rFont val="Calibri"/>
        <family val="2"/>
        <scheme val="minor"/>
      </rPr>
      <t>Diligenciamiento Formatos FRA-F-22. Administrativa (A).</t>
    </r>
    <r>
      <rPr>
        <sz val="8"/>
        <color indexed="8"/>
        <rFont val="Calibri"/>
        <family val="2"/>
        <scheme val="minor"/>
      </rPr>
      <t xml:space="preserve"> la información contenida en los formatos FRA-F-22 y los cuales constituyen el insumo para el registro contable de los movimientos financieros asociados a los Programas de Vivienda, presentan las siguientes inconsistencias en el diligenciamiento, correspondiente al mes de diciembre</t>
    </r>
  </si>
  <si>
    <r>
      <rPr>
        <b/>
        <sz val="8"/>
        <color rgb="FF000000"/>
        <rFont val="Calibri"/>
        <family val="2"/>
        <scheme val="minor"/>
      </rPr>
      <t>Reconocimiento de intangibles del proyecto de inversión Sistema de Información del Subsidio Familiar de Vivienda</t>
    </r>
    <r>
      <rPr>
        <sz val="8"/>
        <color indexed="8"/>
        <rFont val="Calibri"/>
        <family val="2"/>
        <scheme val="minor"/>
      </rPr>
      <t>. El tratamiento contable de los hechos económicos de la ejecución del Contrato 01/2022 presenta incertidumbre respecto al reconocimiento del activo intangible, no se ha identificado ni distribuido adecuadamente el gasto y el costo entre las fases de investigación y desarrollo.</t>
    </r>
  </si>
  <si>
    <r>
      <rPr>
        <b/>
        <sz val="8"/>
        <color rgb="FF000000"/>
        <rFont val="Calibri"/>
        <family val="2"/>
        <scheme val="minor"/>
      </rPr>
      <t>Reconocimiento de Propiedades plantas y equipo e intangibles-Administrativa- (A).</t>
    </r>
    <r>
      <rPr>
        <sz val="8"/>
        <color indexed="8"/>
        <rFont val="Calibri"/>
        <family val="2"/>
        <scheme val="minor"/>
      </rPr>
      <t xml:space="preserve"> se evidenció la ausencia del reconocimiento contable de los activos correspondientes a Propiedades, Planta y Equipo (PPYE), así como de los bienes intangibles. Asimismo, no se encuentra documentado el juicio profesional aplicado para la valoración y clasificación de estos activos</t>
    </r>
  </si>
  <si>
    <r>
      <rPr>
        <b/>
        <sz val="8"/>
        <rFont val="Calibri"/>
        <family val="2"/>
        <scheme val="minor"/>
      </rPr>
      <t>CAL_05/06/2026:</t>
    </r>
    <r>
      <rPr>
        <sz val="8"/>
        <rFont val="Calibri"/>
        <family val="2"/>
        <scheme val="minor"/>
      </rPr>
      <t xml:space="preserve"> Con memorando 2026IE0006516 del 01/06/2026 la Subdirección de Finanzas y Presupuesto reporta el cumplimiento de la acción de mejora. Adjuntan oficio 2026EE0018281 del 07/04/2026 con solicitud de concepto a la CGN, respuesta de la CGN del 20/05/2026 y dos (2) soportes de reclasificación de la cuenta contable. Los soportes presentados se ajustan a la unidad de medida y cantidad de entregables. Pendiente validar efectividad</t>
    </r>
  </si>
  <si>
    <r>
      <rPr>
        <b/>
        <sz val="8"/>
        <color rgb="FF000000"/>
        <rFont val="Calibri"/>
        <family val="2"/>
        <scheme val="minor"/>
      </rPr>
      <t>Gestión de Saldos en Contratos de Fiducias Mercantiles. Administrativo (A).</t>
    </r>
    <r>
      <rPr>
        <sz val="8"/>
        <color indexed="8"/>
        <rFont val="Calibri"/>
        <family val="2"/>
        <scheme val="minor"/>
      </rPr>
      <t xml:space="preserve"> Anualmente se mantienen saldos en fiducia que no son utilizados, y que por falta de control y de gestión existe la posibilidad de que sean retornados al Tesoro Nacional</t>
    </r>
  </si>
  <si>
    <r>
      <rPr>
        <b/>
        <sz val="8"/>
        <color rgb="FF000000"/>
        <rFont val="Calibri"/>
        <family val="2"/>
        <scheme val="minor"/>
      </rPr>
      <t xml:space="preserve">Límites de Reserva presupuestal objeto de Gasto – Inversión. Administrativo con presunta incidencia disciplinaria (A-D). </t>
    </r>
    <r>
      <rPr>
        <sz val="8"/>
        <color indexed="8"/>
        <rFont val="Calibri"/>
        <family val="2"/>
        <scheme val="minor"/>
      </rPr>
      <t>Las reservas destinadas a inversión (64,2% del presupuesto aprobado) superaron ampliamente el porcentaje máximo establecido por la normativa vigente, el cual es del 15%.</t>
    </r>
  </si>
  <si>
    <r>
      <rPr>
        <b/>
        <sz val="8"/>
        <color rgb="FF000000"/>
        <rFont val="Calibri"/>
        <family val="2"/>
        <scheme val="minor"/>
      </rPr>
      <t>Saldos de apropiación vigencia 2024. Administrativo con presunta incidencia disciplinaria (A-D).</t>
    </r>
    <r>
      <rPr>
        <sz val="8"/>
        <color indexed="8"/>
        <rFont val="Calibri"/>
        <family val="2"/>
        <scheme val="minor"/>
      </rPr>
      <t xml:space="preserve"> Con relación a la apropiación de los recursos en cada uno de los proyectos de inversión, FONVIVIENDA dejó apropiación sin utilizar en el rubro de Inversión, por un total de $412.623.573.585</t>
    </r>
  </si>
  <si>
    <r>
      <rPr>
        <b/>
        <sz val="8"/>
        <color rgb="FF000000"/>
        <rFont val="Calibri"/>
        <family val="2"/>
        <scheme val="minor"/>
      </rPr>
      <t xml:space="preserve">Viáticos y gastos de viaje- Comisiones y desplazamiento (Gastos de inversión) - (A-D-B). </t>
    </r>
    <r>
      <rPr>
        <sz val="8"/>
        <color indexed="8"/>
        <rFont val="Calibri"/>
        <family val="2"/>
        <scheme val="minor"/>
      </rPr>
      <t xml:space="preserve">El presupuesto de inversión para el rubro correspondiente a viáticos y gastos de viaje para comisiones y desplazamientos presenta observaciones: i) compromisos presupuestales anulados, ii) RP anulados, iii) constitución de reservas presupuestales sin los documentos de soporte necesarios, </t>
    </r>
  </si>
  <si>
    <r>
      <rPr>
        <b/>
        <sz val="8"/>
        <color rgb="FF000000"/>
        <rFont val="Calibri"/>
        <family val="2"/>
        <scheme val="minor"/>
      </rPr>
      <t>Ejecución de la Reservas Presupuestales 2023 -Administrativo – Con Presunta Incidencia Disciplinaria. (A-D).</t>
    </r>
    <r>
      <rPr>
        <sz val="8"/>
        <color indexed="8"/>
        <rFont val="Calibri"/>
        <family val="2"/>
        <scheme val="minor"/>
      </rPr>
      <t xml:space="preserve"> De las reservas presupuestales constituidas al cierre de la vigencia 2023, para ser ejecutadas en 2024, expiró la suma de $923.937.183.816, lo que representa el 47,4% del total de la reserva constituida.</t>
    </r>
  </si>
  <si>
    <r>
      <rPr>
        <b/>
        <sz val="8"/>
        <color rgb="FF000000"/>
        <rFont val="Calibri"/>
        <family val="2"/>
        <scheme val="minor"/>
      </rPr>
      <t>Reservas presupuestales constituidas al cierre de la vigencia 2024 - (A-D).</t>
    </r>
    <r>
      <rPr>
        <sz val="8"/>
        <color indexed="8"/>
        <rFont val="Calibri"/>
        <family val="2"/>
        <scheme val="minor"/>
      </rPr>
      <t xml:space="preserve"> Las reservas presupuestales constituidas al 31/12/2024, no cuentan con el soporte documental adecuado que permita reflejar los saldos por pagar correspondientes a cada uno de los convenios y/o contratos interadministrativos ejecutados con cargo al rubro de inversión 4001-1400-4</t>
    </r>
  </si>
  <si>
    <r>
      <rPr>
        <b/>
        <sz val="8"/>
        <color rgb="FF000000"/>
        <rFont val="Calibri"/>
        <family val="2"/>
        <scheme val="minor"/>
      </rPr>
      <t>Ejecución Presupuestal de los Proyectos de Inversión en la vigencia 2024 – (A-D).</t>
    </r>
    <r>
      <rPr>
        <sz val="8"/>
        <color indexed="8"/>
        <rFont val="Calibri"/>
        <family val="2"/>
        <scheme val="minor"/>
      </rPr>
      <t xml:space="preserve"> Se evidencia que FONVIVIENDA comprometió recursos por un valor total de $4.122.452.566.810 durante la vigencia 2024, sin embargo, obligó y pagó $1.484.606.619.368, lo que representa el 35,89% del total comprometido. Los recursos no ejecutados fueron constituidos como reserva presupuestal</t>
    </r>
  </si>
  <si>
    <r>
      <rPr>
        <b/>
        <sz val="8"/>
        <color rgb="FF000000"/>
        <rFont val="Calibri"/>
        <family val="2"/>
        <scheme val="minor"/>
      </rPr>
      <t>Reservas Inducidas. Administrativa Con Presunta Incidencia Disciplinaria – (A-D).</t>
    </r>
    <r>
      <rPr>
        <sz val="8"/>
        <color indexed="8"/>
        <rFont val="Calibri"/>
        <family val="2"/>
        <scheme val="minor"/>
      </rPr>
      <t xml:space="preserve"> El hecho económico constituido como reserva inducida correspondiente al rubro de inversión C-4001-1400-5- 51103D, destinada al Fideicomiso administrado por la SOCIEDAD FIDUCIARIA DE OCCIDENTE S.A., no fue reconocido como una cuenta por pagar en los Estados Financieros de FONVIVIENDA</t>
    </r>
  </si>
  <si>
    <r>
      <rPr>
        <b/>
        <sz val="8"/>
        <rFont val="Calibri"/>
        <family val="2"/>
        <scheme val="minor"/>
      </rPr>
      <t>CAL_01/06/2025:</t>
    </r>
    <r>
      <rPr>
        <sz val="8"/>
        <rFont val="Calibri"/>
        <family val="2"/>
        <scheme val="minor"/>
      </rPr>
      <t xml:space="preserve"> Con memorando 2026IE0005442 (2026IE0005443) del 07/05/2026 el Subdirector de la SFP reporta el cumplimiento de la acción de mejora. Adjunta como evidencia la solciitud de concepto a la CGN, la respuesta dada por la CGR, frente a lo cual indican</t>
    </r>
    <r>
      <rPr>
        <i/>
        <sz val="8"/>
        <rFont val="Calibri"/>
        <family val="2"/>
        <scheme val="minor"/>
      </rPr>
      <t xml:space="preserve"> "Fondo Nacional de Vivienda – Fonvivienda, al cierre contable de cada vigencia no reconocerá como pasivo contable las reservas inducidas, que corresponden a un requerimiento de carácter presupuestal"</t>
    </r>
    <r>
      <rPr>
        <sz val="8"/>
        <rFont val="Calibri"/>
        <family val="2"/>
        <scheme val="minor"/>
      </rPr>
      <t xml:space="preserve">. </t>
    </r>
  </si>
  <si>
    <r>
      <rPr>
        <b/>
        <sz val="8"/>
        <color rgb="FF000000"/>
        <rFont val="Calibri"/>
        <family val="2"/>
        <scheme val="minor"/>
      </rPr>
      <t>PAC vigencia 2024. Administrativa (A).</t>
    </r>
    <r>
      <rPr>
        <sz val="8"/>
        <color indexed="8"/>
        <rFont val="Calibri"/>
        <family val="2"/>
        <scheme val="minor"/>
      </rPr>
      <t xml:space="preserve"> FONVIVIENDA no está haciendo uso oportuno y efectivo de los recursos asignados para cumplir con la totalidad de sus compromisos y obligaciones, conforme a los parámetros establecidos y a las políticas definidas para la ejecución mensual del PAC.</t>
    </r>
  </si>
  <si>
    <r>
      <rPr>
        <b/>
        <sz val="8"/>
        <color rgb="FF000000"/>
        <rFont val="Calibri"/>
        <family val="2"/>
        <scheme val="minor"/>
      </rPr>
      <t>Vigencia Futuras no Utilizada – Programa de Equipamientos – (A-D).</t>
    </r>
    <r>
      <rPr>
        <sz val="8"/>
        <color indexed="8"/>
        <rFont val="Calibri"/>
        <family val="2"/>
        <scheme val="minor"/>
      </rPr>
      <t xml:space="preserve"> Se evidenció que la vigencia futura autorizada en octubre de 2023 por un valor de $4.744.537.500, no fue comprometida ni justificada durante el año 2024, lo que conllevó a su fenecimiento, es decir, no fue utilizada</t>
    </r>
  </si>
  <si>
    <r>
      <rPr>
        <b/>
        <sz val="8"/>
        <rFont val="Calibri"/>
        <family val="2"/>
        <scheme val="minor"/>
      </rPr>
      <t xml:space="preserve">CAL_10/07/2026: </t>
    </r>
    <r>
      <rPr>
        <sz val="8"/>
        <rFont val="Calibri"/>
        <family val="2"/>
        <scheme val="minor"/>
      </rPr>
      <t>La DIVIS remite subsanaciones en correo electrónico del 10/07/2026, 2 actas y la matriz corregidas</t>
    </r>
    <r>
      <rPr>
        <b/>
        <sz val="8"/>
        <rFont val="Calibri"/>
        <family val="2"/>
        <scheme val="minor"/>
      </rPr>
      <t xml:space="preserve">
CAL_03/07/2026: </t>
    </r>
    <r>
      <rPr>
        <sz val="8"/>
        <rFont val="Calibri"/>
        <family val="2"/>
        <scheme val="minor"/>
      </rPr>
      <t>Con memorando 2026IE0007972 del 30/06/2026 la directora de la DIVIS remite reporta el cumplimiento de la acción de mejora. Se adjuntan actas de agosto, septiembre y diciembre de 2025, el acta de mayo no corresponde a un seguimiento. La matriz de riesgos presentada tiene fecha de corte del 31/12/2024 (anterior a la formulación de la acción de mejora) y no evidencia el seguimiento, por lo tanto no se ajusta a lo previsto en la acción de mejora. En correo electrónico con radicado 2026IE0008181, la OCI remite observaciones</t>
    </r>
  </si>
  <si>
    <r>
      <rPr>
        <b/>
        <sz val="8"/>
        <color rgb="FF000000"/>
        <rFont val="Calibri"/>
        <family val="2"/>
        <scheme val="minor"/>
      </rPr>
      <t>Pasivos Exigibles de Vigencias Expiradas. Vigencia 2024 (A).</t>
    </r>
    <r>
      <rPr>
        <sz val="8"/>
        <color indexed="8"/>
        <rFont val="Calibri"/>
        <family val="2"/>
        <scheme val="minor"/>
      </rPr>
      <t xml:space="preserve"> En los pasivos exigibles de vigencias expiradas constituidos con cargo al presupuesto de 2024, se evidenciaron demoras en el giro de los recursos, recursos constituidos como reserva sin una justificación clara por fuerza mayor o caso fortuito, demoras en la expedición de las resoluciones, recursos sin obligar a 16/04/2025</t>
    </r>
  </si>
  <si>
    <r>
      <rPr>
        <b/>
        <sz val="8"/>
        <color rgb="FF000000"/>
        <rFont val="Calibri"/>
        <family val="2"/>
        <scheme val="minor"/>
      </rPr>
      <t>Principio de Publicidad- Sistema Electrónico de Contratación Pública -SECOP II - (A-D).</t>
    </r>
    <r>
      <rPr>
        <sz val="8"/>
        <color indexed="8"/>
        <rFont val="Calibri"/>
        <family val="2"/>
        <scheme val="minor"/>
      </rPr>
      <t xml:space="preserve"> Se evidenció la ausencia de registros relacionados con la publicación de la ejecución contractual en SECOP II. No se encontraron documentos que conforman el expediente contractual como: obligaciones presupuestales, órdenes de pago, facturas, informes de supervisión, actos modificatorios, entre otros</t>
    </r>
  </si>
  <si>
    <r>
      <rPr>
        <b/>
        <sz val="8"/>
        <rFont val="Calibri"/>
        <family val="2"/>
        <scheme val="minor"/>
      </rPr>
      <t xml:space="preserve">CAL_02/06/2026: </t>
    </r>
    <r>
      <rPr>
        <sz val="8"/>
        <rFont val="Calibri"/>
        <family val="2"/>
        <scheme val="minor"/>
      </rPr>
      <t>Con memorando 2026IE0008116 del 02/07/2026 la subdirectora de la SSA remite el nuevo plan de mejoramiento con 3 acciones, toda vez que la acción adelantada fue declarada no efectiva por la OCI</t>
    </r>
  </si>
  <si>
    <r>
      <rPr>
        <b/>
        <sz val="8"/>
        <color rgb="FF000000"/>
        <rFont val="Calibri"/>
        <family val="2"/>
        <scheme val="minor"/>
      </rPr>
      <t xml:space="preserve">Principio de Publicidad- Sistema Electrónico de Contratación Pública -SECOP II - (A-D). </t>
    </r>
    <r>
      <rPr>
        <sz val="8"/>
        <color indexed="8"/>
        <rFont val="Calibri"/>
        <family val="2"/>
        <scheme val="minor"/>
      </rPr>
      <t>Se evidenció la ausencia de registros relacionados con la publicación de la ejecución contractual en SECOP II. No se encontraron documentos que conforman el expediente contractual como: obligaciones presupuestales, órdenes de pago, facturas, informes de supervisión, actos modificatorios, entre otros</t>
    </r>
  </si>
  <si>
    <r>
      <rPr>
        <b/>
        <sz val="8"/>
        <rFont val="Calibri"/>
        <family val="2"/>
        <scheme val="minor"/>
      </rPr>
      <t xml:space="preserve">CAL_05/06/2026: </t>
    </r>
    <r>
      <rPr>
        <sz val="8"/>
        <rFont val="Calibri"/>
        <family val="2"/>
        <scheme val="minor"/>
      </rPr>
      <t xml:space="preserve">Con memorando 2026IE0006711 del 01/06/2026 la SSEVR remite respuesta solicitando validar la efectividad de la acción de mejora, así mismo con memorando 2026IE0006141 del 25/05/2026 la DVR solicitó revisar la inclusión del contrato de prestación de servicios 851 de 2024
</t>
    </r>
    <r>
      <rPr>
        <b/>
        <sz val="8"/>
        <rFont val="Calibri"/>
        <family val="2"/>
        <scheme val="minor"/>
      </rPr>
      <t xml:space="preserve">CAL_25/05/2026: </t>
    </r>
    <r>
      <rPr>
        <sz val="8"/>
        <rFont val="Calibri"/>
        <family val="2"/>
        <scheme val="minor"/>
      </rPr>
      <t xml:space="preserve">Con memorando 2026IE0005513 del 08/05/2026 la OCI remite observaciones al reporte de cumplimiento. </t>
    </r>
  </si>
  <si>
    <r>
      <rPr>
        <b/>
        <sz val="8"/>
        <rFont val="Calibri"/>
        <family val="2"/>
        <scheme val="minor"/>
      </rPr>
      <t xml:space="preserve">CAL_021/07/2026: </t>
    </r>
    <r>
      <rPr>
        <sz val="8"/>
        <rFont val="Calibri"/>
        <family val="2"/>
        <scheme val="minor"/>
      </rPr>
      <t>Con memorando 2026IE0009102 del 21/07/2026 la OCI informa que 4 meses de seguimiento resultan insuficientes para demostrar que el mecanismo implementado opere de manera permanente y sostenida en el tiempo, ni que mitigue la causa que dio origen al hallazgo, por lo que esta acción de mejora seguirá en evaluación, para lo cual podrá solicitar información información más adelante</t>
    </r>
  </si>
  <si>
    <r>
      <rPr>
        <b/>
        <sz val="8"/>
        <color rgb="FF000000"/>
        <rFont val="Calibri"/>
        <family val="2"/>
        <scheme val="minor"/>
      </rPr>
      <t>Implementación de la metodología de reconocido valor técnico Resolución 431 de 2023. Administrativo. (A).</t>
    </r>
    <r>
      <rPr>
        <sz val="8"/>
        <color indexed="8"/>
        <rFont val="Calibri"/>
        <family val="2"/>
        <scheme val="minor"/>
      </rPr>
      <t xml:space="preserve"> Se evidencia que para el cálculo de la provisión de los procesos litigiosos en la vigencia 2024, FONVIVIENDA se acogió a la Resolución 353 de 2016, la cual fue derogada por la Resolución 431 del 28 de julio de 2023</t>
    </r>
  </si>
  <si>
    <r>
      <rPr>
        <b/>
        <sz val="8"/>
        <color rgb="FF000000"/>
        <rFont val="Calibri"/>
        <family val="2"/>
        <scheme val="minor"/>
      </rPr>
      <t xml:space="preserve">Metas del Plan Estratégico Institucional Vigencia 2024. Administrativo. (A) </t>
    </r>
    <r>
      <rPr>
        <sz val="8"/>
        <color indexed="8"/>
        <rFont val="Calibri"/>
        <family val="2"/>
        <scheme val="minor"/>
      </rPr>
      <t>De los 37 indicadores correspondientes al despacho del viceministerio de vivienda, se evidenció que 26 indicadores no cumplieron con la meta establecida para la vigencia 2024, cifra representativa que corresponde al 70,27% de los indicadores para vivienda</t>
    </r>
  </si>
  <si>
    <r>
      <rPr>
        <b/>
        <sz val="8"/>
        <rFont val="Calibri"/>
        <family val="2"/>
        <scheme val="minor"/>
      </rPr>
      <t xml:space="preserve">CAL_21/07/2026: </t>
    </r>
    <r>
      <rPr>
        <sz val="8"/>
        <rFont val="Calibri"/>
        <family val="2"/>
        <scheme val="minor"/>
      </rPr>
      <t>Con memorando 2026IE0009107 del 21/07/2026, la OCI emite respuesta reiterando la no efectividad de la acción de mejora</t>
    </r>
    <r>
      <rPr>
        <b/>
        <sz val="8"/>
        <rFont val="Calibri"/>
        <family val="2"/>
        <scheme val="minor"/>
      </rPr>
      <t xml:space="preserve">
CAL_25/05/2026:</t>
    </r>
    <r>
      <rPr>
        <sz val="8"/>
        <rFont val="Calibri"/>
        <family val="2"/>
        <scheme val="minor"/>
      </rPr>
      <t xml:space="preserve"> Con memorando 2026IE0006129 del 25/05/2026, la OAP presenta réplica al memorando de la OCI y solicita revisar el análisis de efectividad. </t>
    </r>
    <r>
      <rPr>
        <b/>
        <sz val="8"/>
        <rFont val="Calibri"/>
        <family val="2"/>
        <scheme val="minor"/>
      </rPr>
      <t xml:space="preserve">
CAL_20/05/2026: </t>
    </r>
    <r>
      <rPr>
        <sz val="8"/>
        <rFont val="Calibri"/>
        <family val="2"/>
        <scheme val="minor"/>
      </rPr>
      <t>Con memorando 2026IE0005419 del 07/05/2026, la OCI informa que la acción de mejora no fue efectiva por cuanto para el cierre de la vigencia 2025</t>
    </r>
    <r>
      <rPr>
        <i/>
        <sz val="8"/>
        <rFont val="Calibri"/>
        <family val="2"/>
        <scheme val="minor"/>
      </rPr>
      <t xml:space="preserve"> "de los 59 indicadores publicados en el PAI y el PEI con corte a diciembre de 2025, correspondientes al Viceministerio de Vivienda, 26 no cumplieron la meta establecida, lo que representa un 44% de incumplimiento", </t>
    </r>
    <r>
      <rPr>
        <sz val="8"/>
        <rFont val="Calibri"/>
        <family val="2"/>
        <scheme val="minor"/>
      </rPr>
      <t>se solicita formular un nuevo plan de mejoramiento</t>
    </r>
  </si>
  <si>
    <r>
      <rPr>
        <b/>
        <sz val="8"/>
        <color rgb="FF000000"/>
        <rFont val="Calibri"/>
        <family val="2"/>
        <scheme val="minor"/>
      </rPr>
      <t>Implementación y puesta en marcha del Sistema de Información del Subsidio Familiar de Vivienda (SISFIV) (A - D).</t>
    </r>
    <r>
      <rPr>
        <sz val="8"/>
        <color indexed="8"/>
        <rFont val="Calibri"/>
        <family val="2"/>
        <scheme val="minor"/>
      </rPr>
      <t xml:space="preserve"> Transcurridos 12 años de la expedición de la Ley 1537 de 2012 (art. 8), aún no se cuenta con el Sistema de Información del Subsidio Familiar de Vivienda (SISFIV). El porcentaje de incorporación de los recursos a la fiducia es del 48% de lo pactado.</t>
    </r>
  </si>
  <si>
    <r>
      <rPr>
        <b/>
        <sz val="8"/>
        <rFont val="Calibri"/>
        <family val="2"/>
        <scheme val="minor"/>
      </rPr>
      <t xml:space="preserve">CAL_20/05/2026: </t>
    </r>
    <r>
      <rPr>
        <sz val="8"/>
        <rFont val="Calibri"/>
        <family val="2"/>
        <scheme val="minor"/>
      </rPr>
      <t xml:space="preserve">Con memorando 2026IE0005248 del 04/05/2026, la OCI informa al área que la acciones adelantadas </t>
    </r>
    <r>
      <rPr>
        <i/>
        <sz val="8"/>
        <rFont val="Calibri"/>
        <family val="2"/>
        <scheme val="minor"/>
      </rPr>
      <t>"la implementación y puesta en marcha del aplicativo del SISFV “Sistema de Información del Subsidio Familiar de Vivienda”</t>
    </r>
    <r>
      <rPr>
        <sz val="8"/>
        <rFont val="Calibri"/>
        <family val="2"/>
        <scheme val="minor"/>
      </rPr>
      <t>, por lo tanto la acción de mejora no es efectiva y se solicita formular un nuevo plan de mejoramiento.</t>
    </r>
    <r>
      <rPr>
        <sz val="8"/>
        <color rgb="FFFF0000"/>
        <rFont val="Calibri"/>
        <family val="2"/>
        <scheme val="minor"/>
      </rPr>
      <t xml:space="preserve"> </t>
    </r>
  </si>
  <si>
    <r>
      <rPr>
        <b/>
        <sz val="8"/>
        <rFont val="Calibri"/>
        <family val="2"/>
        <scheme val="minor"/>
      </rPr>
      <t xml:space="preserve">CAL_16/07/2026: </t>
    </r>
    <r>
      <rPr>
        <sz val="8"/>
        <rFont val="Calibri"/>
        <family val="2"/>
        <scheme val="minor"/>
      </rPr>
      <t>Con memorando 2026IE0008867 del 16/07/2026, la OCI reitera la solicitud de formulación del nuevo plan de mejoramiento</t>
    </r>
  </si>
  <si>
    <r>
      <rPr>
        <b/>
        <sz val="8"/>
        <color rgb="FF000000"/>
        <rFont val="Calibri"/>
        <family val="2"/>
        <scheme val="minor"/>
      </rPr>
      <t>Ejecución del Contrato Derivado No. 01 de Consultoría y su Interventoría No.2 – Proyecto SISFV - (A-D).</t>
    </r>
    <r>
      <rPr>
        <sz val="8"/>
        <color indexed="8"/>
        <rFont val="Calibri"/>
        <family val="2"/>
        <scheme val="minor"/>
      </rPr>
      <t xml:space="preserve"> Tras 6 años de creación del Fideicomiso del Sistema de Información del Subsidio Familiar de Vivienda, aún no se encuentra el citado sistema, en operación ni en funcionamiento. Avance financiero del 40% vs avance físico del 25%. Riesgo de incumplimiento del contrato</t>
    </r>
  </si>
  <si>
    <r>
      <rPr>
        <b/>
        <sz val="8"/>
        <rFont val="Calibri"/>
        <family val="2"/>
        <scheme val="minor"/>
      </rPr>
      <t xml:space="preserve">CAL_21/07/2026: </t>
    </r>
    <r>
      <rPr>
        <sz val="8"/>
        <rFont val="Calibri"/>
        <family val="2"/>
        <scheme val="minor"/>
      </rPr>
      <t>Con memorando 2026IE0009052 del 21/07/2026 el jefe de OTIC presenta la propuesta de reformulación, sinembargo no indica actividades, ni unidades de medida. Con memorando 2026IE0009372 la OCI remite observaciones</t>
    </r>
    <r>
      <rPr>
        <b/>
        <sz val="8"/>
        <rFont val="Calibri"/>
        <family val="2"/>
        <scheme val="minor"/>
      </rPr>
      <t xml:space="preserve">
CAL_19/06/2026:</t>
    </r>
    <r>
      <rPr>
        <sz val="8"/>
        <rFont val="Calibri"/>
        <family val="2"/>
        <scheme val="minor"/>
      </rPr>
      <t xml:space="preserve"> Con memorando 2026IE0007453 del 19/06/2026 la OCI reitera que la acción de mejora no subsana la causa raíz por la tanto no es efectiva y reitera la solicitud de presentación de un nuevo plan de mejoramiento.</t>
    </r>
    <r>
      <rPr>
        <b/>
        <sz val="8"/>
        <rFont val="Calibri"/>
        <family val="2"/>
        <scheme val="minor"/>
      </rPr>
      <t xml:space="preserve">
CAL_25/05/2026: </t>
    </r>
    <r>
      <rPr>
        <sz val="8"/>
        <rFont val="Calibri"/>
        <family val="2"/>
        <scheme val="minor"/>
      </rPr>
      <t>Con memorando 2026IE0006111 del 22/05/2026 el jefe de OTIC reitera que la acción de mejora fue atendida, mas no presenta la formulación del nuevo plan de mejoramiento.</t>
    </r>
    <r>
      <rPr>
        <b/>
        <sz val="8"/>
        <rFont val="Calibri"/>
        <family val="2"/>
        <scheme val="minor"/>
      </rPr>
      <t xml:space="preserve">
CAL_21/04/2026: </t>
    </r>
    <r>
      <rPr>
        <sz val="8"/>
        <rFont val="Calibri"/>
        <family val="2"/>
        <scheme val="minor"/>
      </rPr>
      <t>Con memorando 2026IE0004622 del 21/04/2026 la OCI remite observaciones al reporte de cumplimiento de la acción de mejora, indicando que la acción de mejora no fue efectiva y deben formular un nuevo plan de mejoramiento. Esto sutentado en la respuesta emitida a la OCI con memorando 2026IE0003292 del 17/03/2026 para los hallazgos Hallazgos 5(2011), 3PVG2014 y 6PVG2014 del Plan de Mejoramiento del MVCT, los cuales versan sobre el mismo Sistema de Información del Subsidio Familiar de Vivienda – SISFV</t>
    </r>
  </si>
  <si>
    <r>
      <rPr>
        <b/>
        <sz val="8"/>
        <color rgb="FF000000"/>
        <rFont val="Calibri"/>
        <family val="2"/>
        <scheme val="minor"/>
      </rPr>
      <t>Ejecución de la política pública de Vivienda. Administrativo con presunta incidencia Disciplinaria. (A – D).</t>
    </r>
    <r>
      <rPr>
        <sz val="8"/>
        <color indexed="8"/>
        <rFont val="Calibri"/>
        <family val="2"/>
        <scheme val="minor"/>
      </rPr>
      <t xml:space="preserve"> Observaciones a la formulación de los indicadores y el cumplimiento de metas de los planes de acción institucional (PAI) de las vigencias 2022, 2023 y 2024, en términos de eficacia, eficiencia y efectividad</t>
    </r>
  </si>
  <si>
    <r>
      <rPr>
        <b/>
        <sz val="8"/>
        <color rgb="FF000000"/>
        <rFont val="Calibri"/>
        <family val="2"/>
        <scheme val="minor"/>
      </rPr>
      <t>Subsidios Familiares de Vivienda en áreas urbanas – Administrativo con presunta incidencia Disciplinaria. (A-D)</t>
    </r>
    <r>
      <rPr>
        <sz val="8"/>
        <color indexed="8"/>
        <rFont val="Calibri"/>
        <family val="2"/>
        <scheme val="minor"/>
      </rPr>
      <t>. De 948.597 subsidios asignados desde 2003 se han sido legalizados 781.335 subsidios, dejando un total de 54,262 subsidios sin legalizar, los cuales se concentran en su mayoría en los programas Mi Casa Ya, Bolsas Concursables, PVG II y Habilitación de títulos</t>
    </r>
  </si>
  <si>
    <r>
      <rPr>
        <b/>
        <sz val="8"/>
        <rFont val="Calibri"/>
        <family val="2"/>
        <scheme val="minor"/>
      </rPr>
      <t xml:space="preserve">CAL_23/06/2026: </t>
    </r>
    <r>
      <rPr>
        <sz val="8"/>
        <rFont val="Calibri"/>
        <family val="2"/>
        <scheme val="minor"/>
      </rPr>
      <t>Con memorando 2026IE0007652 la OCI reitera la solicitud de formulación del nuevo plan de mejoramiento</t>
    </r>
    <r>
      <rPr>
        <b/>
        <sz val="8"/>
        <rFont val="Calibri"/>
        <family val="2"/>
        <scheme val="minor"/>
      </rPr>
      <t xml:space="preserve">
AL_19/05/2026: </t>
    </r>
    <r>
      <rPr>
        <sz val="8"/>
        <rFont val="Calibri"/>
        <family val="2"/>
        <scheme val="minor"/>
      </rPr>
      <t>Con memorando 2026IE0004898 del 27/04/2026, la OCI solicita evidencias que permitan soportar la legalización total de los subsidios otorgados o presentar una programación de legalización, y establecer una nueva acción de mejora.</t>
    </r>
  </si>
  <si>
    <r>
      <rPr>
        <b/>
        <sz val="8"/>
        <color rgb="FF000000"/>
        <rFont val="Calibri"/>
        <family val="2"/>
        <scheme val="minor"/>
      </rPr>
      <t>Subsidios de Familiares de Vivienda en áreas rurales. Administrativo (A).</t>
    </r>
    <r>
      <rPr>
        <sz val="8"/>
        <color indexed="8"/>
        <rFont val="Calibri"/>
        <family val="2"/>
        <scheme val="minor"/>
      </rPr>
      <t xml:space="preserve"> Se evidencia que desde el 2022 a 31 de diciembre de 2024, el 58,6% de los subsidios asignados estan sin legalizar</t>
    </r>
  </si>
  <si>
    <r>
      <rPr>
        <b/>
        <sz val="8"/>
        <rFont val="Calibri"/>
        <family val="2"/>
        <scheme val="minor"/>
      </rPr>
      <t xml:space="preserve">CAL_03/06/2026: </t>
    </r>
    <r>
      <rPr>
        <sz val="8"/>
        <rFont val="Calibri"/>
        <family val="2"/>
        <scheme val="minor"/>
      </rPr>
      <t>Con memorando 2026IE0006547 del 01/06/2026, la SSEVR presenta réplica a las observaciones realizadas por la OCI y solicita se declare efectiva la acción de mejora</t>
    </r>
    <r>
      <rPr>
        <b/>
        <sz val="8"/>
        <rFont val="Calibri"/>
        <family val="2"/>
        <scheme val="minor"/>
      </rPr>
      <t xml:space="preserve">
CAL_19/05/2026: </t>
    </r>
    <r>
      <rPr>
        <sz val="8"/>
        <rFont val="Calibri"/>
        <family val="2"/>
        <scheme val="minor"/>
      </rPr>
      <t>Con memorando 2026IE0005091 del 29/04/2026, la OCI informa que las actividades adelantadas no fueron efectivas para eliminar la causa raíz del hallazgo, por lo que se solicita formular una nueva acción de mejora. Plazo cinco (5) días hábiles</t>
    </r>
  </si>
  <si>
    <r>
      <rPr>
        <b/>
        <sz val="8"/>
        <color rgb="FF000000"/>
        <rFont val="Calibri"/>
        <family val="2"/>
        <scheme val="minor"/>
      </rPr>
      <t>Comité Técnico de Supervisión del Convenio Interadministrativo No. 9677-PPAL001-741-2017. (A-D)</t>
    </r>
    <r>
      <rPr>
        <sz val="8"/>
        <color indexed="8"/>
        <rFont val="Calibri"/>
        <family val="2"/>
        <scheme val="minor"/>
      </rPr>
      <t xml:space="preserve"> Se evidenció que el convenio actualmente no se encuentra vigente, lo cual generó un vacío jurídico que impide dar continuidad legal a los compromisos pendientes, incluyendo la entrega de los 16 SFV restantes y el pago de saldos a contratistas de obra e interventoría</t>
    </r>
  </si>
  <si>
    <r>
      <rPr>
        <b/>
        <sz val="8"/>
        <rFont val="Calibri"/>
        <family val="2"/>
        <scheme val="minor"/>
      </rPr>
      <t xml:space="preserve">CAL_23/06/2026: </t>
    </r>
    <r>
      <rPr>
        <sz val="8"/>
        <rFont val="Calibri"/>
        <family val="2"/>
        <scheme val="minor"/>
      </rPr>
      <t>Con memorando 2026IE0007653 la OCI reitera la solicitud de formulación del nuevo plan de mejoramiento</t>
    </r>
    <r>
      <rPr>
        <b/>
        <sz val="8"/>
        <rFont val="Calibri"/>
        <family val="2"/>
        <scheme val="minor"/>
      </rPr>
      <t xml:space="preserve">
CAL_19/05/2026: </t>
    </r>
    <r>
      <rPr>
        <sz val="8"/>
        <rFont val="Calibri"/>
        <family val="2"/>
        <scheme val="minor"/>
      </rPr>
      <t xml:space="preserve">Con memorando 2026IE0004895 del 27/04/2026, la OCI solicita allegar informe actualizado del proyecto Villa Karen-Dios y Pueblo </t>
    </r>
  </si>
  <si>
    <r>
      <rPr>
        <b/>
        <sz val="8"/>
        <color rgb="FF000000"/>
        <rFont val="Calibri"/>
        <family val="2"/>
        <scheme val="minor"/>
      </rPr>
      <t>Contrato No. 021F-2022. Chocó. Administrativo con presunta incidencia Disciplinaria. (A-D).</t>
    </r>
    <r>
      <rPr>
        <sz val="8"/>
        <color indexed="8"/>
        <rFont val="Calibri"/>
        <family val="2"/>
        <scheme val="minor"/>
      </rPr>
      <t xml:space="preserve"> El contrato fue objeto de adición por el monto de los SFVR y costos de transporte, sin tener en cuenta el clausulado y los términos iniciales. Transcurridos 1 año y 9 meses adicionales al plazo inicial no se han asignado la totalidad de los SFVR y el avance físico es del 29,37%</t>
    </r>
  </si>
  <si>
    <r>
      <rPr>
        <b/>
        <sz val="8"/>
        <rFont val="Calibri"/>
        <family val="2"/>
        <scheme val="minor"/>
      </rPr>
      <t xml:space="preserve">CAL_07/07/2026: </t>
    </r>
    <r>
      <rPr>
        <sz val="8"/>
        <rFont val="Calibri"/>
        <family val="2"/>
        <scheme val="minor"/>
      </rPr>
      <t>Con memorando 2026IE0008216 del 03/07/2026 y 2026IE0008409 del 08/07/2026, la subdirectora de la SSEVR remite la formulación del nuevo plan de mejoramiento, toda vez que la acción ejecutada fue declarada no efectiva por la OCI.</t>
    </r>
  </si>
  <si>
    <r>
      <rPr>
        <b/>
        <sz val="8"/>
        <rFont val="Calibri"/>
        <family val="2"/>
        <scheme val="minor"/>
      </rPr>
      <t>CAL_03/07/2026:</t>
    </r>
    <r>
      <rPr>
        <sz val="8"/>
        <rFont val="Calibri"/>
        <family val="2"/>
        <scheme val="minor"/>
      </rPr>
      <t xml:space="preserve"> Con memorando 2026IE0007998 del 30/06/2026 la Subdirectora de SSEVR reporta el cumplimiento de la acción de mejora. Se adjunta oficio 2026EE0039621 del 30/06/2026 remitido a FIDUAGRARIA. Se cumple con el entregable previsto, pendiente validar efectividad.</t>
    </r>
  </si>
  <si>
    <r>
      <rPr>
        <b/>
        <sz val="8"/>
        <rFont val="Calibri"/>
        <family val="2"/>
        <scheme val="minor"/>
      </rPr>
      <t>CAL_03/07/2026:</t>
    </r>
    <r>
      <rPr>
        <sz val="8"/>
        <rFont val="Calibri"/>
        <family val="2"/>
        <scheme val="minor"/>
      </rPr>
      <t xml:space="preserve"> Con memorando 2026IE0007998 del 30/06/2026 la Subdirectora de SSEVR reporta el cumplimiento de la acción de mejora. Se adjunta:
i) oficio 2026EE0039621 del 30/06/2026 remitido a FIDUAGRARIA.
ii) Acta de comité directivo del fideicomiso Programa de Promoción de Vivienda Rural, del 4 y 5/12/2025, punto 4. Imposición cláusula de apremio.
Se cumple con el entregable previsto, pendiente validar efectividad.</t>
    </r>
  </si>
  <si>
    <r>
      <rPr>
        <b/>
        <sz val="8"/>
        <rFont val="Calibri"/>
        <family val="2"/>
        <scheme val="minor"/>
      </rPr>
      <t xml:space="preserve">CAL_30/06/2026: </t>
    </r>
    <r>
      <rPr>
        <sz val="8"/>
        <rFont val="Calibri"/>
        <family val="2"/>
        <scheme val="minor"/>
      </rPr>
      <t>Con memorando 2026IE0008008 del 30/06/2026, el subdirector de la SPAT reporta las gestiones realizada, adjuntan: i) Informe mesa de trabajo del 26/03/2026, ii) Informe mesa de trabajo del 08/05/2026</t>
    </r>
  </si>
  <si>
    <r>
      <rPr>
        <b/>
        <sz val="8"/>
        <rFont val="Calibri"/>
        <family val="2"/>
        <scheme val="minor"/>
      </rPr>
      <t xml:space="preserve">CAL_05/06/2026: </t>
    </r>
    <r>
      <rPr>
        <sz val="8"/>
        <rFont val="Calibri"/>
        <family val="2"/>
        <scheme val="minor"/>
      </rPr>
      <t>Con memorando 2026IE0006257 del 27/05/2026 la DEUT reporta el cumplimiento de la acción de mejora, el documento incluye el informe técnico en el cual se especifica la meta prevista de VIS en el macroproyecto (1%) y como se dio cumplimiento superando la meta, con 3,04% de VIS/VIP y 1,83% con SFV asignados por Fonvivienda. Pendiente evaluar efectividad</t>
    </r>
    <r>
      <rPr>
        <b/>
        <sz val="8"/>
        <rFont val="Calibri"/>
        <family val="2"/>
        <scheme val="minor"/>
      </rPr>
      <t xml:space="preserve">
CAL_13/04/2026:</t>
    </r>
    <r>
      <rPr>
        <sz val="8"/>
        <rFont val="Calibri"/>
        <family val="2"/>
        <scheme val="minor"/>
      </rPr>
      <t xml:space="preserve"> Mediante correo electrónico del 13/04/2026 con radicado 2026IE0004269, la OCI remite observaciones informando que el reporte no guarda relación con la acción de mejora y las evidencias aportadas no corresponden con la unidad de medida</t>
    </r>
  </si>
  <si>
    <r>
      <rPr>
        <b/>
        <sz val="8"/>
        <rFont val="Calibri"/>
        <family val="2"/>
        <scheme val="minor"/>
      </rPr>
      <t>CAL_26/06/2025:</t>
    </r>
    <r>
      <rPr>
        <sz val="8"/>
        <rFont val="Calibri"/>
        <family val="2"/>
        <scheme val="minor"/>
      </rPr>
      <t xml:space="preserve"> Plan de mejoramiento remitido por FONVIVIENDA con memorando 2026IE0007521, asunto </t>
    </r>
    <r>
      <rPr>
        <i/>
        <sz val="8"/>
        <rFont val="Calibri"/>
        <family val="2"/>
        <scheme val="minor"/>
      </rPr>
      <t xml:space="preserve">"Formulación de plan de mejoramiento, auditoría financiera al Fondo Nacional de Vivienda - FONVIVIENDA, vigencia 2025”, </t>
    </r>
    <r>
      <rPr>
        <sz val="8"/>
        <rFont val="Calibri"/>
        <family val="2"/>
        <scheme val="minor"/>
      </rPr>
      <t>alcance remitido por correo electrónico del 25/06/2026, suscrito en SIRECI el 26/06/2026</t>
    </r>
  </si>
  <si>
    <r>
      <rPr>
        <b/>
        <sz val="8"/>
        <rFont val="Calibri"/>
        <family val="2"/>
        <scheme val="minor"/>
      </rPr>
      <t>CAL_10/07/2025:</t>
    </r>
    <r>
      <rPr>
        <sz val="8"/>
        <rFont val="Calibri"/>
        <family val="2"/>
        <scheme val="minor"/>
      </rPr>
      <t xml:space="preserve"> Plan de mejoramiento remitido por FONVIVIENDA con memorando 2026IE0007844, asunto </t>
    </r>
    <r>
      <rPr>
        <i/>
        <sz val="8"/>
        <rFont val="Calibri"/>
        <family val="2"/>
        <scheme val="minor"/>
      </rPr>
      <t>"FORMULACIÓN DE PLAN DE MEJORAMIENTO, AUDITORIA DE CUMPLIMIENTO A LOS SUBSIDIOS DE VIVIENDA FAMILIAR EN EL DEPARTAMENTO DE BOYACÁ – FONVIVIENDA, VIGENCIAS 2022 a 2025 Y SUBSIDIOS NO LEGALIZADOS DE VIGENCIAS ANTERIORES”,</t>
    </r>
    <r>
      <rPr>
        <sz val="8"/>
        <rFont val="Calibri"/>
        <family val="2"/>
        <scheme val="minor"/>
      </rPr>
      <t xml:space="preserve"> suscrito en SIRECI el 03/07/2026</t>
    </r>
  </si>
  <si>
    <r>
      <rPr>
        <b/>
        <sz val="8"/>
        <rFont val="Calibri"/>
        <family val="2"/>
        <scheme val="minor"/>
      </rPr>
      <t>CAL_10/07/2025:</t>
    </r>
    <r>
      <rPr>
        <sz val="8"/>
        <rFont val="Calibri"/>
        <family val="2"/>
        <scheme val="minor"/>
      </rPr>
      <t xml:space="preserve"> Plan de mejoramiento remitido por FONVIVIENDA con memorando 2026IE0008228, asunto </t>
    </r>
    <r>
      <rPr>
        <i/>
        <sz val="8"/>
        <rFont val="Calibri"/>
        <family val="2"/>
        <scheme val="minor"/>
      </rPr>
      <t>"FORMULACIÓN DE PLAN DE MEJORAMIENTO, AUDITORIA DE CUMPLIMIENTO AL PROGRAMA DE VIVIENDA MI CASA YA”,</t>
    </r>
    <r>
      <rPr>
        <sz val="8"/>
        <rFont val="Calibri"/>
        <family val="2"/>
        <scheme val="minor"/>
      </rPr>
      <t xml:space="preserve"> suscrito en SIRECI el 07/07/2026</t>
    </r>
  </si>
  <si>
    <r>
      <rPr>
        <b/>
        <sz val="8"/>
        <rFont val="Calibri"/>
        <family val="2"/>
        <scheme val="minor"/>
      </rPr>
      <t xml:space="preserve">
CAL_19/05/2026: </t>
    </r>
    <r>
      <rPr>
        <sz val="8"/>
        <rFont val="Calibri"/>
        <family val="2"/>
        <scheme val="minor"/>
      </rPr>
      <t>Con memorando 2026IE0005092 del 29/04/2026, la OCI solicita allegar el acta de liquidación suscrita por las partes, junto con los soportes de la liquidación de los contratos derivados. Plazo para responder 5 días.</t>
    </r>
  </si>
  <si>
    <r>
      <rPr>
        <b/>
        <sz val="8"/>
        <rFont val="Calibri"/>
        <family val="2"/>
        <scheme val="minor"/>
      </rPr>
      <t xml:space="preserve">CAL_21/07/2026: </t>
    </r>
    <r>
      <rPr>
        <sz val="8"/>
        <rFont val="Calibri"/>
        <family val="2"/>
        <scheme val="minor"/>
      </rPr>
      <t>Con memorando 2026IE0009132 del 21/07/2026, la subdirectora de la SSEVR presenta nueva réplica a la OCI y solicita</t>
    </r>
    <r>
      <rPr>
        <i/>
        <sz val="8"/>
        <rFont val="Calibri"/>
        <family val="2"/>
        <scheme val="minor"/>
      </rPr>
      <t xml:space="preserve"> "validar la efectividad de la acción de mejora"</t>
    </r>
    <r>
      <rPr>
        <sz val="8"/>
        <rFont val="Calibri"/>
        <family val="2"/>
        <scheme val="minor"/>
      </rPr>
      <t>.</t>
    </r>
    <r>
      <rPr>
        <b/>
        <sz val="8"/>
        <rFont val="Calibri"/>
        <family val="2"/>
        <scheme val="minor"/>
      </rPr>
      <t xml:space="preserve">
CAL_07/07/2026: </t>
    </r>
    <r>
      <rPr>
        <sz val="8"/>
        <rFont val="Calibri"/>
        <family val="2"/>
        <scheme val="minor"/>
      </rPr>
      <t>Con memorando 2026IE0008329 del 07/07/2026, la OCI reitera que la acción de mejora es insuficiente e inefectiva para eliminar la causa raíz del hallazgo y se reitera la solicitud de formular un nuevo plan de mejoramiento</t>
    </r>
  </si>
  <si>
    <r>
      <rPr>
        <b/>
        <sz val="8"/>
        <rFont val="Calibri"/>
        <family val="2"/>
        <scheme val="minor"/>
      </rPr>
      <t xml:space="preserve">CAL_19/05/2026: </t>
    </r>
    <r>
      <rPr>
        <sz val="8"/>
        <rFont val="Calibri"/>
        <family val="2"/>
        <scheme val="minor"/>
      </rPr>
      <t xml:space="preserve">Mediante correo electrónico del 29/04/2026 la OAP remite el acta de la capacitación, solicitada por la OCI. </t>
    </r>
    <r>
      <rPr>
        <b/>
        <sz val="8"/>
        <rFont val="Calibri"/>
        <family val="2"/>
        <scheme val="minor"/>
      </rPr>
      <t xml:space="preserve">
CAL_21/04/2026: </t>
    </r>
    <r>
      <rPr>
        <sz val="8"/>
        <rFont val="Calibri"/>
        <family val="2"/>
        <scheme val="minor"/>
      </rPr>
      <t>Con memorando 2026IE0004624 del 21/04/2026 la OCI remite observaciones al reporte de cumplimiento de la acción de mejora y solicita se allegue información adicional</t>
    </r>
  </si>
  <si>
    <r>
      <rPr>
        <b/>
        <sz val="8"/>
        <rFont val="Calibri"/>
        <family val="2"/>
        <scheme val="minor"/>
      </rPr>
      <t xml:space="preserve">CAL_30/06/2026: </t>
    </r>
    <r>
      <rPr>
        <sz val="8"/>
        <rFont val="Calibri"/>
        <family val="2"/>
        <scheme val="minor"/>
      </rPr>
      <t>Con memorando 2026IE0007785 del 25/06/2026 el subdirector del SPAT solicita ampliar el plazo de ejecución de la acción de mejora.  No es posible registrar toda vez que la acción fue inefectiva. La OCI informa al área en correo electrónico remitido con radicado 2026IE0007932</t>
    </r>
    <r>
      <rPr>
        <b/>
        <sz val="8"/>
        <rFont val="Calibri"/>
        <family val="2"/>
        <scheme val="minor"/>
      </rPr>
      <t xml:space="preserve">
CAL_12/06/2026: </t>
    </r>
    <r>
      <rPr>
        <sz val="8"/>
        <rFont val="Calibri"/>
        <family val="2"/>
        <scheme val="minor"/>
      </rPr>
      <t>En correo electrónico del 10/06/2026 el SPAT informa que en memorando 2026IE0004864 del 24/04/2026 presentó la reformulación de la acción de mejora. Con memorando 2026IE0007232 del 16/06/2026, la OCI</t>
    </r>
    <r>
      <rPr>
        <b/>
        <sz val="8"/>
        <color rgb="FFFF0000"/>
        <rFont val="Calibri"/>
        <family val="2"/>
        <scheme val="minor"/>
      </rPr>
      <t xml:space="preserve"> </t>
    </r>
    <r>
      <rPr>
        <sz val="8"/>
        <rFont val="Calibri"/>
        <family val="2"/>
        <scheme val="minor"/>
      </rPr>
      <t>aclara que el citado memorando no le fue remitido ni por GESDOC, ni por correo y  realiza observaciones a la propuesta de modificación, las cuales no fueron aplicadas en la matriz</t>
    </r>
    <r>
      <rPr>
        <b/>
        <sz val="8"/>
        <rFont val="Calibri"/>
        <family val="2"/>
        <scheme val="minor"/>
      </rPr>
      <t xml:space="preserve">
CAL_05/06/2026: </t>
    </r>
    <r>
      <rPr>
        <sz val="8"/>
        <rFont val="Calibri"/>
        <family val="2"/>
        <scheme val="minor"/>
      </rPr>
      <t>Con memorando 2026IE0006798 del 05/06/2026 la OCI reitera la solicitud de formulación del plan de mejoramiento</t>
    </r>
    <r>
      <rPr>
        <b/>
        <sz val="8"/>
        <rFont val="Calibri"/>
        <family val="2"/>
        <scheme val="minor"/>
      </rPr>
      <t xml:space="preserve">
CAL_21/04/2026:</t>
    </r>
    <r>
      <rPr>
        <sz val="8"/>
        <rFont val="Calibri"/>
        <family val="2"/>
        <scheme val="minor"/>
      </rPr>
      <t xml:space="preserve"> Con memorando 2026IE0004665 del 21/04/2026 la OCI informa a FONVIVIENDA y la DIVIS que la acción de mejora no fue efectiva y por lo tanto deben formular un nuevo plan de mejoramiento</t>
    </r>
  </si>
  <si>
    <r>
      <rPr>
        <b/>
        <sz val="8"/>
        <rFont val="Calibri"/>
        <family val="2"/>
        <scheme val="minor"/>
      </rPr>
      <t xml:space="preserve">CAL_23/04/2026: </t>
    </r>
    <r>
      <rPr>
        <sz val="8"/>
        <rFont val="Calibri"/>
        <family val="2"/>
        <scheme val="minor"/>
      </rPr>
      <t>Con memorando 2026IE0004677 del 23/04/2026, la subdirectora de la SSEVR reporta el cumplimiento de la acción de mejora, no es posible verificar toda vez que los soportes no se encuentran cargados en el SharePoint de la OCI. En correo electrónico remitido con radicado 2026IE0004802 la OCI informa que no pudo registrar el avance y solicita el cargue de evidencias.</t>
    </r>
  </si>
  <si>
    <r>
      <rPr>
        <b/>
        <sz val="8"/>
        <rFont val="Calibri"/>
        <family val="2"/>
        <scheme val="minor"/>
      </rPr>
      <t xml:space="preserve">CAL_21/07/2026: </t>
    </r>
    <r>
      <rPr>
        <sz val="8"/>
        <rFont val="Calibri"/>
        <family val="2"/>
        <scheme val="minor"/>
      </rPr>
      <t xml:space="preserve">Con memorando 2026IE0009037 del 19/07/2026 el Subdirector de la SPAT remite respuesta a la OCI y adjunta un informe de recomendaciones de junio de 2026, el documento aclara </t>
    </r>
    <r>
      <rPr>
        <i/>
        <sz val="8"/>
        <rFont val="Calibri"/>
        <family val="2"/>
        <scheme val="minor"/>
      </rPr>
      <t>"las acciones aquí propuestas se emiten como recomendaciones en el marco de la acción de mejora"</t>
    </r>
    <r>
      <rPr>
        <sz val="8"/>
        <rFont val="Calibri"/>
        <family val="2"/>
        <scheme val="minor"/>
      </rPr>
      <t>, este documento no se ajusta a lo proyectado en la acción de mejora</t>
    </r>
    <r>
      <rPr>
        <i/>
        <sz val="8"/>
        <rFont val="Calibri"/>
        <family val="2"/>
        <scheme val="minor"/>
      </rPr>
      <t xml:space="preserve"> "Generar un documento de recomendaciones desde SPAT como supervisor del contrato fiduciario de PVGII a Fonvivienda para ser tenido en cuenta como requisito jurídico habilitante en la viabilización de los predios en los próximos programas". </t>
    </r>
    <r>
      <rPr>
        <sz val="8"/>
        <rFont val="Calibri"/>
        <family val="2"/>
        <scheme val="minor"/>
      </rPr>
      <t>Con memorando 2026IE0009188, la OCI reitera las observaciones realizadas e indica que la acción de mejora se encuentra VENCIDA e INCUMPLIDA y solicita formular un nuevo plan de mejoramiento</t>
    </r>
    <r>
      <rPr>
        <b/>
        <sz val="8"/>
        <rFont val="Calibri"/>
        <family val="2"/>
        <scheme val="minor"/>
      </rPr>
      <t xml:space="preserve">
CAL_07/07/2026:</t>
    </r>
    <r>
      <rPr>
        <sz val="8"/>
        <rFont val="Calibri"/>
        <family val="2"/>
        <scheme val="minor"/>
      </rPr>
      <t xml:space="preserve"> Con memorando 2026IE0007961 del 30/06/2026, el subdirector del SPAT reporta el cumplimiento de la acción de mejora. Se adjunta: i) Acta de visita especial adelantada por la CGR el 27/02/2026, ii) informe de gestión del 03/06/2026, iii) alcance al certificado de viabilidad del 09/09/2016. No se evidencia documento de recomendaciones para fortalecer los procesos de viabiidad de los predios. Los demás documentos aportados no corresponden con las actividades y unidades de medida consignadas en la matriz. En correo electrónico con radicado 2026IE0008715, la OCI informa la situación y solicita remitir las evidencias que acrediten el cumplimiento de la acción, antes del 17/07/2026</t>
    </r>
  </si>
  <si>
    <r>
      <rPr>
        <b/>
        <sz val="8"/>
        <rFont val="Calibri"/>
        <family val="2"/>
        <scheme val="minor"/>
      </rPr>
      <t xml:space="preserve">CAL_08/07/2026: </t>
    </r>
    <r>
      <rPr>
        <sz val="8"/>
        <rFont val="Calibri"/>
        <family val="2"/>
        <scheme val="minor"/>
      </rPr>
      <t>Con memorando 2026IE0008551 del 09/07/2026 la subdirectora de la SSEVR informa que dio traslado a la OAP respecto del avance de las metas del Programa de Vivienda Rural establecidas en el PND 2022-2026, solicita ampliar el plazo para remitir la información y que se valide nuevamente la efectividad.</t>
    </r>
  </si>
  <si>
    <r>
      <rPr>
        <b/>
        <sz val="8"/>
        <rFont val="Calibri"/>
        <family val="2"/>
        <scheme val="minor"/>
      </rPr>
      <t xml:space="preserve">CAL_06/07/2026: </t>
    </r>
    <r>
      <rPr>
        <sz val="8"/>
        <rFont val="Calibri"/>
        <family val="2"/>
        <scheme val="minor"/>
      </rPr>
      <t>Con memorando 2026IE0008008 del 30/06/2026, el subdirector de la SPAT solicita la ampliación del plazo hasta el 30/12/2026. No obstante, no hay lugar a ampliar el plazo por cuanto este se encuentra finalizado y la acción de mejora se encuentra en evaluación de efectividad, a la espera de que el proceso allegue información complementaria. El 07/07/2026 la OCI remite correo electrónico con radicado 2026IE0008332 informando la situación.</t>
    </r>
  </si>
  <si>
    <t>A-IP</t>
  </si>
  <si>
    <t>H42 ACES</t>
  </si>
  <si>
    <r>
      <rPr>
        <b/>
        <sz val="11"/>
        <color rgb="FF000000"/>
        <rFont val="Calibri"/>
        <family val="2"/>
        <scheme val="minor"/>
      </rPr>
      <t xml:space="preserve">En evaluación: </t>
    </r>
    <r>
      <rPr>
        <sz val="11"/>
        <color indexed="8"/>
        <rFont val="Calibri"/>
        <family val="2"/>
        <scheme val="minor"/>
      </rPr>
      <t>75 acciones de mejora</t>
    </r>
  </si>
  <si>
    <t xml:space="preserve">No efectivas: 15 acciones de mejora </t>
  </si>
  <si>
    <t xml:space="preserve">En ejecución: 102 acciones de mejora </t>
  </si>
  <si>
    <t>Plazo vencido: 15 acciones de mejora</t>
  </si>
  <si>
    <t>SPAT (88 acc)</t>
  </si>
  <si>
    <t>En evaluación</t>
  </si>
  <si>
    <t>OTICS (22 acc)</t>
  </si>
  <si>
    <t>DIVIS (24 acc)</t>
  </si>
  <si>
    <t>SSEVR (20 acc)</t>
  </si>
  <si>
    <t>OAJ (8 acc)</t>
  </si>
  <si>
    <t>SSFV (7 acc)</t>
  </si>
  <si>
    <t>FNV (5 acc)</t>
  </si>
  <si>
    <t>SSA (5 acc)</t>
  </si>
  <si>
    <t>A-IP (Administrativa e Indagación preliminar)</t>
  </si>
  <si>
    <t>A-IP-D (Administrativa, Indagación preliminar y Disciplinaria)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</si>
</sst>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yyyy/mm/dd"/>
    <numFmt numFmtId="165" formatCode="dd/mm/yyyy;@"/>
    <numFmt numFmtId="166" formatCode="#,##0.0"/>
    <numFmt numFmtId="167" formatCode="0.0%"/>
  </numFmts>
  <fonts count="39" x14ac:knownFonts="1">
    <font>
      <sz val="11"/>
      <color indexed="8"/>
      <name val="Calibri"/>
      <family val="2"/>
      <scheme val="minor"/>
    </font>
    <font>
      <sz val="11"/>
      <color theme="1"/>
      <name val="Calibri"/>
      <family val="2"/>
      <scheme val="minor"/>
    </font>
    <font>
      <sz val="11"/>
      <color indexed="8"/>
      <name val="Calibri"/>
      <family val="2"/>
      <scheme val="minor"/>
    </font>
    <font>
      <sz val="10"/>
      <name val="Arial"/>
      <family val="2"/>
    </font>
    <font>
      <b/>
      <sz val="10"/>
      <name val="Calibri"/>
      <family val="2"/>
      <scheme val="minor"/>
    </font>
    <font>
      <sz val="10"/>
      <name val="Calibri"/>
      <family val="2"/>
      <scheme val="minor"/>
    </font>
    <font>
      <b/>
      <sz val="11"/>
      <color indexed="8"/>
      <name val="Calibri"/>
      <family val="2"/>
      <scheme val="minor"/>
    </font>
    <font>
      <sz val="10"/>
      <color indexed="8"/>
      <name val="Calibri"/>
      <family val="2"/>
      <scheme val="minor"/>
    </font>
    <font>
      <sz val="10"/>
      <color theme="1"/>
      <name val="Calibri"/>
      <family val="2"/>
      <scheme val="minor"/>
    </font>
    <font>
      <sz val="10"/>
      <color rgb="FF000000"/>
      <name val="Calibri"/>
      <family val="2"/>
      <scheme val="minor"/>
    </font>
    <font>
      <b/>
      <sz val="10"/>
      <color indexed="8"/>
      <name val="Calibri"/>
      <family val="2"/>
      <scheme val="minor"/>
    </font>
    <font>
      <b/>
      <sz val="5"/>
      <name val="Calibri"/>
      <family val="2"/>
      <scheme val="minor"/>
    </font>
    <font>
      <sz val="5"/>
      <name val="Calibri"/>
      <family val="2"/>
      <scheme val="minor"/>
    </font>
    <font>
      <sz val="5"/>
      <color indexed="8"/>
      <name val="Calibri"/>
      <family val="2"/>
      <scheme val="minor"/>
    </font>
    <font>
      <b/>
      <sz val="8"/>
      <name val="Calibri"/>
      <family val="2"/>
      <scheme val="minor"/>
    </font>
    <font>
      <sz val="8"/>
      <color indexed="8"/>
      <name val="Calibri"/>
      <family val="2"/>
      <scheme val="minor"/>
    </font>
    <font>
      <sz val="11"/>
      <color rgb="FFFF0000"/>
      <name val="Calibri"/>
      <family val="2"/>
      <scheme val="minor"/>
    </font>
    <font>
      <b/>
      <sz val="2"/>
      <name val="Calibri"/>
      <family val="2"/>
      <scheme val="minor"/>
    </font>
    <font>
      <b/>
      <sz val="7"/>
      <name val="Calibri"/>
      <family val="2"/>
      <scheme val="minor"/>
    </font>
    <font>
      <sz val="7"/>
      <name val="Calibri"/>
      <family val="2"/>
      <scheme val="minor"/>
    </font>
    <font>
      <sz val="7"/>
      <color indexed="8"/>
      <name val="Calibri"/>
      <family val="2"/>
      <scheme val="minor"/>
    </font>
    <font>
      <b/>
      <sz val="7"/>
      <color indexed="8"/>
      <name val="Calibri"/>
      <family val="2"/>
      <scheme val="minor"/>
    </font>
    <font>
      <sz val="7"/>
      <color rgb="FF000000"/>
      <name val="Calibri"/>
      <family val="2"/>
      <scheme val="minor"/>
    </font>
    <font>
      <sz val="8"/>
      <color indexed="8"/>
      <name val="Verdana Pro"/>
      <family val="2"/>
    </font>
    <font>
      <b/>
      <sz val="8"/>
      <color indexed="8"/>
      <name val="Verdana Pro"/>
      <family val="2"/>
    </font>
    <font>
      <sz val="11"/>
      <name val="Calibri"/>
      <family val="2"/>
      <scheme val="minor"/>
    </font>
    <font>
      <sz val="7"/>
      <name val="Arial"/>
      <family val="2"/>
    </font>
    <font>
      <sz val="8"/>
      <name val="Calibri"/>
      <family val="2"/>
      <scheme val="minor"/>
    </font>
    <font>
      <i/>
      <sz val="8"/>
      <name val="Calibri"/>
      <family val="2"/>
      <scheme val="minor"/>
    </font>
    <font>
      <b/>
      <i/>
      <sz val="8"/>
      <name val="Calibri"/>
      <family val="2"/>
      <scheme val="minor"/>
    </font>
    <font>
      <b/>
      <sz val="8"/>
      <color indexed="8"/>
      <name val="Calibri"/>
      <family val="2"/>
      <scheme val="minor"/>
    </font>
    <font>
      <sz val="8"/>
      <color rgb="FF000000"/>
      <name val="Calibri"/>
      <family val="2"/>
      <scheme val="minor"/>
    </font>
    <font>
      <sz val="8"/>
      <name val="Arial"/>
      <family val="2"/>
    </font>
    <font>
      <b/>
      <sz val="8"/>
      <color rgb="FF000000"/>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b/>
      <sz val="11"/>
      <color rgb="FF000000"/>
      <name val="Calibri"/>
      <family val="2"/>
      <scheme val="minor"/>
    </font>
    <font>
      <sz val="8"/>
      <name val="Verdana Pro"/>
      <family val="2"/>
    </font>
  </fonts>
  <fills count="25">
    <fill>
      <patternFill patternType="none"/>
    </fill>
    <fill>
      <patternFill patternType="gray125"/>
    </fill>
    <fill>
      <patternFill patternType="none">
        <fgColor indexed="8"/>
      </patternFill>
    </fill>
    <fill>
      <patternFill patternType="solid">
        <fgColor theme="0" tint="-0.14999847407452621"/>
        <bgColor indexed="64"/>
      </patternFill>
    </fill>
    <fill>
      <patternFill patternType="solid">
        <fgColor theme="0"/>
        <bgColor indexed="64"/>
      </patternFill>
    </fill>
    <fill>
      <patternFill patternType="solid">
        <fgColor rgb="FF92D050"/>
        <bgColor indexed="64"/>
      </patternFill>
    </fill>
    <fill>
      <patternFill patternType="solid">
        <fgColor indexed="9"/>
      </patternFill>
    </fill>
    <fill>
      <patternFill patternType="solid">
        <fgColor rgb="FFFFFF00"/>
        <bgColor indexed="64"/>
      </patternFill>
    </fill>
    <fill>
      <patternFill patternType="solid">
        <fgColor theme="7" tint="0.59999389629810485"/>
        <bgColor indexed="64"/>
      </patternFill>
    </fill>
    <fill>
      <patternFill patternType="solid">
        <fgColor theme="0"/>
        <bgColor indexed="8"/>
      </patternFill>
    </fill>
    <fill>
      <patternFill patternType="solid">
        <fgColor theme="9" tint="0.59999389629810485"/>
        <bgColor indexed="64"/>
      </patternFill>
    </fill>
    <fill>
      <patternFill patternType="solid">
        <fgColor rgb="FF99FF66"/>
        <bgColor indexed="64"/>
      </patternFill>
    </fill>
    <fill>
      <patternFill patternType="solid">
        <fgColor theme="0"/>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2"/>
        <bgColor indexed="8"/>
      </patternFill>
    </fill>
    <fill>
      <patternFill patternType="solid">
        <fgColor theme="6"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4" tint="0.59999389629810485"/>
        <bgColor indexed="64"/>
      </patternFill>
    </fill>
  </fills>
  <borders count="11">
    <border>
      <left/>
      <right/>
      <top/>
      <bottom/>
      <diagonal/>
    </border>
    <border>
      <left/>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auto="1"/>
      </top>
      <bottom/>
      <diagonal/>
    </border>
    <border>
      <left/>
      <right/>
      <top style="thin">
        <color auto="1"/>
      </top>
      <bottom/>
      <diagonal/>
    </border>
  </borders>
  <cellStyleXfs count="34">
    <xf numFmtId="0" fontId="0" fillId="0" borderId="0"/>
    <xf numFmtId="0" fontId="3" fillId="2" borderId="1"/>
    <xf numFmtId="0" fontId="3" fillId="2" borderId="1"/>
    <xf numFmtId="0" fontId="2" fillId="2" borderId="1"/>
    <xf numFmtId="0" fontId="3" fillId="2" borderId="1"/>
    <xf numFmtId="0" fontId="2" fillId="2" borderId="1"/>
    <xf numFmtId="0" fontId="3" fillId="2" borderId="1"/>
    <xf numFmtId="0" fontId="2" fillId="2" borderId="1"/>
    <xf numFmtId="0" fontId="2" fillId="2" borderId="1"/>
    <xf numFmtId="0" fontId="3" fillId="2" borderId="1"/>
    <xf numFmtId="0" fontId="2" fillId="2" borderId="1"/>
    <xf numFmtId="0" fontId="2" fillId="2" borderId="1"/>
    <xf numFmtId="0" fontId="2" fillId="2" borderId="1"/>
    <xf numFmtId="0" fontId="2" fillId="2" borderId="1"/>
    <xf numFmtId="0" fontId="2" fillId="2" borderId="1"/>
    <xf numFmtId="43" fontId="2" fillId="2" borderId="1" applyFont="0" applyFill="0" applyBorder="0" applyAlignment="0" applyProtection="0"/>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41" fontId="2" fillId="0" borderId="0" applyFont="0" applyFill="0" applyBorder="0" applyAlignment="0" applyProtection="0"/>
    <xf numFmtId="0" fontId="2" fillId="2" borderId="1"/>
    <xf numFmtId="9" fontId="2" fillId="0" borderId="0" applyFont="0" applyFill="0" applyBorder="0" applyAlignment="0" applyProtection="0"/>
  </cellStyleXfs>
  <cellXfs count="374">
    <xf numFmtId="0" fontId="0" fillId="0" borderId="0" xfId="0"/>
    <xf numFmtId="9" fontId="5" fillId="2" borderId="4" xfId="0" applyNumberFormat="1"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justify" vertical="center" wrapText="1"/>
      <protection locked="0"/>
    </xf>
    <xf numFmtId="9" fontId="5" fillId="2" borderId="2" xfId="0" applyNumberFormat="1"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6" fillId="0" borderId="0" xfId="0" applyFont="1"/>
    <xf numFmtId="0" fontId="5" fillId="0" borderId="4" xfId="0" applyFont="1" applyBorder="1" applyAlignment="1" applyProtection="1">
      <alignment vertical="center"/>
      <protection locked="0"/>
    </xf>
    <xf numFmtId="0" fontId="4" fillId="3"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165" fontId="7" fillId="0" borderId="4" xfId="0" applyNumberFormat="1" applyFont="1" applyBorder="1" applyAlignment="1">
      <alignment horizontal="center" vertical="center"/>
    </xf>
    <xf numFmtId="9" fontId="5" fillId="4" borderId="4" xfId="0" applyNumberFormat="1" applyFont="1" applyFill="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0" borderId="4" xfId="0" applyFont="1" applyBorder="1" applyAlignment="1" applyProtection="1">
      <alignment horizontal="center" vertical="center"/>
      <protection locked="0"/>
    </xf>
    <xf numFmtId="165" fontId="7" fillId="0" borderId="4" xfId="0" applyNumberFormat="1" applyFont="1" applyBorder="1" applyAlignment="1" applyProtection="1">
      <alignment horizontal="center" vertical="center" wrapText="1"/>
      <protection locked="0"/>
    </xf>
    <xf numFmtId="0" fontId="5" fillId="15" borderId="4" xfId="0" applyFont="1" applyFill="1" applyBorder="1" applyAlignment="1" applyProtection="1">
      <alignment horizontal="center" vertical="center"/>
      <protection locked="0"/>
    </xf>
    <xf numFmtId="0" fontId="10" fillId="3" borderId="2" xfId="0" applyFont="1" applyFill="1" applyBorder="1" applyAlignment="1" applyProtection="1">
      <alignment horizontal="center" vertical="center" wrapText="1"/>
      <protection locked="0"/>
    </xf>
    <xf numFmtId="9" fontId="5" fillId="4" borderId="2" xfId="0" applyNumberFormat="1"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14" fontId="5" fillId="0" borderId="4" xfId="0" applyNumberFormat="1" applyFont="1" applyBorder="1" applyAlignment="1">
      <alignment horizontal="center" vertical="center"/>
    </xf>
    <xf numFmtId="165" fontId="7" fillId="4" borderId="4" xfId="0" applyNumberFormat="1" applyFont="1" applyFill="1" applyBorder="1" applyAlignment="1" applyProtection="1">
      <alignment horizontal="center" vertical="center" wrapText="1"/>
      <protection locked="0"/>
    </xf>
    <xf numFmtId="164" fontId="9" fillId="4" borderId="4" xfId="0" applyNumberFormat="1" applyFont="1" applyFill="1" applyBorder="1" applyAlignment="1">
      <alignment horizontal="center" vertical="center"/>
    </xf>
    <xf numFmtId="0" fontId="5" fillId="4" borderId="4" xfId="0" applyFont="1" applyFill="1" applyBorder="1" applyAlignment="1">
      <alignment horizontal="center" vertical="center" wrapText="1"/>
    </xf>
    <xf numFmtId="0" fontId="7" fillId="6" borderId="4"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7" fillId="4" borderId="4" xfId="0" applyFont="1" applyFill="1" applyBorder="1" applyAlignment="1">
      <alignment horizontal="center" vertical="center" wrapText="1"/>
    </xf>
    <xf numFmtId="165" fontId="7" fillId="6" borderId="4" xfId="32" applyNumberFormat="1" applyFont="1" applyFill="1" applyBorder="1" applyAlignment="1" applyProtection="1">
      <alignment horizontal="center" vertical="center"/>
      <protection locked="0"/>
    </xf>
    <xf numFmtId="165" fontId="7" fillId="6" borderId="4" xfId="0" applyNumberFormat="1"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165" fontId="7" fillId="2" borderId="4" xfId="0" applyNumberFormat="1" applyFont="1" applyFill="1" applyBorder="1" applyAlignment="1" applyProtection="1">
      <alignment horizontal="center" vertical="center" wrapText="1"/>
      <protection locked="0"/>
    </xf>
    <xf numFmtId="0" fontId="7" fillId="12" borderId="4" xfId="0" applyFont="1" applyFill="1" applyBorder="1" applyAlignment="1" applyProtection="1">
      <alignment horizontal="center" vertical="center"/>
      <protection locked="0"/>
    </xf>
    <xf numFmtId="165" fontId="7" fillId="0" borderId="2" xfId="0" applyNumberFormat="1" applyFont="1" applyBorder="1" applyAlignment="1">
      <alignment horizontal="center" vertical="center"/>
    </xf>
    <xf numFmtId="0" fontId="7" fillId="4" borderId="2" xfId="0" applyFont="1" applyFill="1" applyBorder="1" applyAlignment="1" applyProtection="1">
      <alignment horizontal="center" vertical="center"/>
      <protection locked="0"/>
    </xf>
    <xf numFmtId="0" fontId="7" fillId="12" borderId="4" xfId="0" applyFont="1" applyFill="1" applyBorder="1" applyAlignment="1" applyProtection="1">
      <alignment horizontal="center" vertical="center" wrapText="1"/>
      <protection locked="0"/>
    </xf>
    <xf numFmtId="0" fontId="5" fillId="0" borderId="4" xfId="0" applyFont="1" applyBorder="1" applyAlignment="1" applyProtection="1">
      <alignment horizontal="left" vertical="center"/>
      <protection locked="0"/>
    </xf>
    <xf numFmtId="0" fontId="10" fillId="5" borderId="4" xfId="0" applyFont="1" applyFill="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4" xfId="0" applyNumberFormat="1" applyFont="1" applyBorder="1" applyAlignment="1">
      <alignment horizontal="center" vertical="center"/>
    </xf>
    <xf numFmtId="9" fontId="5" fillId="0" borderId="4" xfId="0" applyNumberFormat="1" applyFont="1" applyBorder="1" applyAlignment="1" applyProtection="1">
      <alignment horizontal="center" vertical="center" wrapText="1"/>
      <protection locked="0"/>
    </xf>
    <xf numFmtId="165" fontId="7" fillId="4" borderId="4" xfId="0" applyNumberFormat="1" applyFont="1" applyFill="1" applyBorder="1" applyAlignment="1">
      <alignment horizontal="center" vertical="center"/>
    </xf>
    <xf numFmtId="165" fontId="7" fillId="0" borderId="4" xfId="0" applyNumberFormat="1" applyFont="1" applyBorder="1" applyAlignment="1">
      <alignment horizontal="center" vertical="center" wrapText="1"/>
    </xf>
    <xf numFmtId="0" fontId="7" fillId="4" borderId="2" xfId="0" applyFont="1" applyFill="1" applyBorder="1" applyAlignment="1">
      <alignment horizontal="center" vertical="center" wrapText="1"/>
    </xf>
    <xf numFmtId="165" fontId="7" fillId="6" borderId="2" xfId="0" applyNumberFormat="1" applyFont="1" applyFill="1" applyBorder="1" applyAlignment="1" applyProtection="1">
      <alignment horizontal="center" vertical="center"/>
      <protection locked="0"/>
    </xf>
    <xf numFmtId="0" fontId="4" fillId="5" borderId="4" xfId="0" applyFont="1" applyFill="1" applyBorder="1" applyAlignment="1" applyProtection="1">
      <alignment horizontal="center" vertical="center" wrapText="1"/>
      <protection locked="0"/>
    </xf>
    <xf numFmtId="165" fontId="7" fillId="0" borderId="2" xfId="0" applyNumberFormat="1" applyFont="1" applyBorder="1" applyAlignment="1" applyProtection="1">
      <alignment horizontal="center" vertical="center" wrapText="1"/>
      <protection locked="0"/>
    </xf>
    <xf numFmtId="165" fontId="5" fillId="0" borderId="2" xfId="0" applyNumberFormat="1" applyFont="1" applyBorder="1" applyAlignment="1">
      <alignment horizontal="center" vertical="center"/>
    </xf>
    <xf numFmtId="165" fontId="7" fillId="0" borderId="3" xfId="0" applyNumberFormat="1" applyFont="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0" borderId="2" xfId="0" applyFont="1" applyBorder="1" applyAlignment="1" applyProtection="1">
      <alignment vertical="center"/>
      <protection locked="0"/>
    </xf>
    <xf numFmtId="165" fontId="7" fillId="6" borderId="2" xfId="0" applyNumberFormat="1" applyFont="1" applyFill="1" applyBorder="1" applyAlignment="1" applyProtection="1">
      <alignment vertical="center"/>
      <protection locked="0"/>
    </xf>
    <xf numFmtId="165" fontId="8" fillId="0" borderId="2" xfId="0" applyNumberFormat="1" applyFont="1" applyBorder="1" applyAlignment="1" applyProtection="1">
      <alignment horizontal="center" vertical="center" wrapText="1"/>
      <protection locked="0"/>
    </xf>
    <xf numFmtId="9" fontId="5" fillId="0" borderId="2" xfId="0" applyNumberFormat="1" applyFont="1" applyBorder="1" applyAlignment="1" applyProtection="1">
      <alignment horizontal="center" vertical="center" wrapText="1"/>
      <protection locked="0"/>
    </xf>
    <xf numFmtId="9" fontId="5" fillId="18" borderId="2" xfId="0" applyNumberFormat="1" applyFont="1" applyFill="1" applyBorder="1" applyAlignment="1" applyProtection="1">
      <alignment horizontal="center" vertical="center" wrapText="1"/>
      <protection locked="0"/>
    </xf>
    <xf numFmtId="9" fontId="5" fillId="18" borderId="4" xfId="0" applyNumberFormat="1" applyFont="1" applyFill="1" applyBorder="1" applyAlignment="1" applyProtection="1">
      <alignment horizontal="center" vertical="center" wrapText="1"/>
      <protection locked="0"/>
    </xf>
    <xf numFmtId="9" fontId="5" fillId="17" borderId="4" xfId="0" applyNumberFormat="1" applyFont="1" applyFill="1" applyBorder="1" applyAlignment="1" applyProtection="1">
      <alignment horizontal="center" vertical="center" wrapText="1"/>
      <protection locked="0"/>
    </xf>
    <xf numFmtId="9" fontId="5" fillId="17" borderId="5" xfId="0" applyNumberFormat="1" applyFont="1" applyFill="1" applyBorder="1" applyAlignment="1" applyProtection="1">
      <alignment horizontal="center" vertical="center" wrapText="1"/>
      <protection locked="0"/>
    </xf>
    <xf numFmtId="9" fontId="5" fillId="17" borderId="2" xfId="0" applyNumberFormat="1" applyFont="1" applyFill="1" applyBorder="1" applyAlignment="1" applyProtection="1">
      <alignment horizontal="center" vertical="center" wrapText="1"/>
      <protection locked="0"/>
    </xf>
    <xf numFmtId="9" fontId="5" fillId="17" borderId="7" xfId="0" applyNumberFormat="1" applyFont="1" applyFill="1" applyBorder="1" applyAlignment="1" applyProtection="1">
      <alignment horizontal="center" vertical="center" wrapText="1"/>
      <protection locked="0"/>
    </xf>
    <xf numFmtId="165" fontId="7" fillId="6" borderId="4" xfId="32" applyNumberFormat="1" applyFont="1" applyFill="1" applyBorder="1" applyAlignment="1" applyProtection="1">
      <alignment horizontal="center" vertical="center" wrapText="1"/>
      <protection locked="0"/>
    </xf>
    <xf numFmtId="165" fontId="7" fillId="6" borderId="4" xfId="0" applyNumberFormat="1" applyFont="1" applyFill="1" applyBorder="1" applyAlignment="1" applyProtection="1">
      <alignment horizontal="center" vertical="center" wrapText="1"/>
      <protection locked="0"/>
    </xf>
    <xf numFmtId="0" fontId="4" fillId="3" borderId="2" xfId="8" applyFont="1" applyFill="1" applyBorder="1" applyAlignment="1" applyProtection="1">
      <alignment horizontal="center" vertical="center" wrapText="1"/>
      <protection locked="0"/>
    </xf>
    <xf numFmtId="165" fontId="5" fillId="2" borderId="2" xfId="0" applyNumberFormat="1" applyFont="1" applyFill="1" applyBorder="1" applyAlignment="1" applyProtection="1">
      <alignment horizontal="center" vertical="center" wrapText="1"/>
      <protection locked="0"/>
    </xf>
    <xf numFmtId="0" fontId="4" fillId="3" borderId="4" xfId="8" applyFont="1" applyFill="1" applyBorder="1" applyAlignment="1" applyProtection="1">
      <alignment horizontal="center" vertical="center" wrapText="1"/>
      <protection locked="0"/>
    </xf>
    <xf numFmtId="165" fontId="5" fillId="2" borderId="4" xfId="0" applyNumberFormat="1" applyFont="1" applyFill="1" applyBorder="1" applyAlignment="1" applyProtection="1">
      <alignment horizontal="center" vertical="center" wrapText="1"/>
      <protection locked="0"/>
    </xf>
    <xf numFmtId="0" fontId="4" fillId="3" borderId="4" xfId="1" applyFont="1" applyFill="1" applyBorder="1" applyAlignment="1" applyProtection="1">
      <alignment horizontal="center" vertical="center" wrapText="1"/>
      <protection locked="0"/>
    </xf>
    <xf numFmtId="14" fontId="5" fillId="0" borderId="4" xfId="0" applyNumberFormat="1" applyFont="1" applyBorder="1" applyAlignment="1" applyProtection="1">
      <alignment horizontal="center" vertical="center" wrapText="1"/>
      <protection locked="0"/>
    </xf>
    <xf numFmtId="9" fontId="5" fillId="17" borderId="3" xfId="0" applyNumberFormat="1" applyFont="1" applyFill="1" applyBorder="1" applyAlignment="1" applyProtection="1">
      <alignment horizontal="center" vertical="center" wrapText="1"/>
      <protection locked="0"/>
    </xf>
    <xf numFmtId="165" fontId="7" fillId="0" borderId="2" xfId="0" applyNumberFormat="1" applyFont="1" applyBorder="1" applyAlignment="1">
      <alignment horizontal="center" vertical="center" wrapText="1"/>
    </xf>
    <xf numFmtId="0" fontId="5" fillId="4" borderId="4" xfId="0" applyFont="1" applyFill="1" applyBorder="1" applyAlignment="1" applyProtection="1">
      <alignment horizontal="center" vertical="center"/>
      <protection locked="0"/>
    </xf>
    <xf numFmtId="165" fontId="7" fillId="15" borderId="4" xfId="0" applyNumberFormat="1" applyFont="1" applyFill="1" applyBorder="1" applyAlignment="1">
      <alignment horizontal="center" vertical="center"/>
    </xf>
    <xf numFmtId="9" fontId="5" fillId="15" borderId="4" xfId="0" applyNumberFormat="1" applyFont="1" applyFill="1" applyBorder="1" applyAlignment="1" applyProtection="1">
      <alignment horizontal="center" vertical="center" wrapText="1"/>
      <protection locked="0"/>
    </xf>
    <xf numFmtId="0" fontId="5" fillId="19" borderId="4" xfId="0" applyFont="1" applyFill="1" applyBorder="1" applyAlignment="1" applyProtection="1">
      <alignment horizontal="center" vertical="center" wrapText="1"/>
      <protection locked="0"/>
    </xf>
    <xf numFmtId="0" fontId="0" fillId="0" borderId="4" xfId="0" applyBorder="1"/>
    <xf numFmtId="0" fontId="0" fillId="0" borderId="4" xfId="0" applyBorder="1" applyAlignment="1">
      <alignment horizontal="center" vertical="center"/>
    </xf>
    <xf numFmtId="9" fontId="0" fillId="0" borderId="4" xfId="33" applyFont="1" applyBorder="1" applyAlignment="1">
      <alignment horizontal="center" vertical="center"/>
    </xf>
    <xf numFmtId="0" fontId="0" fillId="0" borderId="6" xfId="0" applyBorder="1" applyAlignment="1">
      <alignment horizontal="center" vertical="center"/>
    </xf>
    <xf numFmtId="9" fontId="0" fillId="0" borderId="4" xfId="0" applyNumberFormat="1" applyBorder="1" applyAlignment="1">
      <alignment horizontal="center" vertical="center" wrapText="1"/>
    </xf>
    <xf numFmtId="0" fontId="0" fillId="0" borderId="4" xfId="0" applyBorder="1" applyAlignment="1">
      <alignment horizontal="center"/>
    </xf>
    <xf numFmtId="9" fontId="0" fillId="2" borderId="4" xfId="0" applyNumberFormat="1" applyFill="1" applyBorder="1" applyAlignment="1">
      <alignment horizontal="center" vertical="center" wrapText="1"/>
    </xf>
    <xf numFmtId="0" fontId="11" fillId="17" borderId="4" xfId="0" applyFont="1" applyFill="1" applyBorder="1" applyAlignment="1" applyProtection="1">
      <alignment horizontal="center" vertical="center" wrapText="1"/>
      <protection locked="0"/>
    </xf>
    <xf numFmtId="0" fontId="11" fillId="17" borderId="6"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3" fillId="0" borderId="0" xfId="0" applyFont="1"/>
    <xf numFmtId="0" fontId="0" fillId="0" borderId="0" xfId="0" applyAlignment="1">
      <alignment horizontal="center"/>
    </xf>
    <xf numFmtId="0" fontId="0" fillId="0" borderId="0" xfId="0" applyAlignment="1">
      <alignment horizontal="center" vertical="center" wrapText="1"/>
    </xf>
    <xf numFmtId="0" fontId="0" fillId="0" borderId="4" xfId="0" applyBorder="1" applyAlignment="1">
      <alignment horizontal="center" vertical="center" wrapText="1"/>
    </xf>
    <xf numFmtId="0" fontId="0" fillId="15" borderId="4" xfId="0" applyFill="1" applyBorder="1" applyAlignment="1">
      <alignment horizont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2" borderId="1" xfId="0" applyFill="1" applyBorder="1" applyAlignment="1">
      <alignment horizontal="center" vertical="center"/>
    </xf>
    <xf numFmtId="0" fontId="0" fillId="0" borderId="0" xfId="0" applyAlignment="1">
      <alignment horizontal="center" vertical="center"/>
    </xf>
    <xf numFmtId="9" fontId="0" fillId="0" borderId="0" xfId="33" applyFont="1" applyAlignment="1">
      <alignment horizontal="center"/>
    </xf>
    <xf numFmtId="9" fontId="0" fillId="0" borderId="0" xfId="0" applyNumberFormat="1"/>
    <xf numFmtId="0" fontId="15" fillId="0" borderId="0" xfId="0" applyFont="1"/>
    <xf numFmtId="0" fontId="0" fillId="7" borderId="0" xfId="0" applyFill="1"/>
    <xf numFmtId="0" fontId="21" fillId="3" borderId="4" xfId="0" applyFont="1" applyFill="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7" fillId="0" borderId="4"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protection locked="0"/>
    </xf>
    <xf numFmtId="9" fontId="19" fillId="0" borderId="4" xfId="0" applyNumberFormat="1" applyFont="1" applyBorder="1" applyAlignment="1" applyProtection="1">
      <alignment horizontal="center" vertical="center" wrapText="1"/>
      <protection locked="0"/>
    </xf>
    <xf numFmtId="0" fontId="0" fillId="14" borderId="4" xfId="0" applyFill="1" applyBorder="1"/>
    <xf numFmtId="0" fontId="0" fillId="14" borderId="4" xfId="0" applyFill="1" applyBorder="1" applyAlignment="1">
      <alignment horizontal="center" vertical="center"/>
    </xf>
    <xf numFmtId="9" fontId="0" fillId="14" borderId="4" xfId="33" applyFont="1" applyFill="1" applyBorder="1" applyAlignment="1">
      <alignment horizontal="center" vertical="center"/>
    </xf>
    <xf numFmtId="0" fontId="18" fillId="16" borderId="4" xfId="8" applyFont="1" applyFill="1" applyBorder="1" applyAlignment="1" applyProtection="1">
      <alignment horizontal="center" vertical="center" wrapText="1"/>
      <protection locked="0"/>
    </xf>
    <xf numFmtId="0" fontId="18" fillId="16" borderId="4" xfId="1" applyFont="1" applyFill="1" applyBorder="1" applyAlignment="1" applyProtection="1">
      <alignment horizontal="center" vertical="center" wrapText="1"/>
      <protection locked="0"/>
    </xf>
    <xf numFmtId="0" fontId="18" fillId="16" borderId="4" xfId="0" applyFont="1" applyFill="1" applyBorder="1" applyAlignment="1" applyProtection="1">
      <alignment horizontal="center" vertical="center" wrapText="1"/>
      <protection locked="0"/>
    </xf>
    <xf numFmtId="0" fontId="21" fillId="16" borderId="4" xfId="0" applyFont="1" applyFill="1" applyBorder="1" applyAlignment="1" applyProtection="1">
      <alignment horizontal="center" vertical="center" wrapText="1"/>
      <protection locked="0"/>
    </xf>
    <xf numFmtId="0" fontId="21" fillId="11" borderId="4" xfId="0" applyFont="1" applyFill="1" applyBorder="1" applyAlignment="1" applyProtection="1">
      <alignment horizontal="center" vertical="center" wrapText="1"/>
      <protection locked="0"/>
    </xf>
    <xf numFmtId="0" fontId="18" fillId="11" borderId="4" xfId="0" applyFont="1" applyFill="1" applyBorder="1" applyAlignment="1" applyProtection="1">
      <alignment horizontal="center" vertical="center" wrapText="1"/>
      <protection locked="0"/>
    </xf>
    <xf numFmtId="0" fontId="0" fillId="11" borderId="4" xfId="0" applyFill="1" applyBorder="1"/>
    <xf numFmtId="0" fontId="0" fillId="11" borderId="4" xfId="0" applyFill="1" applyBorder="1" applyAlignment="1">
      <alignment horizontal="center" vertical="center"/>
    </xf>
    <xf numFmtId="9" fontId="0" fillId="11" borderId="4" xfId="33" applyFont="1" applyFill="1" applyBorder="1" applyAlignment="1">
      <alignment horizontal="center" vertical="center"/>
    </xf>
    <xf numFmtId="0" fontId="0" fillId="16" borderId="4" xfId="0" applyFill="1" applyBorder="1"/>
    <xf numFmtId="0" fontId="0" fillId="16" borderId="4" xfId="0" applyFill="1" applyBorder="1" applyAlignment="1">
      <alignment horizontal="center" vertical="center"/>
    </xf>
    <xf numFmtId="9" fontId="0" fillId="16" borderId="4" xfId="33" applyFont="1" applyFill="1" applyBorder="1" applyAlignment="1">
      <alignment horizontal="center" vertical="center"/>
    </xf>
    <xf numFmtId="0" fontId="0" fillId="13" borderId="4" xfId="0" applyFill="1" applyBorder="1"/>
    <xf numFmtId="0" fontId="0" fillId="13" borderId="4" xfId="0" applyFill="1" applyBorder="1" applyAlignment="1">
      <alignment horizontal="center" vertical="center"/>
    </xf>
    <xf numFmtId="9" fontId="0" fillId="13" borderId="4" xfId="33" applyFont="1" applyFill="1" applyBorder="1" applyAlignment="1">
      <alignment horizontal="center" vertical="center"/>
    </xf>
    <xf numFmtId="0" fontId="21" fillId="13" borderId="4" xfId="0" applyFont="1" applyFill="1" applyBorder="1" applyAlignment="1" applyProtection="1">
      <alignment horizontal="center" vertical="center" wrapText="1"/>
      <protection locked="0"/>
    </xf>
    <xf numFmtId="0" fontId="0" fillId="20" borderId="4" xfId="0" applyFill="1" applyBorder="1"/>
    <xf numFmtId="0" fontId="0" fillId="20" borderId="4" xfId="0" applyFill="1" applyBorder="1" applyAlignment="1">
      <alignment horizontal="center" vertical="center"/>
    </xf>
    <xf numFmtId="9" fontId="0" fillId="20" borderId="4" xfId="33" applyFont="1" applyFill="1" applyBorder="1" applyAlignment="1">
      <alignment horizontal="center" vertical="center"/>
    </xf>
    <xf numFmtId="0" fontId="0" fillId="10" borderId="4" xfId="0" applyFill="1" applyBorder="1"/>
    <xf numFmtId="0" fontId="0" fillId="10" borderId="4" xfId="0" applyFill="1" applyBorder="1" applyAlignment="1">
      <alignment horizontal="center" vertical="center"/>
    </xf>
    <xf numFmtId="9" fontId="0" fillId="10" borderId="4" xfId="33" applyFont="1" applyFill="1" applyBorder="1" applyAlignment="1">
      <alignment horizontal="center" vertical="center"/>
    </xf>
    <xf numFmtId="0" fontId="21" fillId="10" borderId="4" xfId="0" applyFont="1" applyFill="1" applyBorder="1" applyAlignment="1" applyProtection="1">
      <alignment horizontal="center" vertical="center" wrapText="1"/>
      <protection locked="0"/>
    </xf>
    <xf numFmtId="0" fontId="0" fillId="8" borderId="4" xfId="0" applyFill="1" applyBorder="1"/>
    <xf numFmtId="0" fontId="0" fillId="8" borderId="4" xfId="0" applyFill="1" applyBorder="1" applyAlignment="1">
      <alignment horizontal="center" vertical="center"/>
    </xf>
    <xf numFmtId="9" fontId="0" fillId="8" borderId="4" xfId="33" applyFont="1" applyFill="1" applyBorder="1" applyAlignment="1">
      <alignment horizontal="center" vertical="center"/>
    </xf>
    <xf numFmtId="0" fontId="18" fillId="8" borderId="4" xfId="0" applyFont="1" applyFill="1" applyBorder="1" applyAlignment="1" applyProtection="1">
      <alignment horizontal="center" vertical="center" wrapText="1"/>
      <protection locked="0"/>
    </xf>
    <xf numFmtId="0" fontId="21" fillId="8" borderId="4" xfId="0" applyFont="1" applyFill="1" applyBorder="1" applyAlignment="1" applyProtection="1">
      <alignment horizontal="center" vertical="center" wrapText="1"/>
      <protection locked="0"/>
    </xf>
    <xf numFmtId="0" fontId="0" fillId="21" borderId="4" xfId="0" applyFill="1" applyBorder="1"/>
    <xf numFmtId="0" fontId="0" fillId="21" borderId="4" xfId="0" applyFill="1" applyBorder="1" applyAlignment="1">
      <alignment horizontal="center" vertical="center"/>
    </xf>
    <xf numFmtId="9" fontId="0" fillId="21" borderId="4" xfId="33" applyFont="1" applyFill="1" applyBorder="1" applyAlignment="1">
      <alignment horizontal="center" vertical="center"/>
    </xf>
    <xf numFmtId="0" fontId="0" fillId="15" borderId="4" xfId="0" applyFill="1" applyBorder="1"/>
    <xf numFmtId="0" fontId="0" fillId="15" borderId="4" xfId="0" applyFill="1" applyBorder="1" applyAlignment="1">
      <alignment horizontal="center" vertical="center"/>
    </xf>
    <xf numFmtId="9" fontId="0" fillId="15" borderId="4" xfId="33" applyFont="1" applyFill="1" applyBorder="1" applyAlignment="1">
      <alignment horizontal="center" vertical="center"/>
    </xf>
    <xf numFmtId="0" fontId="18" fillId="15" borderId="4" xfId="0" applyFont="1" applyFill="1" applyBorder="1" applyAlignment="1" applyProtection="1">
      <alignment horizontal="center" vertical="center" wrapText="1"/>
      <protection locked="0"/>
    </xf>
    <xf numFmtId="0" fontId="21" fillId="15" borderId="4" xfId="0" applyFont="1" applyFill="1" applyBorder="1" applyAlignment="1" applyProtection="1">
      <alignment horizontal="center" vertical="center" wrapText="1"/>
      <protection locked="0"/>
    </xf>
    <xf numFmtId="0" fontId="21" fillId="14" borderId="4" xfId="0" applyFont="1" applyFill="1" applyBorder="1" applyAlignment="1" applyProtection="1">
      <alignment horizontal="center" vertical="center" wrapText="1"/>
      <protection locked="0"/>
    </xf>
    <xf numFmtId="0" fontId="0" fillId="22" borderId="4" xfId="0" applyFill="1" applyBorder="1"/>
    <xf numFmtId="0" fontId="0" fillId="22" borderId="4" xfId="0" applyFill="1" applyBorder="1" applyAlignment="1">
      <alignment horizontal="center" vertical="center"/>
    </xf>
    <xf numFmtId="9" fontId="0" fillId="22" borderId="4" xfId="33" applyFont="1" applyFill="1" applyBorder="1" applyAlignment="1">
      <alignment horizontal="center" vertical="center"/>
    </xf>
    <xf numFmtId="0" fontId="21" fillId="22" borderId="4" xfId="0" applyFont="1" applyFill="1" applyBorder="1" applyAlignment="1" applyProtection="1">
      <alignment horizontal="center" vertical="center" wrapText="1"/>
      <protection locked="0"/>
    </xf>
    <xf numFmtId="0" fontId="21" fillId="23" borderId="4" xfId="0" applyFont="1" applyFill="1" applyBorder="1" applyAlignment="1" applyProtection="1">
      <alignment horizontal="center" vertical="center" wrapText="1"/>
      <protection locked="0"/>
    </xf>
    <xf numFmtId="0" fontId="0" fillId="23" borderId="4" xfId="0" applyFill="1" applyBorder="1"/>
    <xf numFmtId="0" fontId="0" fillId="23" borderId="4" xfId="0" applyFill="1" applyBorder="1" applyAlignment="1">
      <alignment horizontal="center" vertical="center"/>
    </xf>
    <xf numFmtId="9" fontId="0" fillId="23" borderId="4" xfId="33" applyFont="1" applyFill="1" applyBorder="1" applyAlignment="1">
      <alignment horizontal="center" vertical="center"/>
    </xf>
    <xf numFmtId="9" fontId="24" fillId="2"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6" fillId="0" borderId="4" xfId="0" applyFont="1" applyBorder="1" applyAlignment="1">
      <alignment horizontal="center"/>
    </xf>
    <xf numFmtId="0" fontId="25" fillId="0" borderId="4" xfId="0" applyFont="1" applyBorder="1" applyAlignment="1">
      <alignment horizontal="center"/>
    </xf>
    <xf numFmtId="167" fontId="15" fillId="0" borderId="0" xfId="33" applyNumberFormat="1" applyFont="1"/>
    <xf numFmtId="167" fontId="7" fillId="0" borderId="0" xfId="33" applyNumberFormat="1" applyFont="1" applyAlignment="1">
      <alignment vertical="center"/>
    </xf>
    <xf numFmtId="0" fontId="23" fillId="0" borderId="4" xfId="0" applyFont="1" applyBorder="1" applyAlignment="1">
      <alignment horizontal="center"/>
    </xf>
    <xf numFmtId="0" fontId="23" fillId="0" borderId="4" xfId="0" applyFont="1" applyBorder="1" applyAlignment="1">
      <alignment horizontal="center" vertical="center"/>
    </xf>
    <xf numFmtId="0" fontId="26" fillId="0" borderId="4" xfId="0" applyFont="1" applyBorder="1" applyAlignment="1" applyProtection="1">
      <alignment horizontal="center" vertical="center" wrapText="1"/>
      <protection locked="0"/>
    </xf>
    <xf numFmtId="0" fontId="19" fillId="16" borderId="4" xfId="0" applyFont="1" applyFill="1" applyBorder="1" applyAlignment="1" applyProtection="1">
      <alignment horizontal="center" vertical="center" wrapText="1"/>
      <protection locked="0"/>
    </xf>
    <xf numFmtId="0" fontId="20" fillId="16" borderId="4" xfId="0" applyFont="1" applyFill="1" applyBorder="1" applyAlignment="1" applyProtection="1">
      <alignment horizontal="center" vertical="center"/>
      <protection locked="0"/>
    </xf>
    <xf numFmtId="0" fontId="18" fillId="21" borderId="4" xfId="0" applyFont="1" applyFill="1" applyBorder="1" applyAlignment="1" applyProtection="1">
      <alignment horizontal="center" vertical="center" wrapText="1"/>
      <protection locked="0"/>
    </xf>
    <xf numFmtId="0" fontId="20" fillId="21" borderId="4"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20" fillId="15" borderId="4" xfId="0" applyFont="1" applyFill="1" applyBorder="1" applyAlignment="1" applyProtection="1">
      <alignment horizontal="center" vertical="center"/>
      <protection locked="0"/>
    </xf>
    <xf numFmtId="0" fontId="20" fillId="23" borderId="4" xfId="0" applyFont="1" applyFill="1" applyBorder="1" applyAlignment="1" applyProtection="1">
      <alignment horizontal="center" vertical="center"/>
      <protection locked="0"/>
    </xf>
    <xf numFmtId="9" fontId="0" fillId="0" borderId="4" xfId="0" applyNumberFormat="1" applyBorder="1" applyAlignment="1">
      <alignment horizontal="center" vertical="center"/>
    </xf>
    <xf numFmtId="0" fontId="1" fillId="0" borderId="4" xfId="0" applyFont="1" applyBorder="1" applyAlignment="1">
      <alignment horizontal="center"/>
    </xf>
    <xf numFmtId="0" fontId="14" fillId="3" borderId="4" xfId="0" applyFont="1" applyFill="1" applyBorder="1" applyAlignment="1" applyProtection="1">
      <alignment horizontal="center" vertical="center" wrapText="1"/>
      <protection locked="0"/>
    </xf>
    <xf numFmtId="0" fontId="14" fillId="3" borderId="4" xfId="8" applyFont="1" applyFill="1" applyBorder="1" applyAlignment="1" applyProtection="1">
      <alignment horizontal="center" vertical="center" wrapText="1"/>
      <protection locked="0"/>
    </xf>
    <xf numFmtId="0" fontId="14" fillId="3" borderId="4" xfId="1"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27" fillId="0" borderId="4" xfId="0" applyFont="1" applyBorder="1" applyAlignment="1" applyProtection="1">
      <alignment vertical="center" wrapText="1"/>
      <protection locked="0"/>
    </xf>
    <xf numFmtId="0" fontId="15" fillId="0" borderId="4" xfId="32" applyFont="1" applyFill="1" applyBorder="1" applyAlignment="1" applyProtection="1">
      <alignment horizontal="justify" vertical="center" wrapText="1"/>
      <protection locked="0"/>
    </xf>
    <xf numFmtId="165" fontId="15" fillId="0" borderId="4" xfId="32" applyNumberFormat="1" applyFont="1" applyFill="1" applyBorder="1" applyAlignment="1" applyProtection="1">
      <alignment horizontal="center" vertical="center"/>
      <protection locked="0"/>
    </xf>
    <xf numFmtId="0" fontId="27" fillId="0" borderId="4" xfId="8" applyFont="1" applyFill="1" applyBorder="1" applyAlignment="1" applyProtection="1">
      <alignment horizontal="justify" vertical="center" wrapText="1"/>
      <protection locked="0"/>
    </xf>
    <xf numFmtId="0" fontId="27" fillId="0" borderId="4" xfId="0" applyFont="1" applyBorder="1" applyAlignment="1" applyProtection="1">
      <alignment horizontal="justify" vertical="center" wrapText="1"/>
      <protection locked="0"/>
    </xf>
    <xf numFmtId="3" fontId="27" fillId="0" borderId="4" xfId="8" applyNumberFormat="1" applyFont="1" applyFill="1" applyBorder="1" applyAlignment="1" applyProtection="1">
      <alignment horizontal="center" vertical="center" wrapText="1"/>
      <protection locked="0"/>
    </xf>
    <xf numFmtId="165" fontId="27" fillId="0" borderId="4" xfId="0" applyNumberFormat="1" applyFont="1" applyBorder="1" applyAlignment="1" applyProtection="1">
      <alignment horizontal="center" vertical="center" wrapText="1"/>
      <protection locked="0"/>
    </xf>
    <xf numFmtId="1" fontId="27" fillId="0" borderId="2" xfId="0" applyNumberFormat="1" applyFont="1" applyBorder="1" applyAlignment="1" applyProtection="1">
      <alignment horizontal="center" vertical="center" wrapText="1"/>
      <protection locked="0"/>
    </xf>
    <xf numFmtId="166" fontId="27" fillId="0" borderId="4" xfId="0" applyNumberFormat="1" applyFont="1" applyBorder="1" applyAlignment="1" applyProtection="1">
      <alignment horizontal="center" vertical="center" wrapText="1"/>
      <protection locked="0"/>
    </xf>
    <xf numFmtId="9" fontId="27" fillId="0" borderId="2" xfId="0" applyNumberFormat="1" applyFont="1" applyBorder="1" applyAlignment="1" applyProtection="1">
      <alignment horizontal="center" vertical="center" wrapText="1"/>
      <protection locked="0"/>
    </xf>
    <xf numFmtId="0" fontId="27" fillId="0" borderId="4" xfId="0" applyFont="1" applyBorder="1" applyAlignment="1" applyProtection="1">
      <alignment horizontal="center" vertical="center" wrapText="1"/>
      <protection locked="0"/>
    </xf>
    <xf numFmtId="0" fontId="27" fillId="0" borderId="4" xfId="0" applyFont="1" applyBorder="1" applyAlignment="1" applyProtection="1">
      <alignment horizontal="center" vertical="center"/>
      <protection locked="0"/>
    </xf>
    <xf numFmtId="0" fontId="27" fillId="0" borderId="4" xfId="0" applyFont="1" applyBorder="1" applyAlignment="1" applyProtection="1">
      <alignment vertical="center"/>
      <protection locked="0"/>
    </xf>
    <xf numFmtId="9" fontId="27" fillId="0" borderId="4" xfId="0" applyNumberFormat="1" applyFont="1" applyBorder="1" applyAlignment="1" applyProtection="1">
      <alignment horizontal="center" vertical="center" wrapText="1"/>
      <protection locked="0"/>
    </xf>
    <xf numFmtId="0" fontId="15" fillId="0" borderId="4" xfId="0" applyFont="1" applyBorder="1" applyAlignment="1">
      <alignment horizontal="center" vertical="center"/>
    </xf>
    <xf numFmtId="165" fontId="15" fillId="0" borderId="4" xfId="0" applyNumberFormat="1" applyFont="1" applyBorder="1" applyAlignment="1">
      <alignment horizontal="center" vertical="center"/>
    </xf>
    <xf numFmtId="0" fontId="27" fillId="0" borderId="4" xfId="8" applyFont="1" applyFill="1" applyBorder="1" applyAlignment="1" applyProtection="1">
      <alignment horizontal="center" vertical="center" wrapText="1"/>
      <protection locked="0"/>
    </xf>
    <xf numFmtId="165" fontId="27" fillId="0" borderId="4" xfId="8" applyNumberFormat="1" applyFont="1" applyFill="1" applyBorder="1" applyAlignment="1" applyProtection="1">
      <alignment horizontal="center" vertical="center" wrapText="1"/>
      <protection locked="0"/>
    </xf>
    <xf numFmtId="0" fontId="27" fillId="0" borderId="8" xfId="0" applyFont="1" applyBorder="1" applyAlignment="1" applyProtection="1">
      <alignment vertical="center" wrapText="1"/>
      <protection locked="0"/>
    </xf>
    <xf numFmtId="0" fontId="15" fillId="0" borderId="4" xfId="0" applyFont="1" applyBorder="1" applyAlignment="1">
      <alignment horizontal="justify" vertical="center" wrapText="1"/>
    </xf>
    <xf numFmtId="0" fontId="27" fillId="0" borderId="5" xfId="0" applyFont="1" applyBorder="1" applyAlignment="1" applyProtection="1">
      <alignment horizontal="justify" vertical="center" wrapText="1"/>
      <protection locked="0"/>
    </xf>
    <xf numFmtId="0" fontId="27" fillId="0" borderId="4" xfId="9" applyFont="1" applyFill="1" applyBorder="1" applyAlignment="1" applyProtection="1">
      <alignment horizontal="center" vertical="center" wrapText="1"/>
      <protection locked="0"/>
    </xf>
    <xf numFmtId="0" fontId="15" fillId="0" borderId="4" xfId="0" applyFont="1" applyBorder="1" applyAlignment="1">
      <alignment horizontal="center" vertical="center" wrapText="1"/>
    </xf>
    <xf numFmtId="0" fontId="27" fillId="0" borderId="4" xfId="0" applyFont="1" applyBorder="1" applyAlignment="1" applyProtection="1">
      <alignment horizontal="left" vertical="center" wrapText="1"/>
      <protection locked="0"/>
    </xf>
    <xf numFmtId="0" fontId="15" fillId="0" borderId="4" xfId="0" applyFont="1" applyBorder="1" applyAlignment="1">
      <alignment horizontal="left" vertical="center" wrapText="1"/>
    </xf>
    <xf numFmtId="0" fontId="15" fillId="0" borderId="4" xfId="0" applyFont="1" applyBorder="1" applyAlignment="1">
      <alignment horizontal="justify" vertical="top" wrapText="1"/>
    </xf>
    <xf numFmtId="0" fontId="15" fillId="0" borderId="4" xfId="0" applyFont="1" applyBorder="1" applyAlignment="1">
      <alignment vertical="center" wrapText="1"/>
    </xf>
    <xf numFmtId="1" fontId="27" fillId="0" borderId="4" xfId="0" applyNumberFormat="1" applyFont="1"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3" fontId="27" fillId="0" borderId="4" xfId="0" applyNumberFormat="1" applyFont="1" applyBorder="1" applyAlignment="1" applyProtection="1">
      <alignment horizontal="center" vertical="center" wrapText="1"/>
      <protection locked="0"/>
    </xf>
    <xf numFmtId="0" fontId="27" fillId="0" borderId="4" xfId="9" applyFont="1" applyFill="1" applyBorder="1" applyAlignment="1" applyProtection="1">
      <alignment horizontal="justify" vertical="center" wrapText="1"/>
      <protection locked="0"/>
    </xf>
    <xf numFmtId="1" fontId="15" fillId="0" borderId="4" xfId="0" applyNumberFormat="1" applyFont="1" applyBorder="1" applyAlignment="1">
      <alignment horizontal="center" vertical="center"/>
    </xf>
    <xf numFmtId="1" fontId="31" fillId="0" borderId="4" xfId="0" applyNumberFormat="1" applyFont="1" applyBorder="1" applyAlignment="1">
      <alignment horizontal="center" vertical="center" wrapText="1" readingOrder="1"/>
    </xf>
    <xf numFmtId="164" fontId="27" fillId="0" borderId="4" xfId="0" applyNumberFormat="1" applyFont="1" applyBorder="1" applyAlignment="1" applyProtection="1">
      <alignment horizontal="center" vertical="center" wrapText="1"/>
      <protection locked="0"/>
    </xf>
    <xf numFmtId="0" fontId="15" fillId="0" borderId="4" xfId="32" applyFont="1" applyFill="1" applyBorder="1" applyAlignment="1" applyProtection="1">
      <alignment horizontal="left" vertical="center" wrapText="1"/>
      <protection locked="0"/>
    </xf>
    <xf numFmtId="0" fontId="15" fillId="0" borderId="4" xfId="0" applyFont="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32" fillId="0" borderId="4" xfId="0" applyFont="1" applyBorder="1" applyAlignment="1" applyProtection="1">
      <alignment horizontal="center" vertical="center" wrapText="1"/>
      <protection locked="0"/>
    </xf>
    <xf numFmtId="0" fontId="15" fillId="0" borderId="4" xfId="0" applyFont="1" applyBorder="1" applyAlignment="1" applyProtection="1">
      <alignment horizontal="justify" vertical="top" wrapText="1"/>
      <protection locked="0"/>
    </xf>
    <xf numFmtId="0" fontId="27" fillId="0" borderId="4" xfId="0" applyFont="1" applyBorder="1" applyAlignment="1" applyProtection="1">
      <alignment vertical="top" wrapText="1"/>
      <protection locked="0"/>
    </xf>
    <xf numFmtId="164" fontId="15" fillId="0" borderId="4" xfId="0" applyNumberFormat="1" applyFont="1" applyBorder="1" applyAlignment="1" applyProtection="1">
      <alignment horizontal="justify" vertical="top" wrapText="1"/>
      <protection locked="0"/>
    </xf>
    <xf numFmtId="1" fontId="15" fillId="0" borderId="4" xfId="0" applyNumberFormat="1" applyFont="1" applyBorder="1" applyAlignment="1" applyProtection="1">
      <alignment horizontal="center" vertical="center" wrapText="1"/>
      <protection locked="0"/>
    </xf>
    <xf numFmtId="165" fontId="15" fillId="0" borderId="4" xfId="0" applyNumberFormat="1" applyFont="1" applyBorder="1" applyAlignment="1" applyProtection="1">
      <alignment horizontal="center" vertical="center" wrapText="1"/>
      <protection locked="0"/>
    </xf>
    <xf numFmtId="0" fontId="27" fillId="0" borderId="4" xfId="0" applyFont="1" applyBorder="1" applyAlignment="1">
      <alignment horizontal="justify" vertical="center" wrapText="1"/>
    </xf>
    <xf numFmtId="0" fontId="34" fillId="0" borderId="4" xfId="0" applyFont="1" applyBorder="1" applyAlignment="1" applyProtection="1">
      <alignment horizontal="left" vertical="center" wrapText="1"/>
      <protection locked="0"/>
    </xf>
    <xf numFmtId="0" fontId="15" fillId="0" borderId="2" xfId="0" applyFont="1" applyBorder="1" applyAlignment="1">
      <alignment horizontal="left" vertical="center" wrapText="1"/>
    </xf>
    <xf numFmtId="0" fontId="27" fillId="0" borderId="2" xfId="0" applyFont="1" applyBorder="1" applyAlignment="1">
      <alignment horizontal="justify" vertical="center" wrapText="1"/>
    </xf>
    <xf numFmtId="0" fontId="15" fillId="0" borderId="2" xfId="0" applyFont="1" applyBorder="1" applyAlignment="1">
      <alignment horizontal="center" vertical="center"/>
    </xf>
    <xf numFmtId="165" fontId="15" fillId="0" borderId="2" xfId="0" applyNumberFormat="1" applyFont="1" applyBorder="1" applyAlignment="1">
      <alignment horizontal="center" vertical="center"/>
    </xf>
    <xf numFmtId="41" fontId="34" fillId="0" borderId="4" xfId="31" applyFont="1" applyFill="1" applyBorder="1" applyAlignment="1" applyProtection="1">
      <alignment horizontal="center" vertical="center" wrapText="1"/>
      <protection locked="0"/>
    </xf>
    <xf numFmtId="0" fontId="15" fillId="0" borderId="4" xfId="0" applyFont="1" applyBorder="1" applyAlignment="1">
      <alignment horizontal="justify" wrapText="1"/>
    </xf>
    <xf numFmtId="1" fontId="15" fillId="0" borderId="4" xfId="0" applyNumberFormat="1" applyFont="1" applyBorder="1" applyAlignment="1">
      <alignment horizontal="center" vertical="center" wrapText="1"/>
    </xf>
    <xf numFmtId="0" fontId="27" fillId="0" borderId="2" xfId="0" applyFont="1" applyBorder="1" applyAlignment="1" applyProtection="1">
      <alignment horizontal="center" vertical="center" wrapText="1"/>
      <protection locked="0"/>
    </xf>
    <xf numFmtId="0" fontId="27" fillId="0" borderId="4" xfId="0" applyFont="1" applyBorder="1" applyAlignment="1">
      <alignment vertical="center" wrapText="1"/>
    </xf>
    <xf numFmtId="165" fontId="15" fillId="0" borderId="4" xfId="0" applyNumberFormat="1" applyFont="1" applyBorder="1" applyAlignment="1">
      <alignment horizontal="center" vertical="center" wrapText="1"/>
    </xf>
    <xf numFmtId="0" fontId="27" fillId="0" borderId="4" xfId="0" applyFont="1" applyBorder="1" applyAlignment="1">
      <alignment horizontal="left" vertical="center" wrapText="1"/>
    </xf>
    <xf numFmtId="1" fontId="15" fillId="0" borderId="4" xfId="0" applyNumberFormat="1" applyFont="1" applyBorder="1" applyAlignment="1" applyProtection="1">
      <alignment horizontal="center" vertical="center"/>
      <protection locked="0"/>
    </xf>
    <xf numFmtId="1" fontId="15" fillId="0" borderId="4" xfId="0" applyNumberFormat="1" applyFont="1" applyBorder="1" applyAlignment="1">
      <alignment vertical="center" wrapText="1"/>
    </xf>
    <xf numFmtId="0" fontId="34" fillId="0" borderId="2" xfId="0" applyFont="1" applyBorder="1" applyAlignment="1" applyProtection="1">
      <alignment horizontal="left" vertical="center" wrapText="1"/>
      <protection locked="0"/>
    </xf>
    <xf numFmtId="0" fontId="15" fillId="0" borderId="2" xfId="0" applyFont="1" applyBorder="1" applyAlignment="1">
      <alignment vertical="center" wrapText="1"/>
    </xf>
    <xf numFmtId="1" fontId="15" fillId="0" borderId="2" xfId="0" applyNumberFormat="1" applyFont="1" applyBorder="1" applyAlignment="1">
      <alignment vertical="center" wrapText="1"/>
    </xf>
    <xf numFmtId="0" fontId="15" fillId="0" borderId="2" xfId="0" applyFont="1" applyBorder="1" applyAlignment="1">
      <alignment horizontal="justify" wrapText="1"/>
    </xf>
    <xf numFmtId="0" fontId="15" fillId="0" borderId="2" xfId="0" applyFont="1" applyBorder="1" applyAlignment="1">
      <alignment vertical="top" wrapText="1"/>
    </xf>
    <xf numFmtId="1" fontId="15" fillId="0" borderId="2" xfId="0" applyNumberFormat="1" applyFont="1" applyBorder="1" applyAlignment="1">
      <alignment horizontal="center" vertical="center" wrapText="1"/>
    </xf>
    <xf numFmtId="41" fontId="34" fillId="0" borderId="2" xfId="31" applyFont="1" applyFill="1" applyBorder="1" applyAlignment="1" applyProtection="1">
      <alignment horizontal="center" vertical="center" wrapText="1"/>
      <protection locked="0"/>
    </xf>
    <xf numFmtId="1" fontId="31" fillId="0" borderId="2" xfId="0" applyNumberFormat="1" applyFont="1" applyBorder="1" applyAlignment="1">
      <alignment horizontal="center" vertical="center" wrapText="1" readingOrder="1"/>
    </xf>
    <xf numFmtId="0" fontId="15" fillId="0" borderId="4" xfId="0" applyFont="1" applyBorder="1" applyAlignment="1">
      <alignment horizontal="left" vertical="top" wrapText="1"/>
    </xf>
    <xf numFmtId="14" fontId="15" fillId="0" borderId="4" xfId="0" applyNumberFormat="1" applyFont="1" applyBorder="1" applyAlignment="1">
      <alignment horizontal="center" vertical="center"/>
    </xf>
    <xf numFmtId="14" fontId="27" fillId="0" borderId="4"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justify" vertical="top" wrapText="1"/>
      <protection locked="0"/>
    </xf>
    <xf numFmtId="164" fontId="27" fillId="0" borderId="4" xfId="0" applyNumberFormat="1" applyFont="1" applyBorder="1" applyAlignment="1" applyProtection="1">
      <alignment vertical="center" wrapText="1"/>
      <protection locked="0"/>
    </xf>
    <xf numFmtId="164" fontId="15" fillId="0" borderId="4" xfId="0" applyNumberFormat="1" applyFont="1" applyBorder="1" applyAlignment="1" applyProtection="1">
      <alignment horizontal="left" vertical="center" wrapText="1"/>
      <protection locked="0"/>
    </xf>
    <xf numFmtId="164" fontId="15" fillId="0" borderId="4" xfId="0" applyNumberFormat="1" applyFont="1" applyBorder="1" applyAlignment="1" applyProtection="1">
      <alignment horizontal="center" vertical="center" wrapText="1"/>
      <protection locked="0"/>
    </xf>
    <xf numFmtId="1" fontId="27" fillId="0" borderId="4" xfId="0" applyNumberFormat="1" applyFont="1" applyBorder="1" applyAlignment="1">
      <alignment horizontal="center" vertical="center" wrapText="1"/>
    </xf>
    <xf numFmtId="1" fontId="27" fillId="0" borderId="4" xfId="0" applyNumberFormat="1" applyFont="1" applyBorder="1" applyAlignment="1">
      <alignment horizontal="center" vertical="center"/>
    </xf>
    <xf numFmtId="165" fontId="27" fillId="0" borderId="4" xfId="0" applyNumberFormat="1" applyFont="1" applyBorder="1" applyAlignment="1">
      <alignment horizontal="center" vertical="center"/>
    </xf>
    <xf numFmtId="0" fontId="15" fillId="0" borderId="4" xfId="0" applyFont="1" applyBorder="1" applyAlignment="1">
      <alignment vertical="top" wrapText="1"/>
    </xf>
    <xf numFmtId="0" fontId="27" fillId="0" borderId="2" xfId="0" applyFont="1" applyBorder="1" applyAlignment="1">
      <alignment vertical="center" wrapText="1"/>
    </xf>
    <xf numFmtId="0" fontId="27" fillId="0" borderId="2" xfId="0" applyFont="1" applyBorder="1" applyAlignment="1">
      <alignment horizontal="left" vertical="center" wrapText="1"/>
    </xf>
    <xf numFmtId="165" fontId="27" fillId="0" borderId="2" xfId="0" applyNumberFormat="1" applyFont="1" applyBorder="1" applyAlignment="1">
      <alignment horizontal="center" vertical="center"/>
    </xf>
    <xf numFmtId="0" fontId="15" fillId="0" borderId="2" xfId="0" applyFont="1" applyBorder="1" applyAlignment="1">
      <alignment horizontal="justify" vertical="center" wrapText="1"/>
    </xf>
    <xf numFmtId="0" fontId="27" fillId="0" borderId="2" xfId="0" applyFont="1" applyBorder="1" applyAlignment="1" applyProtection="1">
      <alignment horizontal="left" vertical="center" wrapText="1"/>
      <protection locked="0"/>
    </xf>
    <xf numFmtId="1"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xf>
    <xf numFmtId="14" fontId="27"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1" fontId="15" fillId="0" borderId="2" xfId="0" applyNumberFormat="1" applyFont="1" applyBorder="1" applyAlignment="1">
      <alignment horizontal="center" vertical="center"/>
    </xf>
    <xf numFmtId="0" fontId="34" fillId="0" borderId="4" xfId="0" applyFont="1" applyBorder="1" applyAlignment="1" applyProtection="1">
      <alignment horizontal="center" vertical="center" wrapText="1"/>
      <protection locked="0"/>
    </xf>
    <xf numFmtId="0" fontId="15" fillId="0" borderId="2" xfId="32" applyFont="1" applyFill="1" applyBorder="1" applyAlignment="1" applyProtection="1">
      <alignment horizontal="justify" vertical="center" wrapText="1"/>
      <protection locked="0"/>
    </xf>
    <xf numFmtId="0" fontId="15" fillId="0" borderId="2" xfId="32" applyFont="1" applyFill="1" applyBorder="1" applyAlignment="1" applyProtection="1">
      <alignment horizontal="left" vertical="center" wrapText="1"/>
      <protection locked="0"/>
    </xf>
    <xf numFmtId="0" fontId="15" fillId="0" borderId="2" xfId="0" applyFont="1" applyBorder="1" applyAlignment="1" applyProtection="1">
      <alignment horizontal="center" vertical="center"/>
      <protection locked="0"/>
    </xf>
    <xf numFmtId="165" fontId="15" fillId="0" borderId="2" xfId="0" applyNumberFormat="1" applyFont="1" applyBorder="1" applyAlignment="1" applyProtection="1">
      <alignment horizontal="center" vertical="center"/>
      <protection locked="0"/>
    </xf>
    <xf numFmtId="0" fontId="33" fillId="0" borderId="2" xfId="0" applyFont="1" applyBorder="1" applyAlignment="1">
      <alignment horizontal="justify" vertical="center" wrapText="1" readingOrder="1"/>
    </xf>
    <xf numFmtId="0" fontId="33" fillId="0" borderId="4" xfId="0" applyFont="1" applyBorder="1" applyAlignment="1">
      <alignment horizontal="justify" vertical="center" wrapText="1" readingOrder="1"/>
    </xf>
    <xf numFmtId="0" fontId="31" fillId="0" borderId="4" xfId="0" applyFont="1" applyBorder="1" applyAlignment="1">
      <alignment horizontal="justify" vertical="center" wrapText="1" readingOrder="1"/>
    </xf>
    <xf numFmtId="0" fontId="31" fillId="0" borderId="4" xfId="0" applyFont="1" applyBorder="1" applyAlignment="1">
      <alignment horizontal="left" vertical="center" wrapText="1" readingOrder="1"/>
    </xf>
    <xf numFmtId="164" fontId="27" fillId="0" borderId="4" xfId="0" applyNumberFormat="1" applyFont="1" applyBorder="1" applyAlignment="1" applyProtection="1">
      <alignment horizontal="left" vertical="center" wrapText="1"/>
      <protection locked="0"/>
    </xf>
    <xf numFmtId="1" fontId="27" fillId="0" borderId="4" xfId="0" applyNumberFormat="1" applyFont="1" applyBorder="1" applyAlignment="1" applyProtection="1">
      <alignment horizontal="left" vertical="center" wrapText="1"/>
      <protection locked="0"/>
    </xf>
    <xf numFmtId="0" fontId="31" fillId="0" borderId="2" xfId="0" applyFont="1" applyBorder="1" applyAlignment="1">
      <alignment horizontal="justify" vertical="center" wrapText="1" readingOrder="1"/>
    </xf>
    <xf numFmtId="164" fontId="15" fillId="0" borderId="2" xfId="0" applyNumberFormat="1" applyFont="1" applyBorder="1" applyAlignment="1" applyProtection="1">
      <alignment horizontal="left" vertical="center" wrapText="1"/>
      <protection locked="0"/>
    </xf>
    <xf numFmtId="164" fontId="27" fillId="0" borderId="2" xfId="0" applyNumberFormat="1" applyFont="1" applyBorder="1" applyAlignment="1" applyProtection="1">
      <alignment horizontal="left" vertical="center" wrapText="1"/>
      <protection locked="0"/>
    </xf>
    <xf numFmtId="1" fontId="27" fillId="0" borderId="2"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wrapText="1"/>
      <protection locked="0"/>
    </xf>
    <xf numFmtId="0" fontId="33" fillId="0" borderId="4" xfId="0" applyFont="1" applyBorder="1" applyAlignment="1">
      <alignment horizontal="left" vertical="center" wrapText="1" readingOrder="1"/>
    </xf>
    <xf numFmtId="0" fontId="27" fillId="0" borderId="4" xfId="0" applyFont="1" applyBorder="1" applyAlignment="1">
      <alignment horizontal="center" vertical="center" wrapText="1"/>
    </xf>
    <xf numFmtId="1" fontId="15" fillId="0" borderId="4" xfId="0" applyNumberFormat="1" applyFont="1" applyBorder="1" applyAlignment="1" applyProtection="1">
      <alignment vertical="center"/>
      <protection locked="0"/>
    </xf>
    <xf numFmtId="0" fontId="31" fillId="0" borderId="3" xfId="0" applyFont="1" applyBorder="1" applyAlignment="1">
      <alignment horizontal="left" vertical="center" wrapText="1" readingOrder="1"/>
    </xf>
    <xf numFmtId="0" fontId="27" fillId="0" borderId="3" xfId="0" applyFont="1" applyBorder="1" applyAlignment="1" applyProtection="1">
      <alignment horizontal="left" vertical="center" wrapText="1"/>
      <protection locked="0"/>
    </xf>
    <xf numFmtId="0" fontId="27" fillId="0" borderId="4" xfId="0" applyFont="1" applyBorder="1" applyAlignment="1">
      <alignment horizontal="left" vertical="center" wrapText="1" readingOrder="1"/>
    </xf>
    <xf numFmtId="14" fontId="27" fillId="0" borderId="4" xfId="0" applyNumberFormat="1" applyFont="1" applyBorder="1" applyAlignment="1">
      <alignment horizontal="center" vertical="center"/>
    </xf>
    <xf numFmtId="0" fontId="15" fillId="0" borderId="4" xfId="0" applyFont="1" applyBorder="1" applyAlignment="1" applyProtection="1">
      <alignment vertical="center" wrapText="1"/>
      <protection locked="0"/>
    </xf>
    <xf numFmtId="0" fontId="27" fillId="0" borderId="4" xfId="0" applyFont="1" applyBorder="1" applyAlignment="1">
      <alignment horizontal="justify" vertical="center" wrapText="1" readingOrder="1"/>
    </xf>
    <xf numFmtId="0" fontId="34" fillId="0" borderId="4" xfId="0" applyFont="1" applyBorder="1" applyAlignment="1" applyProtection="1">
      <alignment horizontal="justify" vertical="center" wrapText="1"/>
      <protection locked="0"/>
    </xf>
    <xf numFmtId="0" fontId="15" fillId="0" borderId="4" xfId="32" applyFont="1" applyFill="1" applyBorder="1" applyAlignment="1" applyProtection="1">
      <alignment horizontal="center" vertical="center"/>
      <protection locked="0"/>
    </xf>
    <xf numFmtId="0" fontId="15" fillId="0" borderId="3" xfId="0" applyFont="1" applyBorder="1" applyAlignment="1">
      <alignment horizontal="center" vertical="center" wrapText="1"/>
    </xf>
    <xf numFmtId="165" fontId="31" fillId="0" borderId="4" xfId="0" applyNumberFormat="1" applyFont="1" applyBorder="1" applyAlignment="1">
      <alignment horizontal="center" vertical="center"/>
    </xf>
    <xf numFmtId="165" fontId="15" fillId="0" borderId="4" xfId="32" applyNumberFormat="1" applyFont="1" applyFill="1" applyBorder="1" applyAlignment="1" applyProtection="1">
      <alignment horizontal="center" vertical="center" wrapText="1"/>
      <protection locked="0"/>
    </xf>
    <xf numFmtId="9" fontId="27" fillId="0" borderId="6" xfId="0" applyNumberFormat="1" applyFont="1" applyBorder="1" applyAlignment="1" applyProtection="1">
      <alignment horizontal="center" vertical="center" wrapText="1"/>
      <protection locked="0"/>
    </xf>
    <xf numFmtId="165" fontId="15" fillId="0" borderId="0" xfId="0" applyNumberFormat="1" applyFont="1"/>
    <xf numFmtId="9" fontId="15" fillId="0" borderId="0" xfId="33" applyFont="1"/>
    <xf numFmtId="9" fontId="19" fillId="0" borderId="1" xfId="0" applyNumberFormat="1"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protection locked="0"/>
    </xf>
    <xf numFmtId="165" fontId="19" fillId="0" borderId="4" xfId="0" applyNumberFormat="1" applyFont="1" applyBorder="1" applyAlignment="1" applyProtection="1">
      <alignment horizontal="center" vertical="center" wrapText="1"/>
      <protection locked="0"/>
    </xf>
    <xf numFmtId="165" fontId="20" fillId="0" borderId="4" xfId="0" applyNumberFormat="1" applyFont="1" applyBorder="1" applyAlignment="1">
      <alignment horizontal="center" vertical="center"/>
    </xf>
    <xf numFmtId="165" fontId="20" fillId="0" borderId="4" xfId="0" applyNumberFormat="1" applyFont="1" applyBorder="1" applyAlignment="1" applyProtection="1">
      <alignment horizontal="center" vertical="center"/>
      <protection locked="0"/>
    </xf>
    <xf numFmtId="165" fontId="20" fillId="0" borderId="4" xfId="0" applyNumberFormat="1" applyFont="1" applyBorder="1" applyAlignment="1" applyProtection="1">
      <alignment horizontal="center" vertical="center" wrapText="1"/>
      <protection locked="0"/>
    </xf>
    <xf numFmtId="165" fontId="20" fillId="0" borderId="4" xfId="32" applyNumberFormat="1" applyFont="1" applyFill="1" applyBorder="1" applyAlignment="1" applyProtection="1">
      <alignment horizontal="center" vertical="center"/>
      <protection locked="0"/>
    </xf>
    <xf numFmtId="14" fontId="19" fillId="0" borderId="4" xfId="0" applyNumberFormat="1" applyFont="1" applyBorder="1" applyAlignment="1" applyProtection="1">
      <alignment horizontal="center" vertical="center" wrapText="1"/>
      <protection locked="0"/>
    </xf>
    <xf numFmtId="164" fontId="20" fillId="0" borderId="4" xfId="0" applyNumberFormat="1" applyFont="1" applyBorder="1" applyAlignment="1" applyProtection="1">
      <alignment horizontal="center" vertical="center" wrapText="1"/>
      <protection locked="0"/>
    </xf>
    <xf numFmtId="165" fontId="19" fillId="0" borderId="4" xfId="0" applyNumberFormat="1" applyFont="1" applyBorder="1" applyAlignment="1">
      <alignment horizontal="center" vertical="center"/>
    </xf>
    <xf numFmtId="14" fontId="19" fillId="0" borderId="4" xfId="0" applyNumberFormat="1" applyFont="1" applyBorder="1" applyAlignment="1">
      <alignment horizontal="center" vertical="center" wrapText="1"/>
    </xf>
    <xf numFmtId="14" fontId="19" fillId="0" borderId="4" xfId="0" applyNumberFormat="1" applyFont="1" applyBorder="1" applyAlignment="1">
      <alignment horizontal="center" vertical="center"/>
    </xf>
    <xf numFmtId="165" fontId="22" fillId="0" borderId="4" xfId="0" applyNumberFormat="1" applyFont="1" applyBorder="1" applyAlignment="1">
      <alignment horizontal="center" vertical="center"/>
    </xf>
    <xf numFmtId="165" fontId="20" fillId="0" borderId="4" xfId="32" applyNumberFormat="1" applyFont="1" applyFill="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165" fontId="20" fillId="0" borderId="1" xfId="32" applyNumberFormat="1" applyFont="1" applyFill="1" applyAlignment="1" applyProtection="1">
      <alignment horizontal="center" vertical="center"/>
      <protection locked="0"/>
    </xf>
    <xf numFmtId="0" fontId="20" fillId="0" borderId="1" xfId="0" applyFont="1" applyBorder="1" applyAlignment="1" applyProtection="1">
      <alignment horizontal="center" vertical="center" wrapText="1"/>
      <protection locked="0"/>
    </xf>
    <xf numFmtId="0" fontId="20" fillId="16" borderId="4" xfId="0" applyFont="1" applyFill="1" applyBorder="1" applyAlignment="1" applyProtection="1">
      <alignment horizontal="center" vertical="center" wrapText="1"/>
      <protection locked="0"/>
    </xf>
    <xf numFmtId="0" fontId="20" fillId="16" borderId="4" xfId="0" applyFont="1" applyFill="1" applyBorder="1" applyAlignment="1">
      <alignment horizontal="center" vertical="center" wrapText="1"/>
    </xf>
    <xf numFmtId="0" fontId="21" fillId="24" borderId="4" xfId="0" applyFont="1" applyFill="1" applyBorder="1" applyAlignment="1" applyProtection="1">
      <alignment horizontal="center" vertical="center" wrapText="1"/>
      <protection locked="0"/>
    </xf>
    <xf numFmtId="0" fontId="18" fillId="24" borderId="4" xfId="0" applyFont="1" applyFill="1" applyBorder="1" applyAlignment="1" applyProtection="1">
      <alignment horizontal="center" vertical="center" wrapText="1"/>
      <protection locked="0"/>
    </xf>
    <xf numFmtId="0" fontId="20" fillId="24" borderId="4" xfId="0" applyFont="1" applyFill="1" applyBorder="1" applyAlignment="1" applyProtection="1">
      <alignment horizontal="center" vertical="center" wrapText="1"/>
      <protection locked="0"/>
    </xf>
    <xf numFmtId="0" fontId="20" fillId="24" borderId="4" xfId="0" applyFont="1" applyFill="1" applyBorder="1" applyAlignment="1" applyProtection="1">
      <alignment horizontal="center" vertical="center"/>
      <protection locked="0"/>
    </xf>
    <xf numFmtId="0" fontId="20" fillId="24" borderId="4" xfId="0" applyFont="1" applyFill="1" applyBorder="1" applyAlignment="1">
      <alignment horizontal="center" vertical="center" wrapText="1"/>
    </xf>
    <xf numFmtId="0" fontId="18" fillId="14" borderId="4" xfId="0" applyFont="1" applyFill="1" applyBorder="1" applyAlignment="1" applyProtection="1">
      <alignment horizontal="center" vertical="center" wrapText="1"/>
      <protection locked="0"/>
    </xf>
    <xf numFmtId="0" fontId="20" fillId="14" borderId="4" xfId="0" applyFont="1" applyFill="1" applyBorder="1" applyAlignment="1" applyProtection="1">
      <alignment horizontal="center" vertical="center"/>
      <protection locked="0"/>
    </xf>
    <xf numFmtId="0" fontId="20" fillId="13" borderId="4" xfId="0" applyFont="1" applyFill="1" applyBorder="1" applyAlignment="1">
      <alignment horizontal="center" vertical="center" wrapText="1"/>
    </xf>
    <xf numFmtId="0" fontId="18" fillId="13" borderId="4" xfId="0" applyFont="1" applyFill="1" applyBorder="1" applyAlignment="1" applyProtection="1">
      <alignment horizontal="center" vertical="center" wrapText="1"/>
      <protection locked="0"/>
    </xf>
    <xf numFmtId="0" fontId="19" fillId="11" borderId="4" xfId="0" applyFont="1" applyFill="1" applyBorder="1" applyAlignment="1" applyProtection="1">
      <alignment horizontal="center" vertical="center" wrapText="1"/>
      <protection locked="0"/>
    </xf>
    <xf numFmtId="0" fontId="20" fillId="20" borderId="4" xfId="0" applyFont="1" applyFill="1" applyBorder="1" applyAlignment="1" applyProtection="1">
      <alignment horizontal="center" vertical="center" wrapText="1"/>
      <protection locked="0"/>
    </xf>
    <xf numFmtId="0" fontId="20" fillId="20" borderId="4" xfId="0" applyFont="1" applyFill="1" applyBorder="1" applyAlignment="1">
      <alignment horizontal="center" vertical="center" wrapText="1"/>
    </xf>
    <xf numFmtId="0" fontId="20" fillId="20" borderId="4" xfId="0" applyFont="1" applyFill="1" applyBorder="1" applyAlignment="1" applyProtection="1">
      <alignment horizontal="center" vertical="center"/>
      <protection locked="0"/>
    </xf>
    <xf numFmtId="0" fontId="21" fillId="20" borderId="4" xfId="0" applyFont="1" applyFill="1" applyBorder="1" applyAlignment="1" applyProtection="1">
      <alignment horizontal="center" vertical="center" wrapText="1"/>
      <protection locked="0"/>
    </xf>
    <xf numFmtId="0" fontId="18" fillId="20" borderId="4" xfId="0" applyFont="1" applyFill="1" applyBorder="1" applyAlignment="1" applyProtection="1">
      <alignment horizontal="center" vertical="center" wrapText="1"/>
      <protection locked="0"/>
    </xf>
    <xf numFmtId="0" fontId="20" fillId="10" borderId="4" xfId="0" applyFont="1" applyFill="1" applyBorder="1" applyAlignment="1">
      <alignment horizontal="center" vertical="center" wrapText="1"/>
    </xf>
    <xf numFmtId="0" fontId="20" fillId="10" borderId="4" xfId="0" applyFont="1" applyFill="1" applyBorder="1" applyAlignment="1" applyProtection="1">
      <alignment horizontal="center" vertical="center" wrapText="1"/>
      <protection locked="0"/>
    </xf>
    <xf numFmtId="0" fontId="20" fillId="23" borderId="4" xfId="0" applyFont="1" applyFill="1" applyBorder="1" applyAlignment="1">
      <alignment horizontal="center" vertical="center" wrapText="1"/>
    </xf>
    <xf numFmtId="0" fontId="18" fillId="23" borderId="4" xfId="0" applyFont="1" applyFill="1" applyBorder="1" applyAlignment="1" applyProtection="1">
      <alignment horizontal="center" vertical="center" wrapText="1"/>
      <protection locked="0"/>
    </xf>
    <xf numFmtId="0" fontId="21" fillId="21" borderId="4" xfId="0" applyFont="1" applyFill="1" applyBorder="1" applyAlignment="1" applyProtection="1">
      <alignment horizontal="center" vertical="center" wrapText="1"/>
      <protection locked="0"/>
    </xf>
    <xf numFmtId="0" fontId="20" fillId="8" borderId="4" xfId="0" applyFont="1" applyFill="1" applyBorder="1" applyAlignment="1">
      <alignment horizontal="center" vertical="center" wrapText="1"/>
    </xf>
    <xf numFmtId="0" fontId="38" fillId="0" borderId="4" xfId="0" applyFont="1" applyBorder="1" applyAlignment="1">
      <alignment horizontal="center"/>
    </xf>
    <xf numFmtId="0" fontId="38" fillId="0" borderId="4" xfId="0" applyFont="1" applyBorder="1" applyAlignment="1">
      <alignment horizontal="center" vertical="center"/>
    </xf>
    <xf numFmtId="0" fontId="38" fillId="0" borderId="4" xfId="0" applyFont="1" applyBorder="1"/>
    <xf numFmtId="0" fontId="14" fillId="3" borderId="3"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center" vertical="center"/>
      <protection locked="0"/>
    </xf>
    <xf numFmtId="0" fontId="14" fillId="3" borderId="4"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14" fillId="3" borderId="4" xfId="0" applyFont="1" applyFill="1" applyBorder="1" applyAlignment="1" applyProtection="1">
      <alignment horizontal="left" vertical="center" wrapText="1"/>
      <protection locked="0"/>
    </xf>
    <xf numFmtId="9" fontId="24" fillId="0" borderId="3" xfId="0" applyNumberFormat="1" applyFont="1" applyBorder="1" applyAlignment="1">
      <alignment horizontal="center" vertical="center" wrapText="1"/>
    </xf>
    <xf numFmtId="9" fontId="24" fillId="0" borderId="2" xfId="0" applyNumberFormat="1" applyFont="1" applyBorder="1" applyAlignment="1">
      <alignment horizontal="center" vertical="center" wrapText="1"/>
    </xf>
    <xf numFmtId="0" fontId="18" fillId="0" borderId="4"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18" fillId="0" borderId="9"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8" fillId="0" borderId="8"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24" fillId="0" borderId="6" xfId="0" applyFont="1" applyBorder="1" applyAlignment="1">
      <alignment horizontal="center"/>
    </xf>
    <xf numFmtId="0" fontId="24" fillId="0" borderId="8" xfId="0" applyFont="1" applyBorder="1" applyAlignment="1">
      <alignment horizontal="center"/>
    </xf>
    <xf numFmtId="0" fontId="24" fillId="0" borderId="5" xfId="0" applyFont="1" applyBorder="1" applyAlignment="1">
      <alignment horizontal="center"/>
    </xf>
    <xf numFmtId="9" fontId="24" fillId="0" borderId="4" xfId="0" applyNumberFormat="1" applyFont="1" applyBorder="1" applyAlignment="1">
      <alignment horizontal="center" vertical="center" wrapText="1"/>
    </xf>
    <xf numFmtId="0" fontId="12" fillId="3" borderId="4" xfId="0" applyFont="1" applyFill="1" applyBorder="1" applyAlignment="1" applyProtection="1">
      <alignment horizontal="center" vertical="center" wrapText="1"/>
      <protection locked="0"/>
    </xf>
    <xf numFmtId="0" fontId="12" fillId="3" borderId="3"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0" fontId="11" fillId="7" borderId="6"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17" borderId="9" xfId="0" applyFont="1" applyFill="1" applyBorder="1" applyAlignment="1" applyProtection="1">
      <alignment horizontal="center" vertical="center" wrapText="1"/>
      <protection locked="0"/>
    </xf>
    <xf numFmtId="0" fontId="11" fillId="17" borderId="10" xfId="0" applyFont="1" applyFill="1" applyBorder="1" applyAlignment="1" applyProtection="1">
      <alignment horizontal="center" vertical="center" wrapText="1"/>
      <protection locked="0"/>
    </xf>
    <xf numFmtId="0" fontId="0" fillId="0" borderId="4" xfId="0" applyBorder="1" applyAlignment="1">
      <alignment horizontal="center" vertical="center" wrapText="1"/>
    </xf>
  </cellXfs>
  <cellStyles count="34">
    <cellStyle name="Millares [0]" xfId="31" builtinId="6"/>
    <cellStyle name="Millares 2" xfId="15" xr:uid="{00000000-0005-0000-0000-000002000000}"/>
    <cellStyle name="Normal" xfId="0" builtinId="0"/>
    <cellStyle name="Normal 10" xfId="11" xr:uid="{00000000-0005-0000-0000-000004000000}"/>
    <cellStyle name="Normal 11" xfId="13" xr:uid="{00000000-0005-0000-0000-000005000000}"/>
    <cellStyle name="Normal 12" xfId="14" xr:uid="{00000000-0005-0000-0000-000006000000}"/>
    <cellStyle name="Normal 13" xfId="16" xr:uid="{00000000-0005-0000-0000-000007000000}"/>
    <cellStyle name="Normal 14" xfId="17" xr:uid="{00000000-0005-0000-0000-000008000000}"/>
    <cellStyle name="Normal 15" xfId="18" xr:uid="{00000000-0005-0000-0000-000009000000}"/>
    <cellStyle name="Normal 16" xfId="19" xr:uid="{00000000-0005-0000-0000-00000A000000}"/>
    <cellStyle name="Normal 17" xfId="20" xr:uid="{00000000-0005-0000-0000-00000B000000}"/>
    <cellStyle name="Normal 18" xfId="21" xr:uid="{00000000-0005-0000-0000-00000C000000}"/>
    <cellStyle name="Normal 19" xfId="22" xr:uid="{00000000-0005-0000-0000-00000D000000}"/>
    <cellStyle name="Normal 2" xfId="1" xr:uid="{00000000-0005-0000-0000-00000E000000}"/>
    <cellStyle name="Normal 2 2" xfId="12" xr:uid="{00000000-0005-0000-0000-00000F000000}"/>
    <cellStyle name="Normal 20" xfId="23" xr:uid="{00000000-0005-0000-0000-000010000000}"/>
    <cellStyle name="Normal 21" xfId="24" xr:uid="{00000000-0005-0000-0000-000011000000}"/>
    <cellStyle name="Normal 22" xfId="25" xr:uid="{00000000-0005-0000-0000-000012000000}"/>
    <cellStyle name="Normal 23" xfId="26" xr:uid="{00000000-0005-0000-0000-000013000000}"/>
    <cellStyle name="Normal 24" xfId="27" xr:uid="{00000000-0005-0000-0000-000014000000}"/>
    <cellStyle name="Normal 25" xfId="28" xr:uid="{00000000-0005-0000-0000-000015000000}"/>
    <cellStyle name="Normal 26" xfId="29" xr:uid="{00000000-0005-0000-0000-000016000000}"/>
    <cellStyle name="Normal 27" xfId="30" xr:uid="{00000000-0005-0000-0000-000017000000}"/>
    <cellStyle name="Normal 28" xfId="32" xr:uid="{B030A664-6DEA-4532-91C6-22D20CE3492A}"/>
    <cellStyle name="Normal 3" xfId="4" xr:uid="{00000000-0005-0000-0000-000018000000}"/>
    <cellStyle name="Normal 3 2 2" xfId="9" xr:uid="{00000000-0005-0000-0000-000019000000}"/>
    <cellStyle name="Normal 3 3" xfId="6" xr:uid="{00000000-0005-0000-0000-00001A000000}"/>
    <cellStyle name="Normal 4" xfId="8" xr:uid="{00000000-0005-0000-0000-00001B000000}"/>
    <cellStyle name="Normal 5" xfId="10" xr:uid="{00000000-0005-0000-0000-00001C000000}"/>
    <cellStyle name="Normal 6" xfId="2" xr:uid="{00000000-0005-0000-0000-00001D000000}"/>
    <cellStyle name="Normal 7" xfId="3" xr:uid="{00000000-0005-0000-0000-00001E000000}"/>
    <cellStyle name="Normal 8" xfId="5" xr:uid="{00000000-0005-0000-0000-00001F000000}"/>
    <cellStyle name="Normal 9" xfId="7" xr:uid="{00000000-0005-0000-0000-000020000000}"/>
    <cellStyle name="Porcentaje" xfId="33" builtinId="5"/>
  </cellStyles>
  <dxfs count="0"/>
  <tableStyles count="0" defaultTableStyle="TableStyleMedium2" defaultPivotStyle="PivotStyleLight16"/>
  <colors>
    <mruColors>
      <color rgb="FF99FF66"/>
      <color rgb="FFFFFF99"/>
      <color rgb="FFFF3399"/>
      <color rgb="FF00FFFF"/>
      <color rgb="FFCC00FF"/>
      <color rgb="FF66FF66"/>
      <color rgb="FFFF0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E6E3-40D3-9B93-4A74CB7E942A}"/>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E6E3-40D3-9B93-4A74CB7E942A}"/>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E6E3-40D3-9B93-4A74CB7E942A}"/>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E6E3-40D3-9B93-4A74CB7E942A}"/>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E6E3-40D3-9B93-4A74CB7E942A}"/>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E6E3-40D3-9B93-4A74CB7E942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'30 de junio'!$A$196:$A$201</c:f>
              <c:strCache>
                <c:ptCount val="6"/>
                <c:pt idx="0">
                  <c:v>Acciones de mejora cumplidas</c:v>
                </c:pt>
                <c:pt idx="1">
                  <c:v>Acciones de mejora No efectivas</c:v>
                </c:pt>
                <c:pt idx="2">
                  <c:v>Acciones de mejora con avance  &gt; 50%</c:v>
                </c:pt>
                <c:pt idx="3">
                  <c:v>Acciones de mejora con avance &lt; 50%</c:v>
                </c:pt>
                <c:pt idx="4">
                  <c:v>Acciones de mejora con 0% de avance</c:v>
                </c:pt>
                <c:pt idx="5">
                  <c:v>Acciones de mejora vencidas</c:v>
                </c:pt>
              </c:strCache>
            </c:strRef>
          </c:cat>
          <c:val>
            <c:numRef>
              <c:f>'30 de junio'!$B$196:$B$201</c:f>
              <c:numCache>
                <c:formatCode>General</c:formatCode>
                <c:ptCount val="6"/>
                <c:pt idx="0">
                  <c:v>75</c:v>
                </c:pt>
                <c:pt idx="1">
                  <c:v>16</c:v>
                </c:pt>
                <c:pt idx="2">
                  <c:v>2</c:v>
                </c:pt>
                <c:pt idx="3">
                  <c:v>24</c:v>
                </c:pt>
                <c:pt idx="4">
                  <c:v>58</c:v>
                </c:pt>
                <c:pt idx="5">
                  <c:v>15</c:v>
                </c:pt>
              </c:numCache>
            </c:numRef>
          </c:val>
          <c:extLst>
            <c:ext xmlns:c16="http://schemas.microsoft.com/office/drawing/2014/chart" uri="{C3380CC4-5D6E-409C-BE32-E72D297353CC}">
              <c16:uniqueId val="{0000000C-E6E3-40D3-9B93-4A74CB7E942A}"/>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E6F-4463-BAE2-4CEE85A85882}"/>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E6F-4463-BAE2-4CEE85A85882}"/>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E6F-4463-BAE2-4CEE85A85882}"/>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E6F-4463-BAE2-4CEE85A85882}"/>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'30 de julio'!$A$215:$A$218</c:f>
              <c:strCache>
                <c:ptCount val="4"/>
                <c:pt idx="0">
                  <c:v>En evaluación: 75 acciones de mejora</c:v>
                </c:pt>
                <c:pt idx="1">
                  <c:v>No efectivas: 15 acciones de mejora </c:v>
                </c:pt>
                <c:pt idx="2">
                  <c:v>En ejecución: 102 acciones de mejora </c:v>
                </c:pt>
                <c:pt idx="3">
                  <c:v>Plazo vencido: 15 acciones de mejora</c:v>
                </c:pt>
              </c:strCache>
            </c:strRef>
          </c:cat>
          <c:val>
            <c:numRef>
              <c:f>'30 de julio'!$B$215:$B$218</c:f>
              <c:numCache>
                <c:formatCode>General</c:formatCode>
                <c:ptCount val="4"/>
                <c:pt idx="0">
                  <c:v>75</c:v>
                </c:pt>
                <c:pt idx="1">
                  <c:v>15</c:v>
                </c:pt>
                <c:pt idx="2">
                  <c:v>102</c:v>
                </c:pt>
                <c:pt idx="3">
                  <c:v>15</c:v>
                </c:pt>
              </c:numCache>
            </c:numRef>
          </c:val>
          <c:extLst>
            <c:ext xmlns:c16="http://schemas.microsoft.com/office/drawing/2014/chart" uri="{C3380CC4-5D6E-409C-BE32-E72D297353CC}">
              <c16:uniqueId val="{0000000C-9E6F-4463-BAE2-4CEE85A85882}"/>
            </c:ext>
          </c:extLst>
        </c:ser>
        <c:dLbls>
          <c:dLblPos val="ctr"/>
          <c:showLegendKey val="0"/>
          <c:showVal val="0"/>
          <c:showCatName val="0"/>
          <c:showSerName val="0"/>
          <c:showPercent val="1"/>
          <c:showBubbleSize val="0"/>
          <c:showLeaderLines val="1"/>
        </c:dLbls>
      </c:pie3DChart>
      <c:spPr>
        <a:noFill/>
        <a:ln>
          <a:noFill/>
        </a:ln>
        <a:effectLst/>
      </c:spPr>
    </c:plotArea>
    <c:legend>
      <c:legendPos val="r"/>
      <c:layout>
        <c:manualLayout>
          <c:xMode val="edge"/>
          <c:yMode val="edge"/>
          <c:x val="0.60928279313922973"/>
          <c:y val="0.29246373378638874"/>
          <c:w val="0.39071720686077033"/>
          <c:h val="0.57573104191851532"/>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822-496E-B1FB-883CF46D052A}"/>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822-496E-B1FB-883CF46D052A}"/>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D822-496E-B1FB-883CF46D052A}"/>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D822-496E-B1FB-883CF46D052A}"/>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D822-496E-B1FB-883CF46D052A}"/>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D822-496E-B1FB-883CF46D052A}"/>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D822-496E-B1FB-883CF46D052A}"/>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D822-496E-B1FB-883CF46D052A}"/>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'30 de julio'!$L$265:$L$272</c:f>
              <c:strCache>
                <c:ptCount val="8"/>
                <c:pt idx="0">
                  <c:v>Financieros y presupuestales</c:v>
                </c:pt>
                <c:pt idx="1">
                  <c:v>Debilidades en el seguimiento y/o supervisión</c:v>
                </c:pt>
                <c:pt idx="2">
                  <c:v>Aplicación de protocolos de incumplimiento</c:v>
                </c:pt>
                <c:pt idx="3">
                  <c:v>Sistemas de Información</c:v>
                </c:pt>
                <c:pt idx="4">
                  <c:v>Debilidades en la viabilización y planeación</c:v>
                </c:pt>
                <c:pt idx="5">
                  <c:v>Incumplimiento de metas</c:v>
                </c:pt>
                <c:pt idx="6">
                  <c:v>Subsidio Familiar de Vivienda</c:v>
                </c:pt>
                <c:pt idx="7">
                  <c:v>Otras</c:v>
                </c:pt>
              </c:strCache>
            </c:strRef>
          </c:cat>
          <c:val>
            <c:numRef>
              <c:f>'30 de julio'!$M$265:$M$272</c:f>
              <c:numCache>
                <c:formatCode>General</c:formatCode>
                <c:ptCount val="8"/>
                <c:pt idx="0">
                  <c:v>72</c:v>
                </c:pt>
                <c:pt idx="1">
                  <c:v>76</c:v>
                </c:pt>
                <c:pt idx="2">
                  <c:v>45</c:v>
                </c:pt>
                <c:pt idx="3">
                  <c:v>20</c:v>
                </c:pt>
                <c:pt idx="4">
                  <c:v>14</c:v>
                </c:pt>
                <c:pt idx="5">
                  <c:v>8</c:v>
                </c:pt>
                <c:pt idx="6">
                  <c:v>9</c:v>
                </c:pt>
                <c:pt idx="7">
                  <c:v>6</c:v>
                </c:pt>
              </c:numCache>
            </c:numRef>
          </c:val>
          <c:extLst>
            <c:ext xmlns:c16="http://schemas.microsoft.com/office/drawing/2014/chart" uri="{C3380CC4-5D6E-409C-BE32-E72D297353CC}">
              <c16:uniqueId val="{00000000-4795-4CD5-B254-B3DB87EC0FF8}"/>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doughnutChart>
        <c:varyColors val="1"/>
        <c:ser>
          <c:idx val="0"/>
          <c:order val="0"/>
          <c:dPt>
            <c:idx val="0"/>
            <c:bubble3D val="0"/>
            <c:spPr>
              <a:solidFill>
                <a:schemeClr val="accent1">
                  <a:shade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8EE-4FB7-A108-E8960D167F26}"/>
              </c:ext>
            </c:extLst>
          </c:dPt>
          <c:dPt>
            <c:idx val="1"/>
            <c:bubble3D val="0"/>
            <c:spPr>
              <a:solidFill>
                <a:schemeClr val="accent1">
                  <a:shade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8EE-4FB7-A108-E8960D167F26}"/>
              </c:ext>
            </c:extLst>
          </c:dPt>
          <c:dPt>
            <c:idx val="2"/>
            <c:bubble3D val="0"/>
            <c:spPr>
              <a:solidFill>
                <a:schemeClr val="accent1">
                  <a:tint val="86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8EE-4FB7-A108-E8960D167F26}"/>
              </c:ext>
            </c:extLst>
          </c:dPt>
          <c:dPt>
            <c:idx val="3"/>
            <c:bubble3D val="0"/>
            <c:spPr>
              <a:solidFill>
                <a:schemeClr val="accent1">
                  <a:tint val="58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8EE-4FB7-A108-E8960D167F26}"/>
              </c:ext>
            </c:extLst>
          </c:dPt>
          <c:dPt>
            <c:idx val="4"/>
            <c:bubble3D val="0"/>
            <c:spPr>
              <a:solidFill>
                <a:schemeClr val="accent1">
                  <a:tint val="54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4B8-45E7-9664-7327C2213A8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'30 de julio'!$L$286:$L$290</c:f>
              <c:strCache>
                <c:ptCount val="5"/>
                <c:pt idx="0">
                  <c:v>A (Administrativa)</c:v>
                </c:pt>
                <c:pt idx="1">
                  <c:v>A-D (Administrativa y Disciplinaria)</c:v>
                </c:pt>
                <c:pt idx="2">
                  <c:v>A-D-F (Administrativa, disciplinaria y fiscal)</c:v>
                </c:pt>
                <c:pt idx="3">
                  <c:v>A-IP (Administrativa e Indagación preliminar)</c:v>
                </c:pt>
                <c:pt idx="4">
                  <c:v>A-IP-D (Administrativa, Indagación preliminar y Disciplinaria)</c:v>
                </c:pt>
              </c:strCache>
            </c:strRef>
          </c:cat>
          <c:val>
            <c:numRef>
              <c:f>'30 de julio'!$M$286:$M$290</c:f>
              <c:numCache>
                <c:formatCode>General</c:formatCode>
                <c:ptCount val="5"/>
                <c:pt idx="0">
                  <c:v>79</c:v>
                </c:pt>
                <c:pt idx="1">
                  <c:v>93</c:v>
                </c:pt>
                <c:pt idx="2">
                  <c:v>25</c:v>
                </c:pt>
                <c:pt idx="3">
                  <c:v>1</c:v>
                </c:pt>
                <c:pt idx="4">
                  <c:v>8</c:v>
                </c:pt>
              </c:numCache>
            </c:numRef>
          </c:val>
          <c:extLst>
            <c:ext xmlns:c16="http://schemas.microsoft.com/office/drawing/2014/chart" uri="{C3380CC4-5D6E-409C-BE32-E72D297353CC}">
              <c16:uniqueId val="{00000000-3012-45D6-A56F-F8D6744FEF1C}"/>
            </c:ext>
          </c:extLst>
        </c:ser>
        <c:dLbls>
          <c:showLegendKey val="0"/>
          <c:showVal val="0"/>
          <c:showCatName val="0"/>
          <c:showSerName val="0"/>
          <c:showPercent val="1"/>
          <c:showBubbleSize val="0"/>
          <c:showLeaderLines val="1"/>
        </c:dLbls>
        <c:firstSliceAng val="0"/>
        <c:holeSize val="50"/>
      </c:doughnutChart>
      <c:spPr>
        <a:noFill/>
        <a:ln>
          <a:noFill/>
        </a:ln>
        <a:effectLst/>
      </c:spPr>
    </c:plotArea>
    <c:legend>
      <c:legendPos val="r"/>
      <c:layout>
        <c:manualLayout>
          <c:xMode val="edge"/>
          <c:yMode val="edge"/>
          <c:x val="0.58391804918319723"/>
          <c:y val="0.31150739096379171"/>
          <c:w val="0.41608195081680271"/>
          <c:h val="0.65718582354533261"/>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barChart>
        <c:barDir val="col"/>
        <c:grouping val="stacked"/>
        <c:varyColors val="0"/>
        <c:ser>
          <c:idx val="0"/>
          <c:order val="0"/>
          <c:tx>
            <c:strRef>
              <c:f>Hoja3!$D$263</c:f>
              <c:strCache>
                <c:ptCount val="1"/>
                <c:pt idx="0">
                  <c:v>En ejecución</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Hoja3!$C$264:$C$277</c:f>
              <c:numCache>
                <c:formatCode>General</c:formatCode>
                <c:ptCount val="14"/>
                <c:pt idx="0">
                  <c:v>2011</c:v>
                </c:pt>
                <c:pt idx="1">
                  <c:v>2012</c:v>
                </c:pt>
                <c:pt idx="2">
                  <c:v>2013</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Hoja3!$D$264:$D$277</c:f>
              <c:numCache>
                <c:formatCode>General</c:formatCode>
                <c:ptCount val="14"/>
                <c:pt idx="0">
                  <c:v>2</c:v>
                </c:pt>
                <c:pt idx="1">
                  <c:v>1</c:v>
                </c:pt>
                <c:pt idx="2">
                  <c:v>1</c:v>
                </c:pt>
                <c:pt idx="3">
                  <c:v>1</c:v>
                </c:pt>
                <c:pt idx="4">
                  <c:v>16</c:v>
                </c:pt>
                <c:pt idx="5">
                  <c:v>2</c:v>
                </c:pt>
                <c:pt idx="6">
                  <c:v>1</c:v>
                </c:pt>
                <c:pt idx="7">
                  <c:v>1</c:v>
                </c:pt>
                <c:pt idx="8">
                  <c:v>4</c:v>
                </c:pt>
                <c:pt idx="9">
                  <c:v>38</c:v>
                </c:pt>
                <c:pt idx="10">
                  <c:v>15</c:v>
                </c:pt>
                <c:pt idx="11">
                  <c:v>11</c:v>
                </c:pt>
                <c:pt idx="12">
                  <c:v>15</c:v>
                </c:pt>
                <c:pt idx="13">
                  <c:v>61</c:v>
                </c:pt>
              </c:numCache>
            </c:numRef>
          </c:val>
          <c:extLst xmlns:c15="http://schemas.microsoft.com/office/drawing/2012/chart">
            <c:ext xmlns:c16="http://schemas.microsoft.com/office/drawing/2014/chart" uri="{C3380CC4-5D6E-409C-BE32-E72D297353CC}">
              <c16:uniqueId val="{00000005-5710-43BE-987D-E2ED748198C8}"/>
            </c:ext>
          </c:extLst>
        </c:ser>
        <c:ser>
          <c:idx val="1"/>
          <c:order val="1"/>
          <c:tx>
            <c:strRef>
              <c:f>Hoja3!$E$263</c:f>
              <c:strCache>
                <c:ptCount val="1"/>
                <c:pt idx="0">
                  <c:v>No efectiva
x reformular</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Hoja3!$C$264:$C$277</c:f>
              <c:numCache>
                <c:formatCode>General</c:formatCode>
                <c:ptCount val="14"/>
                <c:pt idx="0">
                  <c:v>2011</c:v>
                </c:pt>
                <c:pt idx="1">
                  <c:v>2012</c:v>
                </c:pt>
                <c:pt idx="2">
                  <c:v>2013</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Hoja3!$E$264:$E$277</c:f>
              <c:numCache>
                <c:formatCode>General</c:formatCode>
                <c:ptCount val="14"/>
                <c:pt idx="9">
                  <c:v>3</c:v>
                </c:pt>
                <c:pt idx="10">
                  <c:v>1</c:v>
                </c:pt>
                <c:pt idx="11">
                  <c:v>2</c:v>
                </c:pt>
                <c:pt idx="12">
                  <c:v>8</c:v>
                </c:pt>
                <c:pt idx="13">
                  <c:v>1</c:v>
                </c:pt>
              </c:numCache>
            </c:numRef>
          </c:val>
          <c:extLst>
            <c:ext xmlns:c16="http://schemas.microsoft.com/office/drawing/2014/chart" uri="{C3380CC4-5D6E-409C-BE32-E72D297353CC}">
              <c16:uniqueId val="{00000000-5710-43BE-987D-E2ED748198C8}"/>
            </c:ext>
          </c:extLst>
        </c:ser>
        <c:ser>
          <c:idx val="2"/>
          <c:order val="2"/>
          <c:tx>
            <c:strRef>
              <c:f>Hoja3!$F$263</c:f>
              <c:strCache>
                <c:ptCount val="1"/>
                <c:pt idx="0">
                  <c:v>Cumplida 100%
x evaluar</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invertIfNegative val="0"/>
          <c:cat>
            <c:numRef>
              <c:f>Hoja3!$C$264:$C$277</c:f>
              <c:numCache>
                <c:formatCode>General</c:formatCode>
                <c:ptCount val="14"/>
                <c:pt idx="0">
                  <c:v>2011</c:v>
                </c:pt>
                <c:pt idx="1">
                  <c:v>2012</c:v>
                </c:pt>
                <c:pt idx="2">
                  <c:v>2013</c:v>
                </c:pt>
                <c:pt idx="3">
                  <c:v>2015</c:v>
                </c:pt>
                <c:pt idx="4">
                  <c:v>2016</c:v>
                </c:pt>
                <c:pt idx="5">
                  <c:v>2017</c:v>
                </c:pt>
                <c:pt idx="6">
                  <c:v>2018</c:v>
                </c:pt>
                <c:pt idx="7">
                  <c:v>2019</c:v>
                </c:pt>
                <c:pt idx="8">
                  <c:v>2020</c:v>
                </c:pt>
                <c:pt idx="9">
                  <c:v>2021</c:v>
                </c:pt>
                <c:pt idx="10">
                  <c:v>2022</c:v>
                </c:pt>
                <c:pt idx="11">
                  <c:v>2023</c:v>
                </c:pt>
                <c:pt idx="12">
                  <c:v>2024</c:v>
                </c:pt>
                <c:pt idx="13">
                  <c:v>2025</c:v>
                </c:pt>
              </c:numCache>
            </c:numRef>
          </c:cat>
          <c:val>
            <c:numRef>
              <c:f>Hoja3!$F$264:$F$277</c:f>
              <c:numCache>
                <c:formatCode>General</c:formatCode>
                <c:ptCount val="14"/>
                <c:pt idx="7">
                  <c:v>1</c:v>
                </c:pt>
                <c:pt idx="10">
                  <c:v>1</c:v>
                </c:pt>
                <c:pt idx="11">
                  <c:v>1</c:v>
                </c:pt>
                <c:pt idx="12">
                  <c:v>7</c:v>
                </c:pt>
                <c:pt idx="13">
                  <c:v>1</c:v>
                </c:pt>
              </c:numCache>
            </c:numRef>
          </c:val>
          <c:extLst>
            <c:ext xmlns:c16="http://schemas.microsoft.com/office/drawing/2014/chart" uri="{C3380CC4-5D6E-409C-BE32-E72D297353CC}">
              <c16:uniqueId val="{00000001-5710-43BE-987D-E2ED748198C8}"/>
            </c:ext>
          </c:extLst>
        </c:ser>
        <c:dLbls>
          <c:showLegendKey val="0"/>
          <c:showVal val="0"/>
          <c:showCatName val="0"/>
          <c:showSerName val="0"/>
          <c:showPercent val="0"/>
          <c:showBubbleSize val="0"/>
        </c:dLbls>
        <c:gapWidth val="150"/>
        <c:overlap val="100"/>
        <c:axId val="93032015"/>
        <c:axId val="1548794303"/>
        <c:extLst/>
      </c:barChart>
      <c:catAx>
        <c:axId val="93032015"/>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1548794303"/>
        <c:crosses val="autoZero"/>
        <c:auto val="1"/>
        <c:lblAlgn val="ctr"/>
        <c:lblOffset val="100"/>
        <c:noMultiLvlLbl val="0"/>
      </c:catAx>
      <c:valAx>
        <c:axId val="1548794303"/>
        <c:scaling>
          <c:orientation val="minMax"/>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930320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B150-4099-969F-0B4B80D3CF7A}"/>
              </c:ext>
            </c:extLst>
          </c:dPt>
          <c:dPt>
            <c:idx val="1"/>
            <c:bubble3D val="0"/>
            <c:spPr>
              <a:solidFill>
                <a:schemeClr val="accent2"/>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B150-4099-969F-0B4B80D3CF7A}"/>
              </c:ext>
            </c:extLst>
          </c:dPt>
          <c:dPt>
            <c:idx val="2"/>
            <c:bubble3D val="0"/>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B150-4099-969F-0B4B80D3CF7A}"/>
              </c:ext>
            </c:extLst>
          </c:dPt>
          <c:dPt>
            <c:idx val="3"/>
            <c:bubble3D val="0"/>
            <c:spPr>
              <a:solidFill>
                <a:schemeClr val="accent4"/>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B150-4099-969F-0B4B80D3CF7A}"/>
              </c:ext>
            </c:extLst>
          </c:dPt>
          <c:dPt>
            <c:idx val="4"/>
            <c:bubble3D val="0"/>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9-B150-4099-969F-0B4B80D3CF7A}"/>
              </c:ext>
            </c:extLst>
          </c:dPt>
          <c:dPt>
            <c:idx val="5"/>
            <c:bubble3D val="0"/>
            <c:spPr>
              <a:solidFill>
                <a:schemeClr val="accent6"/>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B-DD0D-450D-9509-3DB1A4974420}"/>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Hoja3!$C$280:$C$285</c:f>
              <c:strCache>
                <c:ptCount val="6"/>
                <c:pt idx="0">
                  <c:v>Acciones de mejora cumplidas</c:v>
                </c:pt>
                <c:pt idx="1">
                  <c:v>Acciones de mejora No efectivas</c:v>
                </c:pt>
                <c:pt idx="2">
                  <c:v>Acciones de mejora con avance  &gt; 50%</c:v>
                </c:pt>
                <c:pt idx="3">
                  <c:v>Acciones de mejora con avance &lt; 50%</c:v>
                </c:pt>
                <c:pt idx="4">
                  <c:v>Acciones de mejora con 0% de avance</c:v>
                </c:pt>
                <c:pt idx="5">
                  <c:v>Acciones de mejora vencidas</c:v>
                </c:pt>
              </c:strCache>
            </c:strRef>
          </c:cat>
          <c:val>
            <c:numRef>
              <c:f>Hoja3!$D$280:$D$285</c:f>
              <c:numCache>
                <c:formatCode>General</c:formatCode>
                <c:ptCount val="6"/>
                <c:pt idx="0">
                  <c:v>11</c:v>
                </c:pt>
                <c:pt idx="1">
                  <c:v>15</c:v>
                </c:pt>
                <c:pt idx="2">
                  <c:v>2</c:v>
                </c:pt>
                <c:pt idx="3">
                  <c:v>47</c:v>
                </c:pt>
                <c:pt idx="4">
                  <c:v>119</c:v>
                </c:pt>
                <c:pt idx="5">
                  <c:v>1</c:v>
                </c:pt>
              </c:numCache>
            </c:numRef>
          </c:val>
          <c:extLst>
            <c:ext xmlns:c16="http://schemas.microsoft.com/office/drawing/2014/chart" uri="{C3380CC4-5D6E-409C-BE32-E72D297353CC}">
              <c16:uniqueId val="{00000000-D335-4ED7-8DFA-4D3037897C7B}"/>
            </c:ext>
          </c:extLst>
        </c:ser>
        <c:dLbls>
          <c:dLblPos val="ctr"/>
          <c:showLegendKey val="0"/>
          <c:showVal val="0"/>
          <c:showCatName val="0"/>
          <c:showSerName val="0"/>
          <c:showPercent val="1"/>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data id="1">
      <cx:strDim type="cat">
        <cx:f>_xlchart.v1.0</cx:f>
      </cx:strDim>
      <cx:numDim type="size">
        <cx:f>_xlchart.v1.2</cx:f>
      </cx:numDim>
    </cx:data>
  </cx:chartData>
  <cx:chart>
    <cx:title pos="t" align="ctr" overlay="0">
      <cx:txPr>
        <a:bodyPr spcFirstLastPara="1" vertOverflow="ellipsis" horzOverflow="overflow" wrap="square" lIns="0" tIns="0" rIns="0" bIns="0" anchor="ctr" anchorCtr="1"/>
        <a:lstStyle/>
        <a:p>
          <a:pPr algn="ctr" rtl="0">
            <a:defRPr/>
          </a:pPr>
          <a:endParaRPr lang="es-ES" sz="1600" b="1" i="0" u="none" strike="noStrike" spc="0" normalizeH="0" baseline="0">
            <a:solidFill>
              <a:sysClr val="windowText" lastClr="000000">
                <a:lumMod val="50000"/>
                <a:lumOff val="50000"/>
              </a:sysClr>
            </a:solidFill>
            <a:latin typeface="Cambria"/>
          </a:endParaRPr>
        </a:p>
      </cx:txPr>
    </cx:title>
    <cx:plotArea>
      <cx:plotAreaRegion>
        <cx:series layoutId="treemap" uniqueId="{CE863474-4579-45F1-A0B3-BF9592BCA9BF}" formatIdx="0">
          <cx:dataLabels pos="ctr">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0"/>
          </cx:dataLabels>
          <cx:dataId val="0"/>
          <cx:layoutPr>
            <cx:parentLabelLayout val="overlapping"/>
          </cx:layoutPr>
        </cx:series>
        <cx:series layoutId="treemap" hidden="1" uniqueId="{C85568D3-649A-4931-A539-3D56F0CE0715}" formatIdx="1">
          <cx:dataLabels pos="ctr">
            <cx:visibility seriesName="0" categoryName="1" value="0"/>
          </cx:dataLabels>
          <cx:dataId val="1"/>
          <cx:layoutPr>
            <cx:parentLabelLayout val="overlapping"/>
          </cx:layoutPr>
        </cx:series>
      </cx:plotAreaRegion>
    </cx:plotArea>
    <cx:legend pos="r" align="ctr" overlay="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legend>
  </cx:chart>
  <cx:spPr>
    <a:noFill/>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_xlchart.v1.3</cx:f>
      </cx:strDim>
      <cx:numDim type="size">
        <cx:f>_xlchart.v1.4</cx:f>
      </cx:numDim>
    </cx:data>
    <cx:data id="1">
      <cx:strDim type="cat">
        <cx:f>_xlchart.v1.3</cx:f>
      </cx:strDim>
      <cx:numDim type="size">
        <cx:f>_xlchart.v1.5</cx:f>
      </cx:numDim>
    </cx:data>
  </cx:chartData>
  <cx:chart>
    <cx:title pos="t" align="ctr" overlay="0">
      <cx:txPr>
        <a:bodyPr spcFirstLastPara="1" vertOverflow="ellipsis" horzOverflow="overflow" wrap="square" lIns="0" tIns="0" rIns="0" bIns="0" anchor="ctr" anchorCtr="1"/>
        <a:lstStyle/>
        <a:p>
          <a:pPr algn="ctr" rtl="0">
            <a:defRPr/>
          </a:pPr>
          <a:endParaRPr lang="es-ES" sz="1600" b="1" i="0" u="none" strike="noStrike" spc="0" normalizeH="0" baseline="0">
            <a:solidFill>
              <a:sysClr val="windowText" lastClr="000000">
                <a:lumMod val="50000"/>
                <a:lumOff val="50000"/>
              </a:sysClr>
            </a:solidFill>
            <a:latin typeface="Cambria"/>
          </a:endParaRPr>
        </a:p>
      </cx:txPr>
    </cx:title>
    <cx:plotArea>
      <cx:plotAreaRegion>
        <cx:series layoutId="treemap" uniqueId="{DB5E06F5-085B-4F2E-96E2-B9891B5B6988}" formatIdx="0">
          <cx:dataLabels pos="inEnd">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visibility seriesName="0" categoryName="1" value="0"/>
          </cx:dataLabels>
          <cx:dataId val="0"/>
          <cx:layoutPr>
            <cx:parentLabelLayout val="overlapping"/>
          </cx:layoutPr>
        </cx:series>
        <cx:series layoutId="treemap" hidden="1" uniqueId="{3D2CE701-E004-4798-A080-0917D7430F81}" formatIdx="1">
          <cx:dataLabels pos="inEnd">
            <cx:visibility seriesName="0" categoryName="1" value="0"/>
          </cx:dataLabels>
          <cx:dataId val="1"/>
          <cx:layoutPr>
            <cx:parentLabelLayout val="overlapping"/>
          </cx:layoutPr>
        </cx:series>
      </cx:plotAreaRegion>
    </cx:plotArea>
    <cx:legend pos="r" align="ctr" overlay="0">
      <cx:txPr>
        <a:bodyPr vertOverflow="overflow" horzOverflow="overflow" wrap="square" lIns="0" tIns="0" rIns="0" bIns="0"/>
        <a:lstStyle/>
        <a:p>
          <a:pPr algn="ctr" rtl="0">
            <a:defRPr sz="1200" b="0" i="0">
              <a:solidFill>
                <a:srgbClr val="000000"/>
              </a:solidFill>
              <a:latin typeface="Calibri" panose="020F0502020204030204" pitchFamily="34" charset="0"/>
              <a:ea typeface="Calibri" panose="020F0502020204030204" pitchFamily="34" charset="0"/>
              <a:cs typeface="Calibri" panose="020F0502020204030204" pitchFamily="34" charset="0"/>
            </a:defRPr>
          </a:pPr>
          <a:endParaRPr/>
        </a:p>
      </cx:txPr>
    </cx:legend>
  </cx:chart>
  <cx:spPr>
    <a:noFill/>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411">
  <cs:axisTitle>
    <cs:lnRef idx="0"/>
    <cs:fillRef idx="0"/>
    <cs:effectRef idx="0"/>
    <cs:fontRef idx="minor">
      <a:schemeClr val="dk1">
        <a:lumMod val="75000"/>
        <a:lumOff val="25000"/>
      </a:schemeClr>
    </cs:fontRef>
    <cs:spPr>
      <a:solidFill>
        <a:schemeClr val="bg1">
          <a:lumMod val="65000"/>
        </a:schemeClr>
      </a:solidFill>
      <a:ln>
        <a:solidFill>
          <a:schemeClr val="bg1"/>
        </a:solidFill>
      </a:ln>
    </cs:spPr>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cs:chartArea>
  <cs:dataLabel>
    <cs:lnRef idx="0"/>
    <cs:fillRef idx="0"/>
    <cs:effectRef idx="0"/>
    <cs:fontRef idx="minor">
      <a:schemeClr val="lt1"/>
    </cs:fontRef>
    <cs:defRPr sz="900"/>
  </cs:dataLabel>
  <cs:dataLabelCallout>
    <cs:lnRef idx="0"/>
    <cs:fillRef idx="0"/>
    <cs:effectRef idx="0"/>
    <cs:fontRef idx="minor">
      <a:schemeClr val="lt1"/>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a:solidFill>
          <a:schemeClr val="lt1"/>
        </a:solidFill>
      </a:ln>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75000"/>
        <a:lumOff val="25000"/>
      </a:schemeClr>
    </cs:fontRef>
    <cs:defRPr sz="1800" b="1"/>
  </cs:title>
  <cs:trendline>
    <cs:lnRef idx="0"/>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defRPr sz="9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414">
  <cs:axisTitle>
    <cs:lnRef idx="0"/>
    <cs:fillRef idx="0"/>
    <cs:effectRef idx="0"/>
    <cs:fontRef idx="major">
      <a:schemeClr val="dk1">
        <a:lumMod val="50000"/>
        <a:lumOff val="50000"/>
      </a:schemeClr>
    </cs:fontRef>
    <cs:spPr>
      <a:solidFill>
        <a:schemeClr val="bg1">
          <a:lumMod val="85000"/>
        </a:schemeClr>
      </a:solidFill>
      <a:ln w="19050">
        <a:solidFill>
          <a:schemeClr val="bg1"/>
        </a:solidFill>
      </a:ln>
    </cs:spPr>
    <cs:defRPr sz="900"/>
  </cs:axisTitle>
  <cs:categoryAxis>
    <cs:lnRef idx="0"/>
    <cs:fillRef idx="0"/>
    <cs:effectRef idx="0"/>
    <cs:fontRef idx="major">
      <a:schemeClr val="dk1">
        <a:lumMod val="50000"/>
        <a:lumOff val="50000"/>
      </a:schemeClr>
    </cs:fontRef>
    <cs:defRPr sz="90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cs:chartArea>
  <cs:dataLabel>
    <cs:lnRef idx="0"/>
    <cs:fillRef idx="0"/>
    <cs:effectRef idx="0"/>
    <cs:fontRef idx="minor">
      <a:schemeClr val="dk1">
        <a:lumMod val="75000"/>
        <a:lumOff val="25000"/>
      </a:schemeClr>
    </cs:fontRef>
    <cs:defRPr sz="900"/>
    <cs:bodyPr lIns="38100" tIns="19050" rIns="38100" bIns="19050">
      <a:spAutoFit/>
    </cs:bodyPr>
  </cs:dataLabel>
  <cs:dataLabelCallout>
    <cs:lnRef idx="0"/>
    <cs:fillRef idx="0"/>
    <cs:effectRef idx="0"/>
    <cs:fontRef idx="major">
      <a:schemeClr val="dk1">
        <a:lumMod val="50000"/>
        <a:lumOff val="50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9525">
        <a:solidFill>
          <a:schemeClr val="lt1"/>
        </a:solidFill>
      </a:ln>
    </cs:spPr>
  </cs:dataPoint>
  <cs:dataPoint3D>
    <cs:lnRef idx="0"/>
    <cs:fillRef idx="0">
      <cs:styleClr val="auto"/>
    </cs:fillRef>
    <cs:effectRef idx="0"/>
    <cs:fontRef idx="minor">
      <a:schemeClr val="tx1"/>
    </cs:fontRef>
    <cs:spPr>
      <a:solidFill>
        <a:schemeClr val="phClr"/>
      </a:solidFill>
      <a:ln w="9525">
        <a:solidFill>
          <a:schemeClr val="lt1"/>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ajor">
      <a:schemeClr val="dk1">
        <a:lumMod val="50000"/>
        <a:lumOff val="50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ajor">
      <a:schemeClr val="dk1">
        <a:lumMod val="50000"/>
        <a:lumOff val="50000"/>
      </a:schemeClr>
    </cs:fontRef>
    <cs:defRPr sz="1600" b="1" spc="0" normalizeH="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ajor">
      <a:schemeClr val="dk1">
        <a:lumMod val="50000"/>
        <a:lumOff val="50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ajor">
      <a:schemeClr val="dk1">
        <a:lumMod val="50000"/>
        <a:lumOff val="50000"/>
      </a:schemeClr>
    </cs:fontRef>
    <cs:defRPr sz="9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64">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https://minviviendagovco.sharepoint.com/:f:/s/Grp_GRUPODECONTRATOS_CONTRATACION/EuD6zCLLT81Hl0KuE63kwwkBpBYFiZpdt2r9V5WHBsvhnw?e=gyx0BK" TargetMode="External"/></Relationships>
</file>

<file path=xl/drawings/_rels/drawing2.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2.xml"/><Relationship Id="rId1" Type="http://schemas.openxmlformats.org/officeDocument/2006/relationships/hyperlink" Target="https://minviviendagovco.sharepoint.com/:f:/s/Grp_GRUPODECONTRATOS_CONTRATACION/EuD6zCLLT81Hl0KuE63kwwkBpBYFiZpdt2r9V5WHBsvhnw?e=gyx0BK" TargetMode="External"/><Relationship Id="rId5" Type="http://schemas.openxmlformats.org/officeDocument/2006/relationships/chart" Target="../charts/chart4.xml"/><Relationship Id="rId4"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microsoft.com/office/2014/relationships/chartEx" Target="../charts/chartEx2.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304800" cy="304800"/>
    <xdr:sp macro="" textlink="">
      <xdr:nvSpPr>
        <xdr:cNvPr id="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685A8D7-4C7C-469D-B2C4-CA7CC0422FC5}"/>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3D13B1A-7ADC-4D24-BA46-5F555E57F8FC}"/>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F6FB658-586F-476D-ACB8-53D445B497DB}"/>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473441F-E5A2-47A7-AE4E-A3CA537CFD20}"/>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A97E9AD-82B0-4FF2-9014-01640AD9C4B0}"/>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D479C22-9008-42B3-98FD-C28A68E6507F}"/>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1B6698C5-C01A-4F1D-A285-CAFEA0A49D8A}"/>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8054755-894F-4C98-8B17-4128AF058ABE}"/>
            </a:ext>
          </a:extLst>
        </xdr:cNvPr>
        <xdr:cNvSpPr>
          <a:spLocks noChangeAspect="1" noChangeArrowheads="1"/>
        </xdr:cNvSpPr>
      </xdr:nvSpPr>
      <xdr:spPr bwMode="auto">
        <a:xfrm>
          <a:off x="736600" y="268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D7A09B78-6F30-4803-9E66-955142966AB3}"/>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03A340C-EE59-4CAD-A025-8DC980337AB5}"/>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A9B2ECA-8A13-497E-B65E-92FEEF8173AA}"/>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19738DF-EEEB-4800-988A-4471B7737B53}"/>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788B054-9A3B-407B-A07C-C17E2A124931}"/>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AB2C2148-2CAD-482C-AF1F-EAA38C8204C3}"/>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E2A0F31B-C543-44B1-A71B-FDA8C821FA10}"/>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195</xdr:row>
      <xdr:rowOff>0</xdr:rowOff>
    </xdr:from>
    <xdr:ext cx="304800" cy="304800"/>
    <xdr:sp macro="" textlink="">
      <xdr:nvSpPr>
        <xdr:cNvPr id="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45A4037E-F4A8-41F0-BCE3-34A01FC39E8F}"/>
            </a:ext>
          </a:extLst>
        </xdr:cNvPr>
        <xdr:cNvSpPr>
          <a:spLocks noChangeAspect="1" noChangeArrowheads="1"/>
        </xdr:cNvSpPr>
      </xdr:nvSpPr>
      <xdr:spPr bwMode="auto">
        <a:xfrm>
          <a:off x="738188" y="268938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4</xdr:col>
      <xdr:colOff>23813</xdr:colOff>
      <xdr:row>195</xdr:row>
      <xdr:rowOff>47625</xdr:rowOff>
    </xdr:from>
    <xdr:to>
      <xdr:col>9</xdr:col>
      <xdr:colOff>97632</xdr:colOff>
      <xdr:row>210</xdr:row>
      <xdr:rowOff>129223</xdr:rowOff>
    </xdr:to>
    <xdr:graphicFrame macro="">
      <xdr:nvGraphicFramePr>
        <xdr:cNvPr id="18" name="Gráfico 17">
          <a:extLst>
            <a:ext uri="{FF2B5EF4-FFF2-40B4-BE49-F238E27FC236}">
              <a16:creationId xmlns:a16="http://schemas.microsoft.com/office/drawing/2014/main" id="{08860DDB-7632-400C-AC2E-BCDD34EAC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224</xdr:row>
      <xdr:rowOff>0</xdr:rowOff>
    </xdr:from>
    <xdr:ext cx="304800" cy="304800"/>
    <xdr:sp macro="" textlink="">
      <xdr:nvSpPr>
        <xdr:cNvPr id="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631DD6-AF37-4FD2-A313-4C043C84D9C1}"/>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3"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35B48D9-7D49-42F9-94AA-1F2EA577DA15}"/>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4"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9A10B7E6-DD6E-4E91-B9A0-62D1EA0A5C48}"/>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334F5128-D449-4739-A8DB-B989CDB7A467}"/>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1C5C862-2E66-4D77-A2DB-678D7B6E4841}"/>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910911-ED55-4499-9E66-CE80B501FBDA}"/>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268A550-125D-45BD-84E4-13C12C1B7A7D}"/>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224</xdr:row>
      <xdr:rowOff>0</xdr:rowOff>
    </xdr:from>
    <xdr:ext cx="304800" cy="304800"/>
    <xdr:sp macro="" textlink="">
      <xdr:nvSpPr>
        <xdr:cNvPr id="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E330906-464B-429C-AFD5-A3B188D3ED91}"/>
            </a:ext>
          </a:extLst>
        </xdr:cNvPr>
        <xdr:cNvSpPr>
          <a:spLocks noChangeAspect="1" noChangeArrowheads="1"/>
        </xdr:cNvSpPr>
      </xdr:nvSpPr>
      <xdr:spPr bwMode="auto">
        <a:xfrm>
          <a:off x="762000" y="828198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xdr:from>
      <xdr:col>6</xdr:col>
      <xdr:colOff>152400</xdr:colOff>
      <xdr:row>220</xdr:row>
      <xdr:rowOff>90488</xdr:rowOff>
    </xdr:from>
    <xdr:to>
      <xdr:col>12</xdr:col>
      <xdr:colOff>228600</xdr:colOff>
      <xdr:row>235</xdr:row>
      <xdr:rowOff>16828</xdr:rowOff>
    </xdr:to>
    <xdr:graphicFrame macro="">
      <xdr:nvGraphicFramePr>
        <xdr:cNvPr id="10" name="Gráfico 9">
          <a:extLst>
            <a:ext uri="{FF2B5EF4-FFF2-40B4-BE49-F238E27FC236}">
              <a16:creationId xmlns:a16="http://schemas.microsoft.com/office/drawing/2014/main" id="{A5D3F39A-DE6C-4657-8C9C-46F5E0822D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236</xdr:row>
      <xdr:rowOff>0</xdr:rowOff>
    </xdr:from>
    <xdr:to>
      <xdr:col>18</xdr:col>
      <xdr:colOff>373380</xdr:colOff>
      <xdr:row>260</xdr:row>
      <xdr:rowOff>45720</xdr:rowOff>
    </xdr:to>
    <mc:AlternateContent xmlns:mc="http://schemas.openxmlformats.org/markup-compatibility/2006">
      <mc:Choice xmlns:cx1="http://schemas.microsoft.com/office/drawing/2015/9/8/chartex" Requires="cx1">
        <xdr:graphicFrame macro="">
          <xdr:nvGraphicFramePr>
            <xdr:cNvPr id="11" name="Gráfico 10">
              <a:extLst>
                <a:ext uri="{FF2B5EF4-FFF2-40B4-BE49-F238E27FC236}">
                  <a16:creationId xmlns:a16="http://schemas.microsoft.com/office/drawing/2014/main" id="{DD011381-0888-49A4-8BFF-2E3395EBDD3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3690938" y="7515225"/>
              <a:ext cx="9971405" cy="3873183"/>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13</xdr:col>
      <xdr:colOff>289560</xdr:colOff>
      <xdr:row>261</xdr:row>
      <xdr:rowOff>95250</xdr:rowOff>
    </xdr:from>
    <xdr:to>
      <xdr:col>22</xdr:col>
      <xdr:colOff>182880</xdr:colOff>
      <xdr:row>283</xdr:row>
      <xdr:rowOff>30480</xdr:rowOff>
    </xdr:to>
    <xdr:graphicFrame macro="">
      <xdr:nvGraphicFramePr>
        <xdr:cNvPr id="13" name="Gráfico 12">
          <a:extLst>
            <a:ext uri="{FF2B5EF4-FFF2-40B4-BE49-F238E27FC236}">
              <a16:creationId xmlns:a16="http://schemas.microsoft.com/office/drawing/2014/main" id="{7F9ABA9B-7346-2916-AF6E-FD36492B5D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222568</xdr:colOff>
      <xdr:row>284</xdr:row>
      <xdr:rowOff>51118</xdr:rowOff>
    </xdr:from>
    <xdr:to>
      <xdr:col>18</xdr:col>
      <xdr:colOff>1347788</xdr:colOff>
      <xdr:row>301</xdr:row>
      <xdr:rowOff>78423</xdr:rowOff>
    </xdr:to>
    <xdr:graphicFrame macro="">
      <xdr:nvGraphicFramePr>
        <xdr:cNvPr id="14" name="Gráfico 13">
          <a:extLst>
            <a:ext uri="{FF2B5EF4-FFF2-40B4-BE49-F238E27FC236}">
              <a16:creationId xmlns:a16="http://schemas.microsoft.com/office/drawing/2014/main" id="{07ABD42E-42AF-644D-7EC3-32FD0BEF0A4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1</xdr:col>
      <xdr:colOff>0</xdr:colOff>
      <xdr:row>214</xdr:row>
      <xdr:rowOff>0</xdr:rowOff>
    </xdr:from>
    <xdr:ext cx="304800" cy="304800"/>
    <xdr:sp macro="" textlink="">
      <xdr:nvSpPr>
        <xdr:cNvPr id="12"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D60C4E6-4BD7-41EF-8E5F-A95413858B9D}"/>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15"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6A1E8DF3-5363-41E2-9E39-DE243FA72BB1}"/>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16"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CA35BE45-A1F8-47DF-AE39-366CBF02F5C9}"/>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17"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B90D2261-810B-4618-81DE-DC54D4E5C24C}"/>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18"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E031533-F697-4676-A5EF-368C55519EB0}"/>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19"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7D269DCC-7335-4AA9-BA64-B486996749E7}"/>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20"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87E512CA-0FCE-42CA-A3B6-C9E882EBA5E1}"/>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214</xdr:row>
      <xdr:rowOff>0</xdr:rowOff>
    </xdr:from>
    <xdr:ext cx="304800" cy="304800"/>
    <xdr:sp macro="" textlink="">
      <xdr:nvSpPr>
        <xdr:cNvPr id="21" name="x__x0000_i1026" descr="https://res-h3.public.cdn.office.net/assets/mail/file-icon/png/folder_16x16.png">
          <a:hlinkClick xmlns:r="http://schemas.openxmlformats.org/officeDocument/2006/relationships" r:id="rId1" tgtFrame="_blank"/>
          <a:extLst>
            <a:ext uri="{FF2B5EF4-FFF2-40B4-BE49-F238E27FC236}">
              <a16:creationId xmlns:a16="http://schemas.microsoft.com/office/drawing/2014/main" id="{0F30B735-7AD3-4748-B39D-F13EABE0CE5E}"/>
            </a:ext>
          </a:extLst>
        </xdr:cNvPr>
        <xdr:cNvSpPr>
          <a:spLocks noChangeAspect="1" noChangeArrowheads="1"/>
        </xdr:cNvSpPr>
      </xdr:nvSpPr>
      <xdr:spPr bwMode="auto">
        <a:xfrm>
          <a:off x="738188" y="3157538"/>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245269</xdr:colOff>
      <xdr:row>202</xdr:row>
      <xdr:rowOff>111125</xdr:rowOff>
    </xdr:from>
    <xdr:to>
      <xdr:col>10</xdr:col>
      <xdr:colOff>385763</xdr:colOff>
      <xdr:row>221</xdr:row>
      <xdr:rowOff>12701</xdr:rowOff>
    </xdr:to>
    <mc:AlternateContent xmlns:mc="http://schemas.openxmlformats.org/markup-compatibility/2006">
      <mc:Choice xmlns:cx1="http://schemas.microsoft.com/office/drawing/2015/9/8/chartex" Requires="cx1">
        <xdr:graphicFrame macro="">
          <xdr:nvGraphicFramePr>
            <xdr:cNvPr id="2" name="Gráfico 1">
              <a:extLst>
                <a:ext uri="{FF2B5EF4-FFF2-40B4-BE49-F238E27FC236}">
                  <a16:creationId xmlns:a16="http://schemas.microsoft.com/office/drawing/2014/main" id="{82A305BF-B01B-FAFB-1D7C-2E62244ACAB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3217069" y="44435713"/>
              <a:ext cx="6887370" cy="3432176"/>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twoCellAnchor>
    <xdr:from>
      <xdr:col>9</xdr:col>
      <xdr:colOff>358776</xdr:colOff>
      <xdr:row>249</xdr:row>
      <xdr:rowOff>69851</xdr:rowOff>
    </xdr:from>
    <xdr:to>
      <xdr:col>19</xdr:col>
      <xdr:colOff>558007</xdr:colOff>
      <xdr:row>264</xdr:row>
      <xdr:rowOff>130175</xdr:rowOff>
    </xdr:to>
    <xdr:graphicFrame macro="">
      <xdr:nvGraphicFramePr>
        <xdr:cNvPr id="6" name="Gráfico 5">
          <a:extLst>
            <a:ext uri="{FF2B5EF4-FFF2-40B4-BE49-F238E27FC236}">
              <a16:creationId xmlns:a16="http://schemas.microsoft.com/office/drawing/2014/main" id="{6D032406-CA38-4101-BC31-C922AF513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330200</xdr:colOff>
      <xdr:row>270</xdr:row>
      <xdr:rowOff>60325</xdr:rowOff>
    </xdr:from>
    <xdr:to>
      <xdr:col>13</xdr:col>
      <xdr:colOff>176212</xdr:colOff>
      <xdr:row>285</xdr:row>
      <xdr:rowOff>17463</xdr:rowOff>
    </xdr:to>
    <xdr:graphicFrame macro="">
      <xdr:nvGraphicFramePr>
        <xdr:cNvPr id="4" name="Gráfico 3">
          <a:extLst>
            <a:ext uri="{FF2B5EF4-FFF2-40B4-BE49-F238E27FC236}">
              <a16:creationId xmlns:a16="http://schemas.microsoft.com/office/drawing/2014/main" id="{6AEC41AC-6A1F-AE8D-740E-4C0A68A4DC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Carolina Aguilera Lopez" id="{AEE23BFB-F920-4A91-AB8E-F01097888DF5}" userId="S::CAguilera@minvivienda.gov.co::26e0cf82-31be-416b-9c81-4d19e347b1c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3" dT="2026-07-24T14:51:30.08" personId="{AEE23BFB-F920-4A91-AB8E-F01097888DF5}" id="{5F6A9BE4-0081-440B-9069-4ACA5FE3F45E}">
    <text>45(2010) en SIRECI</text>
  </threadedComment>
  <threadedComment ref="A4" dT="2026-07-24T14:52:25.68" personId="{AEE23BFB-F920-4A91-AB8E-F01097888DF5}" id="{55909BBE-8EA6-4E5B-83B3-BB3A2D3D9B56}">
    <text>5(2011) en SIRECI</text>
  </threadedComment>
  <threadedComment ref="A173" dT="2026-07-24T14:55:45.33" personId="{AEE23BFB-F920-4A91-AB8E-F01097888DF5}" id="{36885B69-1C6B-4E38-AEC6-8F5DC2150A7A}">
    <text>1ACSFV en SIRECI</text>
  </threadedComment>
  <threadedComment ref="A174" dT="2026-07-24T14:56:00.26" personId="{AEE23BFB-F920-4A91-AB8E-F01097888DF5}" id="{50256B0F-CE6F-4E2B-BAF5-0A0C41EC553E}">
    <text>2ACSFV en SIRECI</text>
  </threadedComment>
  <threadedComment ref="A175" dT="2026-07-24T14:56:09.66" personId="{AEE23BFB-F920-4A91-AB8E-F01097888DF5}" id="{9E655767-3CA7-47D0-9AD1-D97F8937B6A4}">
    <text>3ACSFV en SIRECI</text>
  </threadedComment>
  <threadedComment ref="A176" dT="2026-07-24T14:56:20.69" personId="{AEE23BFB-F920-4A91-AB8E-F01097888DF5}" id="{9402DC93-C5EA-4BB5-B3C0-1ADA216096E9}">
    <text>5ACSFV en SIRECI</text>
  </threadedComment>
  <threadedComment ref="A177" dT="2026-07-24T14:56:31.78" personId="{AEE23BFB-F920-4A91-AB8E-F01097888DF5}" id="{C66BBDEA-355C-4529-BB02-80EA4CFE96E2}">
    <text>6ACSFV en SIRECI</text>
  </threadedComment>
  <threadedComment ref="A178" dT="2026-07-24T14:56:43.10" personId="{AEE23BFB-F920-4A91-AB8E-F01097888DF5}" id="{A1B8ED3D-E461-4621-9BEC-121C3BF1B1D8}">
    <text>7ACSFV en SIRECI</text>
  </threadedComment>
  <threadedComment ref="A179" dT="2026-07-24T14:56:52.18" personId="{AEE23BFB-F920-4A91-AB8E-F01097888DF5}" id="{4B87F215-0769-4BFE-9042-C8BE871E2F78}">
    <text>8ACSFV en SIRECI</text>
  </threadedComment>
  <threadedComment ref="A180" dT="2026-07-24T14:57:03.33" personId="{AEE23BFB-F920-4A91-AB8E-F01097888DF5}" id="{689DC877-1694-46B6-931E-B34352C67348}">
    <text>9ACSFV en SIRECI</text>
  </threadedComment>
  <threadedComment ref="A181" dT="2026-07-24T14:57:11.92" personId="{AEE23BFB-F920-4A91-AB8E-F01097888DF5}" id="{3F2B2D24-25DF-4254-92DB-BE8F5A4976F8}">
    <text>10ACSFV en SIRECI</text>
  </threadedComment>
  <threadedComment ref="A182" dT="2026-07-24T14:57:40.58" personId="{AEE23BFB-F920-4A91-AB8E-F01097888DF5}" id="{310D4542-D77D-4D45-BCAE-215FC108452A}">
    <text>11ACSFV en SIRECI</text>
  </threadedComment>
  <threadedComment ref="A183" dT="2026-07-24T14:57:49.05" personId="{AEE23BFB-F920-4A91-AB8E-F01097888DF5}" id="{0C147F98-53DF-4A19-951C-A35DA22E488D}">
    <text>12ACSFV en SIRECI</text>
  </threadedComment>
</ThreadedComments>
</file>

<file path=xl/threadedComments/threadedComment2.xml><?xml version="1.0" encoding="utf-8"?>
<ThreadedComments xmlns="http://schemas.microsoft.com/office/spreadsheetml/2018/threadedcomments" xmlns:x="http://schemas.openxmlformats.org/spreadsheetml/2006/main">
  <threadedComment ref="E1" dT="2025-09-25T13:25:34.02" personId="{AEE23BFB-F920-4A91-AB8E-F01097888DF5}" id="{0304840A-09FA-4E24-A331-7D157DFE5A44}">
    <text>Marcar con X los temas relacionados con la(s) causa(s) del hallazgo</text>
  </threadedComment>
</ThreadedComments>
</file>

<file path=xl/threadedComments/threadedComment3.xml><?xml version="1.0" encoding="utf-8"?>
<ThreadedComments xmlns="http://schemas.microsoft.com/office/spreadsheetml/2018/threadedcomments" xmlns:x="http://schemas.openxmlformats.org/spreadsheetml/2006/main">
  <threadedComment ref="D1" dT="2025-09-25T13:25:34.02" personId="{AEE23BFB-F920-4A91-AB8E-F01097888DF5}" id="{E8D0D183-336E-4958-8890-922A03A0E546}">
    <text>Marcar con X los temas relacionados con la(s) causa(s) del hallazgo</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67DAB-4DA6-41C7-8FCB-F5F7F7D38685}">
  <dimension ref="A1:R209"/>
  <sheetViews>
    <sheetView tabSelected="1" zoomScale="88" zoomScaleNormal="88" workbookViewId="0">
      <pane xSplit="1" ySplit="2" topLeftCell="B3" activePane="bottomRight" state="frozen"/>
      <selection pane="topRight" activeCell="B1" sqref="B1"/>
      <selection pane="bottomLeft" activeCell="A3" sqref="A3"/>
      <selection pane="bottomRight" activeCell="D4" sqref="D4"/>
    </sheetView>
  </sheetViews>
  <sheetFormatPr baseColWidth="10" defaultRowHeight="10.5" x14ac:dyDescent="0.25"/>
  <cols>
    <col min="1" max="1" width="10.90625" style="100"/>
    <col min="2" max="6" width="35.6328125" style="100" customWidth="1"/>
    <col min="7" max="8" width="10.90625" style="100" customWidth="1"/>
    <col min="9" max="9" width="10.90625" style="100"/>
    <col min="10" max="11" width="0" style="100" hidden="1" customWidth="1"/>
    <col min="12" max="13" width="10.90625" style="100"/>
    <col min="14" max="14" width="35.6328125" style="100" hidden="1" customWidth="1"/>
    <col min="15" max="15" width="10.90625" style="100"/>
    <col min="16" max="16" width="14.6328125" style="100" customWidth="1"/>
    <col min="17" max="18" width="50.6328125" style="100" customWidth="1"/>
    <col min="19" max="16384" width="10.90625" style="100"/>
  </cols>
  <sheetData>
    <row r="1" spans="1:18" ht="23" customHeight="1" x14ac:dyDescent="0.25">
      <c r="A1" s="349" t="s">
        <v>0</v>
      </c>
      <c r="B1" s="349" t="s">
        <v>1</v>
      </c>
      <c r="C1" s="349" t="s">
        <v>2</v>
      </c>
      <c r="D1" s="349" t="s">
        <v>3</v>
      </c>
      <c r="E1" s="349" t="s">
        <v>4</v>
      </c>
      <c r="F1" s="351" t="s">
        <v>5</v>
      </c>
      <c r="G1" s="349" t="s">
        <v>6</v>
      </c>
      <c r="H1" s="349" t="s">
        <v>7</v>
      </c>
      <c r="I1" s="349" t="s">
        <v>8</v>
      </c>
      <c r="J1" s="349" t="s">
        <v>9</v>
      </c>
      <c r="K1" s="349" t="s">
        <v>10</v>
      </c>
      <c r="L1" s="349" t="s">
        <v>11</v>
      </c>
      <c r="M1" s="349" t="s">
        <v>12</v>
      </c>
      <c r="N1" s="349" t="s">
        <v>14</v>
      </c>
      <c r="O1" s="350" t="s">
        <v>16</v>
      </c>
      <c r="P1" s="346" t="s">
        <v>32</v>
      </c>
      <c r="Q1" s="348" t="s">
        <v>1023</v>
      </c>
      <c r="R1" s="348"/>
    </row>
    <row r="2" spans="1:18" ht="23" customHeight="1" x14ac:dyDescent="0.25">
      <c r="A2" s="349"/>
      <c r="B2" s="349"/>
      <c r="C2" s="349"/>
      <c r="D2" s="349"/>
      <c r="E2" s="349"/>
      <c r="F2" s="351"/>
      <c r="G2" s="349"/>
      <c r="H2" s="349"/>
      <c r="I2" s="349"/>
      <c r="J2" s="349"/>
      <c r="K2" s="349"/>
      <c r="L2" s="349"/>
      <c r="M2" s="349"/>
      <c r="N2" s="349"/>
      <c r="O2" s="350"/>
      <c r="P2" s="347"/>
      <c r="Q2" s="175" t="s">
        <v>1024</v>
      </c>
      <c r="R2" s="175" t="s">
        <v>1025</v>
      </c>
    </row>
    <row r="3" spans="1:18" ht="63" x14ac:dyDescent="0.25">
      <c r="A3" s="176" t="s">
        <v>39</v>
      </c>
      <c r="B3" s="184" t="s">
        <v>40</v>
      </c>
      <c r="C3" s="184" t="s">
        <v>41</v>
      </c>
      <c r="D3" s="184" t="s">
        <v>42</v>
      </c>
      <c r="E3" s="185" t="s">
        <v>43</v>
      </c>
      <c r="F3" s="184" t="s">
        <v>44</v>
      </c>
      <c r="G3" s="186">
        <v>3</v>
      </c>
      <c r="H3" s="187">
        <v>43800</v>
      </c>
      <c r="I3" s="187">
        <v>46203</v>
      </c>
      <c r="J3" s="188">
        <f t="shared" ref="J3:J22" si="0">SUM(I3-H3)/7</f>
        <v>343.28571428571428</v>
      </c>
      <c r="K3" s="189">
        <v>1</v>
      </c>
      <c r="L3" s="190">
        <f>K3/G3</f>
        <v>0.33333333333333331</v>
      </c>
      <c r="M3" s="191" t="s">
        <v>34</v>
      </c>
      <c r="N3" s="185" t="s">
        <v>36</v>
      </c>
      <c r="O3" s="191">
        <v>2011</v>
      </c>
      <c r="P3" s="192" t="s">
        <v>135</v>
      </c>
      <c r="Q3" s="181" t="s">
        <v>1026</v>
      </c>
      <c r="R3" s="193"/>
    </row>
    <row r="4" spans="1:18" ht="73.5" x14ac:dyDescent="0.25">
      <c r="A4" s="177" t="s">
        <v>46</v>
      </c>
      <c r="B4" s="184" t="s">
        <v>47</v>
      </c>
      <c r="C4" s="184" t="s">
        <v>48</v>
      </c>
      <c r="D4" s="184" t="s">
        <v>49</v>
      </c>
      <c r="E4" s="185" t="s">
        <v>50</v>
      </c>
      <c r="F4" s="184" t="s">
        <v>50</v>
      </c>
      <c r="G4" s="186">
        <v>3</v>
      </c>
      <c r="H4" s="187">
        <v>43800</v>
      </c>
      <c r="I4" s="187">
        <v>46387</v>
      </c>
      <c r="J4" s="188">
        <f t="shared" si="0"/>
        <v>369.57142857142856</v>
      </c>
      <c r="K4" s="189">
        <v>1.5</v>
      </c>
      <c r="L4" s="194">
        <v>0.5</v>
      </c>
      <c r="M4" s="191" t="s">
        <v>51</v>
      </c>
      <c r="N4" s="185" t="s">
        <v>52</v>
      </c>
      <c r="O4" s="191">
        <v>2012</v>
      </c>
      <c r="P4" s="192" t="s">
        <v>45</v>
      </c>
      <c r="Q4" s="181" t="s">
        <v>1027</v>
      </c>
      <c r="R4" s="193"/>
    </row>
    <row r="5" spans="1:18" ht="84" x14ac:dyDescent="0.25">
      <c r="A5" s="176" t="s">
        <v>53</v>
      </c>
      <c r="B5" s="184" t="s">
        <v>54</v>
      </c>
      <c r="C5" s="181" t="s">
        <v>55</v>
      </c>
      <c r="D5" s="185" t="s">
        <v>49</v>
      </c>
      <c r="E5" s="185" t="s">
        <v>50</v>
      </c>
      <c r="F5" s="184" t="s">
        <v>56</v>
      </c>
      <c r="G5" s="195">
        <v>3</v>
      </c>
      <c r="H5" s="196">
        <v>43800</v>
      </c>
      <c r="I5" s="187">
        <v>46387</v>
      </c>
      <c r="J5" s="188">
        <f t="shared" si="0"/>
        <v>369.57142857142856</v>
      </c>
      <c r="K5" s="189">
        <v>1.5</v>
      </c>
      <c r="L5" s="194">
        <v>0.5</v>
      </c>
      <c r="M5" s="191" t="s">
        <v>57</v>
      </c>
      <c r="N5" s="185" t="s">
        <v>58</v>
      </c>
      <c r="O5" s="191">
        <v>2013</v>
      </c>
      <c r="P5" s="192" t="s">
        <v>45</v>
      </c>
      <c r="Q5" s="181" t="s">
        <v>1028</v>
      </c>
      <c r="R5" s="193"/>
    </row>
    <row r="6" spans="1:18" ht="84" x14ac:dyDescent="0.25">
      <c r="A6" s="175" t="s">
        <v>62</v>
      </c>
      <c r="B6" s="184" t="s">
        <v>63</v>
      </c>
      <c r="C6" s="184"/>
      <c r="D6" s="184" t="s">
        <v>49</v>
      </c>
      <c r="E6" s="184" t="s">
        <v>50</v>
      </c>
      <c r="F6" s="184" t="s">
        <v>50</v>
      </c>
      <c r="G6" s="197">
        <v>3</v>
      </c>
      <c r="H6" s="198">
        <v>43800</v>
      </c>
      <c r="I6" s="187">
        <v>46387</v>
      </c>
      <c r="J6" s="188">
        <f t="shared" si="0"/>
        <v>369.57142857142856</v>
      </c>
      <c r="K6" s="189">
        <v>1.5</v>
      </c>
      <c r="L6" s="194">
        <v>0.5</v>
      </c>
      <c r="M6" s="191" t="s">
        <v>51</v>
      </c>
      <c r="N6" s="185" t="s">
        <v>61</v>
      </c>
      <c r="O6" s="191">
        <v>2015</v>
      </c>
      <c r="P6" s="192" t="s">
        <v>45</v>
      </c>
      <c r="Q6" s="181" t="s">
        <v>1029</v>
      </c>
      <c r="R6" s="193"/>
    </row>
    <row r="7" spans="1:18" ht="94.5" x14ac:dyDescent="0.25">
      <c r="A7" s="175" t="s">
        <v>1015</v>
      </c>
      <c r="B7" s="185" t="s">
        <v>66</v>
      </c>
      <c r="C7" s="185" t="s">
        <v>67</v>
      </c>
      <c r="D7" s="185" t="s">
        <v>49</v>
      </c>
      <c r="E7" s="185" t="s">
        <v>50</v>
      </c>
      <c r="F7" s="184" t="s">
        <v>56</v>
      </c>
      <c r="G7" s="191">
        <v>3</v>
      </c>
      <c r="H7" s="187">
        <v>43800</v>
      </c>
      <c r="I7" s="187">
        <v>46387</v>
      </c>
      <c r="J7" s="188">
        <f t="shared" si="0"/>
        <v>369.57142857142856</v>
      </c>
      <c r="K7" s="189">
        <v>1.5</v>
      </c>
      <c r="L7" s="194">
        <v>0.5</v>
      </c>
      <c r="M7" s="191" t="s">
        <v>57</v>
      </c>
      <c r="N7" s="185" t="s">
        <v>68</v>
      </c>
      <c r="O7" s="191">
        <v>2016</v>
      </c>
      <c r="P7" s="192" t="s">
        <v>45</v>
      </c>
      <c r="Q7" s="181" t="s">
        <v>1030</v>
      </c>
      <c r="R7" s="193"/>
    </row>
    <row r="8" spans="1:18" ht="73.5" x14ac:dyDescent="0.25">
      <c r="A8" s="175" t="s">
        <v>70</v>
      </c>
      <c r="B8" s="185" t="s">
        <v>71</v>
      </c>
      <c r="C8" s="199" t="s">
        <v>55</v>
      </c>
      <c r="D8" s="200" t="s">
        <v>49</v>
      </c>
      <c r="E8" s="201" t="s">
        <v>50</v>
      </c>
      <c r="F8" s="184" t="s">
        <v>56</v>
      </c>
      <c r="G8" s="202">
        <v>3</v>
      </c>
      <c r="H8" s="187">
        <v>43800</v>
      </c>
      <c r="I8" s="187">
        <v>46387</v>
      </c>
      <c r="J8" s="188">
        <f t="shared" si="0"/>
        <v>369.57142857142856</v>
      </c>
      <c r="K8" s="189">
        <v>1.5</v>
      </c>
      <c r="L8" s="194">
        <v>0.5</v>
      </c>
      <c r="M8" s="191" t="s">
        <v>72</v>
      </c>
      <c r="N8" s="185" t="s">
        <v>69</v>
      </c>
      <c r="O8" s="191">
        <v>2016</v>
      </c>
      <c r="P8" s="192" t="s">
        <v>45</v>
      </c>
      <c r="Q8" s="181" t="s">
        <v>1031</v>
      </c>
      <c r="R8" s="193"/>
    </row>
    <row r="9" spans="1:18" ht="52.5" x14ac:dyDescent="0.25">
      <c r="A9" s="175" t="s">
        <v>1016</v>
      </c>
      <c r="B9" s="185" t="s">
        <v>74</v>
      </c>
      <c r="C9" s="181" t="s">
        <v>75</v>
      </c>
      <c r="D9" s="185" t="s">
        <v>76</v>
      </c>
      <c r="E9" s="185" t="s">
        <v>77</v>
      </c>
      <c r="F9" s="200" t="s">
        <v>78</v>
      </c>
      <c r="G9" s="191">
        <v>2</v>
      </c>
      <c r="H9" s="187">
        <v>43800</v>
      </c>
      <c r="I9" s="187">
        <v>46203</v>
      </c>
      <c r="J9" s="188">
        <f t="shared" si="0"/>
        <v>343.28571428571428</v>
      </c>
      <c r="K9" s="189">
        <v>2</v>
      </c>
      <c r="L9" s="190">
        <f>K9/G9</f>
        <v>1</v>
      </c>
      <c r="M9" s="191" t="s">
        <v>34</v>
      </c>
      <c r="N9" s="185" t="s">
        <v>68</v>
      </c>
      <c r="O9" s="191">
        <v>2016</v>
      </c>
      <c r="P9" s="192" t="s">
        <v>895</v>
      </c>
      <c r="Q9" s="181" t="s">
        <v>1032</v>
      </c>
      <c r="R9" s="193"/>
    </row>
    <row r="10" spans="1:18" ht="52.5" x14ac:dyDescent="0.25">
      <c r="A10" s="175" t="s">
        <v>1017</v>
      </c>
      <c r="B10" s="185" t="s">
        <v>81</v>
      </c>
      <c r="C10" s="181" t="s">
        <v>82</v>
      </c>
      <c r="D10" s="185" t="s">
        <v>49</v>
      </c>
      <c r="E10" s="185" t="s">
        <v>50</v>
      </c>
      <c r="F10" s="184" t="s">
        <v>56</v>
      </c>
      <c r="G10" s="191">
        <v>3</v>
      </c>
      <c r="H10" s="196">
        <v>43800</v>
      </c>
      <c r="I10" s="187">
        <v>46387</v>
      </c>
      <c r="J10" s="188">
        <f t="shared" si="0"/>
        <v>369.57142857142856</v>
      </c>
      <c r="K10" s="189">
        <v>1.5</v>
      </c>
      <c r="L10" s="194">
        <v>0.5</v>
      </c>
      <c r="M10" s="203" t="s">
        <v>57</v>
      </c>
      <c r="N10" s="185" t="s">
        <v>68</v>
      </c>
      <c r="O10" s="191">
        <v>2016</v>
      </c>
      <c r="P10" s="192" t="s">
        <v>45</v>
      </c>
      <c r="Q10" s="181" t="s">
        <v>1033</v>
      </c>
      <c r="R10" s="193"/>
    </row>
    <row r="11" spans="1:18" ht="52.5" x14ac:dyDescent="0.25">
      <c r="A11" s="175" t="s">
        <v>83</v>
      </c>
      <c r="B11" s="185" t="s">
        <v>84</v>
      </c>
      <c r="C11" s="185" t="s">
        <v>85</v>
      </c>
      <c r="D11" s="185" t="s">
        <v>49</v>
      </c>
      <c r="E11" s="204" t="s">
        <v>50</v>
      </c>
      <c r="F11" s="205" t="s">
        <v>56</v>
      </c>
      <c r="G11" s="191">
        <v>3</v>
      </c>
      <c r="H11" s="187">
        <v>43800</v>
      </c>
      <c r="I11" s="187">
        <v>46387</v>
      </c>
      <c r="J11" s="188">
        <f t="shared" si="0"/>
        <v>369.57142857142856</v>
      </c>
      <c r="K11" s="189">
        <v>1.5</v>
      </c>
      <c r="L11" s="194">
        <v>0.5</v>
      </c>
      <c r="M11" s="191" t="s">
        <v>72</v>
      </c>
      <c r="N11" s="185" t="s">
        <v>69</v>
      </c>
      <c r="O11" s="191">
        <v>2016</v>
      </c>
      <c r="P11" s="192" t="s">
        <v>45</v>
      </c>
      <c r="Q11" s="181" t="s">
        <v>1034</v>
      </c>
      <c r="R11" s="193"/>
    </row>
    <row r="12" spans="1:18" ht="73.5" x14ac:dyDescent="0.25">
      <c r="A12" s="175" t="s">
        <v>86</v>
      </c>
      <c r="B12" s="185" t="s">
        <v>87</v>
      </c>
      <c r="C12" s="181" t="s">
        <v>55</v>
      </c>
      <c r="D12" s="206" t="s">
        <v>49</v>
      </c>
      <c r="E12" s="205" t="s">
        <v>50</v>
      </c>
      <c r="F12" s="205" t="s">
        <v>56</v>
      </c>
      <c r="G12" s="202">
        <v>3</v>
      </c>
      <c r="H12" s="187">
        <v>43800</v>
      </c>
      <c r="I12" s="187">
        <v>46387</v>
      </c>
      <c r="J12" s="188">
        <f t="shared" si="0"/>
        <v>369.57142857142856</v>
      </c>
      <c r="K12" s="189">
        <v>1.5</v>
      </c>
      <c r="L12" s="194">
        <v>0.5</v>
      </c>
      <c r="M12" s="191" t="s">
        <v>72</v>
      </c>
      <c r="N12" s="185" t="s">
        <v>69</v>
      </c>
      <c r="O12" s="191">
        <v>2016</v>
      </c>
      <c r="P12" s="192" t="s">
        <v>45</v>
      </c>
      <c r="Q12" s="181" t="s">
        <v>1034</v>
      </c>
      <c r="R12" s="193"/>
    </row>
    <row r="13" spans="1:18" ht="73.5" x14ac:dyDescent="0.25">
      <c r="A13" s="175" t="s">
        <v>88</v>
      </c>
      <c r="B13" s="185" t="s">
        <v>89</v>
      </c>
      <c r="C13" s="181" t="s">
        <v>55</v>
      </c>
      <c r="D13" s="206" t="s">
        <v>49</v>
      </c>
      <c r="E13" s="205" t="s">
        <v>50</v>
      </c>
      <c r="F13" s="205" t="s">
        <v>56</v>
      </c>
      <c r="G13" s="191">
        <v>3</v>
      </c>
      <c r="H13" s="187">
        <v>43800</v>
      </c>
      <c r="I13" s="187">
        <v>46387</v>
      </c>
      <c r="J13" s="188">
        <f t="shared" si="0"/>
        <v>369.57142857142856</v>
      </c>
      <c r="K13" s="189">
        <v>1.5</v>
      </c>
      <c r="L13" s="194">
        <v>0.5</v>
      </c>
      <c r="M13" s="191" t="s">
        <v>72</v>
      </c>
      <c r="N13" s="185" t="s">
        <v>69</v>
      </c>
      <c r="O13" s="191">
        <v>2016</v>
      </c>
      <c r="P13" s="192" t="s">
        <v>45</v>
      </c>
      <c r="Q13" s="181" t="s">
        <v>1035</v>
      </c>
      <c r="R13" s="193"/>
    </row>
    <row r="14" spans="1:18" ht="73.5" x14ac:dyDescent="0.25">
      <c r="A14" s="175" t="s">
        <v>1018</v>
      </c>
      <c r="B14" s="185" t="s">
        <v>91</v>
      </c>
      <c r="C14" s="181" t="s">
        <v>55</v>
      </c>
      <c r="D14" s="185" t="s">
        <v>49</v>
      </c>
      <c r="E14" s="181" t="s">
        <v>50</v>
      </c>
      <c r="F14" s="207" t="s">
        <v>56</v>
      </c>
      <c r="G14" s="195">
        <v>3</v>
      </c>
      <c r="H14" s="196">
        <v>43800</v>
      </c>
      <c r="I14" s="187">
        <v>46387</v>
      </c>
      <c r="J14" s="188">
        <f t="shared" si="0"/>
        <v>369.57142857142856</v>
      </c>
      <c r="K14" s="189">
        <v>1.5</v>
      </c>
      <c r="L14" s="194">
        <v>0.5</v>
      </c>
      <c r="M14" s="191" t="s">
        <v>57</v>
      </c>
      <c r="N14" s="185" t="s">
        <v>68</v>
      </c>
      <c r="O14" s="191">
        <v>2016</v>
      </c>
      <c r="P14" s="192" t="s">
        <v>45</v>
      </c>
      <c r="Q14" s="181" t="s">
        <v>1034</v>
      </c>
      <c r="R14" s="193"/>
    </row>
    <row r="15" spans="1:18" ht="52.5" x14ac:dyDescent="0.25">
      <c r="A15" s="175" t="s">
        <v>92</v>
      </c>
      <c r="B15" s="185" t="s">
        <v>93</v>
      </c>
      <c r="C15" s="185" t="s">
        <v>94</v>
      </c>
      <c r="D15" s="185" t="s">
        <v>76</v>
      </c>
      <c r="E15" s="200" t="s">
        <v>77</v>
      </c>
      <c r="F15" s="200" t="s">
        <v>78</v>
      </c>
      <c r="G15" s="191">
        <v>2</v>
      </c>
      <c r="H15" s="187">
        <v>43800</v>
      </c>
      <c r="I15" s="187">
        <v>46203</v>
      </c>
      <c r="J15" s="188">
        <f t="shared" si="0"/>
        <v>343.28571428571428</v>
      </c>
      <c r="K15" s="189">
        <v>2</v>
      </c>
      <c r="L15" s="194">
        <f>K15/G15</f>
        <v>1</v>
      </c>
      <c r="M15" s="191" t="s">
        <v>34</v>
      </c>
      <c r="N15" s="185" t="s">
        <v>69</v>
      </c>
      <c r="O15" s="191">
        <v>2016</v>
      </c>
      <c r="P15" s="192" t="s">
        <v>895</v>
      </c>
      <c r="Q15" s="181" t="s">
        <v>1032</v>
      </c>
      <c r="R15" s="193"/>
    </row>
    <row r="16" spans="1:18" ht="63" x14ac:dyDescent="0.25">
      <c r="A16" s="175" t="s">
        <v>95</v>
      </c>
      <c r="B16" s="185" t="s">
        <v>96</v>
      </c>
      <c r="C16" s="185" t="s">
        <v>97</v>
      </c>
      <c r="D16" s="185" t="s">
        <v>49</v>
      </c>
      <c r="E16" s="207" t="s">
        <v>50</v>
      </c>
      <c r="F16" s="207" t="s">
        <v>56</v>
      </c>
      <c r="G16" s="191">
        <v>3</v>
      </c>
      <c r="H16" s="187">
        <v>43800</v>
      </c>
      <c r="I16" s="187">
        <v>46387</v>
      </c>
      <c r="J16" s="188">
        <f t="shared" si="0"/>
        <v>369.57142857142856</v>
      </c>
      <c r="K16" s="189">
        <v>1.5</v>
      </c>
      <c r="L16" s="194">
        <v>0.5</v>
      </c>
      <c r="M16" s="191" t="s">
        <v>57</v>
      </c>
      <c r="N16" s="185" t="s">
        <v>98</v>
      </c>
      <c r="O16" s="191">
        <v>2016</v>
      </c>
      <c r="P16" s="192" t="s">
        <v>45</v>
      </c>
      <c r="Q16" s="181" t="s">
        <v>1028</v>
      </c>
      <c r="R16" s="193"/>
    </row>
    <row r="17" spans="1:18" ht="63" x14ac:dyDescent="0.25">
      <c r="A17" s="175" t="s">
        <v>99</v>
      </c>
      <c r="B17" s="185" t="s">
        <v>100</v>
      </c>
      <c r="C17" s="185" t="s">
        <v>101</v>
      </c>
      <c r="D17" s="185" t="s">
        <v>49</v>
      </c>
      <c r="E17" s="204" t="s">
        <v>50</v>
      </c>
      <c r="F17" s="205" t="s">
        <v>56</v>
      </c>
      <c r="G17" s="191">
        <v>3</v>
      </c>
      <c r="H17" s="187">
        <v>43800</v>
      </c>
      <c r="I17" s="187">
        <v>46387</v>
      </c>
      <c r="J17" s="188">
        <f t="shared" si="0"/>
        <v>369.57142857142856</v>
      </c>
      <c r="K17" s="189">
        <v>1.5</v>
      </c>
      <c r="L17" s="194">
        <v>0.5</v>
      </c>
      <c r="M17" s="191" t="s">
        <v>57</v>
      </c>
      <c r="N17" s="185" t="s">
        <v>69</v>
      </c>
      <c r="O17" s="191">
        <v>2016</v>
      </c>
      <c r="P17" s="192" t="s">
        <v>45</v>
      </c>
      <c r="Q17" s="181" t="s">
        <v>1036</v>
      </c>
      <c r="R17" s="193"/>
    </row>
    <row r="18" spans="1:18" ht="73.5" x14ac:dyDescent="0.25">
      <c r="A18" s="175" t="s">
        <v>1019</v>
      </c>
      <c r="B18" s="185" t="s">
        <v>103</v>
      </c>
      <c r="C18" s="181" t="s">
        <v>55</v>
      </c>
      <c r="D18" s="185" t="s">
        <v>49</v>
      </c>
      <c r="E18" s="204" t="s">
        <v>50</v>
      </c>
      <c r="F18" s="205" t="s">
        <v>56</v>
      </c>
      <c r="G18" s="195">
        <v>3</v>
      </c>
      <c r="H18" s="196">
        <v>43800</v>
      </c>
      <c r="I18" s="187">
        <v>46387</v>
      </c>
      <c r="J18" s="208">
        <f t="shared" si="0"/>
        <v>369.57142857142856</v>
      </c>
      <c r="K18" s="189">
        <v>1.5</v>
      </c>
      <c r="L18" s="194">
        <v>0.5</v>
      </c>
      <c r="M18" s="191" t="s">
        <v>57</v>
      </c>
      <c r="N18" s="185" t="s">
        <v>68</v>
      </c>
      <c r="O18" s="191">
        <v>2016</v>
      </c>
      <c r="P18" s="192" t="s">
        <v>45</v>
      </c>
      <c r="Q18" s="181" t="s">
        <v>1037</v>
      </c>
      <c r="R18" s="193"/>
    </row>
    <row r="19" spans="1:18" ht="73.5" x14ac:dyDescent="0.25">
      <c r="A19" s="175" t="s">
        <v>1020</v>
      </c>
      <c r="B19" s="185" t="s">
        <v>105</v>
      </c>
      <c r="C19" s="181" t="s">
        <v>55</v>
      </c>
      <c r="D19" s="185" t="s">
        <v>49</v>
      </c>
      <c r="E19" s="204" t="s">
        <v>50</v>
      </c>
      <c r="F19" s="205" t="s">
        <v>56</v>
      </c>
      <c r="G19" s="195">
        <v>3</v>
      </c>
      <c r="H19" s="196">
        <v>43800</v>
      </c>
      <c r="I19" s="187">
        <v>46387</v>
      </c>
      <c r="J19" s="208">
        <f t="shared" si="0"/>
        <v>369.57142857142856</v>
      </c>
      <c r="K19" s="189">
        <v>1.5</v>
      </c>
      <c r="L19" s="194">
        <v>0.5</v>
      </c>
      <c r="M19" s="191" t="s">
        <v>57</v>
      </c>
      <c r="N19" s="185" t="s">
        <v>68</v>
      </c>
      <c r="O19" s="191">
        <v>2016</v>
      </c>
      <c r="P19" s="192" t="s">
        <v>45</v>
      </c>
      <c r="Q19" s="181" t="s">
        <v>1038</v>
      </c>
      <c r="R19" s="193"/>
    </row>
    <row r="20" spans="1:18" ht="63" x14ac:dyDescent="0.25">
      <c r="A20" s="175" t="s">
        <v>1021</v>
      </c>
      <c r="B20" s="185" t="s">
        <v>107</v>
      </c>
      <c r="C20" s="185" t="s">
        <v>108</v>
      </c>
      <c r="D20" s="185" t="s">
        <v>49</v>
      </c>
      <c r="E20" s="204" t="s">
        <v>50</v>
      </c>
      <c r="F20" s="205" t="s">
        <v>56</v>
      </c>
      <c r="G20" s="191">
        <v>2</v>
      </c>
      <c r="H20" s="187">
        <v>42767</v>
      </c>
      <c r="I20" s="187">
        <v>46387</v>
      </c>
      <c r="J20" s="208">
        <f t="shared" si="0"/>
        <v>517.14285714285711</v>
      </c>
      <c r="K20" s="189">
        <v>1.5</v>
      </c>
      <c r="L20" s="194">
        <v>0.5</v>
      </c>
      <c r="M20" s="209" t="s">
        <v>109</v>
      </c>
      <c r="N20" s="185" t="s">
        <v>68</v>
      </c>
      <c r="O20" s="191">
        <v>2016</v>
      </c>
      <c r="P20" s="192" t="s">
        <v>45</v>
      </c>
      <c r="Q20" s="181" t="s">
        <v>1039</v>
      </c>
      <c r="R20" s="193"/>
    </row>
    <row r="21" spans="1:18" ht="84" x14ac:dyDescent="0.25">
      <c r="A21" s="175" t="s">
        <v>113</v>
      </c>
      <c r="B21" s="185" t="s">
        <v>114</v>
      </c>
      <c r="C21" s="185" t="s">
        <v>115</v>
      </c>
      <c r="D21" s="185" t="s">
        <v>49</v>
      </c>
      <c r="E21" s="185" t="s">
        <v>50</v>
      </c>
      <c r="F21" s="200" t="s">
        <v>56</v>
      </c>
      <c r="G21" s="191">
        <v>1</v>
      </c>
      <c r="H21" s="187">
        <v>42947</v>
      </c>
      <c r="I21" s="187">
        <v>46387</v>
      </c>
      <c r="J21" s="208">
        <f t="shared" si="0"/>
        <v>491.42857142857144</v>
      </c>
      <c r="K21" s="210">
        <v>1</v>
      </c>
      <c r="L21" s="194">
        <v>0.5</v>
      </c>
      <c r="M21" s="191" t="s">
        <v>116</v>
      </c>
      <c r="N21" s="185" t="s">
        <v>112</v>
      </c>
      <c r="O21" s="191">
        <v>2017</v>
      </c>
      <c r="P21" s="192" t="s">
        <v>45</v>
      </c>
      <c r="Q21" s="185" t="s">
        <v>1040</v>
      </c>
      <c r="R21" s="193"/>
    </row>
    <row r="22" spans="1:18" ht="73.5" x14ac:dyDescent="0.25">
      <c r="A22" s="175" t="s">
        <v>117</v>
      </c>
      <c r="B22" s="185" t="s">
        <v>118</v>
      </c>
      <c r="C22" s="211" t="s">
        <v>55</v>
      </c>
      <c r="D22" s="185" t="s">
        <v>49</v>
      </c>
      <c r="E22" s="204" t="s">
        <v>50</v>
      </c>
      <c r="F22" s="205" t="s">
        <v>56</v>
      </c>
      <c r="G22" s="195">
        <v>3</v>
      </c>
      <c r="H22" s="196">
        <v>43800</v>
      </c>
      <c r="I22" s="187">
        <v>46387</v>
      </c>
      <c r="J22" s="208">
        <f t="shared" si="0"/>
        <v>369.57142857142856</v>
      </c>
      <c r="K22" s="189">
        <v>1.5</v>
      </c>
      <c r="L22" s="194">
        <v>0.5</v>
      </c>
      <c r="M22" s="191" t="s">
        <v>57</v>
      </c>
      <c r="N22" s="185" t="s">
        <v>112</v>
      </c>
      <c r="O22" s="191">
        <v>2017</v>
      </c>
      <c r="P22" s="192" t="s">
        <v>45</v>
      </c>
      <c r="Q22" s="181" t="s">
        <v>1041</v>
      </c>
      <c r="R22" s="193"/>
    </row>
    <row r="23" spans="1:18" ht="63" x14ac:dyDescent="0.25">
      <c r="A23" s="178" t="s">
        <v>119</v>
      </c>
      <c r="B23" s="185" t="s">
        <v>120</v>
      </c>
      <c r="C23" s="185" t="s">
        <v>121</v>
      </c>
      <c r="D23" s="205" t="s">
        <v>122</v>
      </c>
      <c r="E23" s="204" t="s">
        <v>123</v>
      </c>
      <c r="F23" s="204" t="s">
        <v>124</v>
      </c>
      <c r="G23" s="212">
        <v>4</v>
      </c>
      <c r="H23" s="196">
        <v>45293</v>
      </c>
      <c r="I23" s="196">
        <v>46356</v>
      </c>
      <c r="J23" s="213">
        <f>(I23-H23)/7</f>
        <v>151.85714285714286</v>
      </c>
      <c r="K23" s="191">
        <v>0</v>
      </c>
      <c r="L23" s="194">
        <f>IF(K23/G23&gt;1,1,K23/G23)</f>
        <v>0</v>
      </c>
      <c r="M23" s="203" t="s">
        <v>125</v>
      </c>
      <c r="N23" s="191" t="s">
        <v>126</v>
      </c>
      <c r="O23" s="191">
        <v>2018</v>
      </c>
      <c r="P23" s="192" t="s">
        <v>45</v>
      </c>
      <c r="Q23" s="181" t="s">
        <v>1042</v>
      </c>
      <c r="R23" s="193"/>
    </row>
    <row r="24" spans="1:18" ht="84" x14ac:dyDescent="0.25">
      <c r="A24" s="178" t="s">
        <v>128</v>
      </c>
      <c r="B24" s="185" t="s">
        <v>1043</v>
      </c>
      <c r="C24" s="185" t="s">
        <v>129</v>
      </c>
      <c r="D24" s="185" t="s">
        <v>931</v>
      </c>
      <c r="E24" s="185" t="s">
        <v>909</v>
      </c>
      <c r="F24" s="204" t="s">
        <v>932</v>
      </c>
      <c r="G24" s="210">
        <v>2</v>
      </c>
      <c r="H24" s="214">
        <v>46204</v>
      </c>
      <c r="I24" s="214">
        <v>46599</v>
      </c>
      <c r="J24" s="213">
        <f>(I24-H24)/7</f>
        <v>56.428571428571431</v>
      </c>
      <c r="K24" s="191">
        <v>0</v>
      </c>
      <c r="L24" s="194">
        <f>IF(K24/G24&gt;1,1,K24/G24)</f>
        <v>0</v>
      </c>
      <c r="M24" s="191" t="s">
        <v>933</v>
      </c>
      <c r="N24" s="191" t="s">
        <v>131</v>
      </c>
      <c r="O24" s="192">
        <v>2019</v>
      </c>
      <c r="P24" s="191" t="s">
        <v>45</v>
      </c>
      <c r="Q24" s="204" t="s">
        <v>1044</v>
      </c>
      <c r="R24" s="193"/>
    </row>
    <row r="25" spans="1:18" ht="84" x14ac:dyDescent="0.25">
      <c r="A25" s="178" t="s">
        <v>138</v>
      </c>
      <c r="B25" s="182" t="s">
        <v>139</v>
      </c>
      <c r="C25" s="182" t="s">
        <v>140</v>
      </c>
      <c r="D25" s="182" t="s">
        <v>141</v>
      </c>
      <c r="E25" s="215" t="s">
        <v>142</v>
      </c>
      <c r="F25" s="215" t="s">
        <v>143</v>
      </c>
      <c r="G25" s="216">
        <v>5</v>
      </c>
      <c r="H25" s="217">
        <v>41821</v>
      </c>
      <c r="I25" s="217">
        <v>45687</v>
      </c>
      <c r="J25" s="213">
        <f>(I25-H25)/7</f>
        <v>552.28571428571433</v>
      </c>
      <c r="K25" s="191">
        <v>6</v>
      </c>
      <c r="L25" s="194">
        <f>IF(K25/G25&gt;1,1,K25/G25)</f>
        <v>1</v>
      </c>
      <c r="M25" s="216" t="s">
        <v>144</v>
      </c>
      <c r="N25" s="191" t="s">
        <v>127</v>
      </c>
      <c r="O25" s="218">
        <v>2019</v>
      </c>
      <c r="P25" s="191" t="s">
        <v>895</v>
      </c>
      <c r="Q25" s="193" t="s">
        <v>1045</v>
      </c>
      <c r="R25" s="193"/>
    </row>
    <row r="26" spans="1:18" ht="84" x14ac:dyDescent="0.25">
      <c r="A26" s="175" t="s">
        <v>147</v>
      </c>
      <c r="B26" s="219" t="s">
        <v>148</v>
      </c>
      <c r="C26" s="220" t="s">
        <v>149</v>
      </c>
      <c r="D26" s="205" t="s">
        <v>150</v>
      </c>
      <c r="E26" s="221" t="s">
        <v>151</v>
      </c>
      <c r="F26" s="207" t="s">
        <v>145</v>
      </c>
      <c r="G26" s="222">
        <v>40</v>
      </c>
      <c r="H26" s="223">
        <v>44265</v>
      </c>
      <c r="I26" s="223">
        <v>46356</v>
      </c>
      <c r="J26" s="208">
        <f>SUM(I26-H26)/7</f>
        <v>298.71428571428572</v>
      </c>
      <c r="K26" s="192">
        <v>0</v>
      </c>
      <c r="L26" s="194">
        <v>0</v>
      </c>
      <c r="M26" s="203" t="s">
        <v>125</v>
      </c>
      <c r="N26" s="181" t="s">
        <v>146</v>
      </c>
      <c r="O26" s="191">
        <v>2020</v>
      </c>
      <c r="P26" s="192" t="s">
        <v>45</v>
      </c>
      <c r="Q26" s="181" t="s">
        <v>1042</v>
      </c>
      <c r="R26" s="193"/>
    </row>
    <row r="27" spans="1:18" ht="73.5" x14ac:dyDescent="0.25">
      <c r="A27" s="178" t="s">
        <v>152</v>
      </c>
      <c r="B27" s="182" t="s">
        <v>153</v>
      </c>
      <c r="C27" s="182" t="s">
        <v>154</v>
      </c>
      <c r="D27" s="182" t="s">
        <v>155</v>
      </c>
      <c r="E27" s="182" t="s">
        <v>156</v>
      </c>
      <c r="F27" s="182" t="s">
        <v>157</v>
      </c>
      <c r="G27" s="216">
        <v>1</v>
      </c>
      <c r="H27" s="217">
        <v>45474</v>
      </c>
      <c r="I27" s="183">
        <v>46295</v>
      </c>
      <c r="J27" s="213">
        <f>(I27-H27)/7</f>
        <v>117.28571428571429</v>
      </c>
      <c r="K27" s="191">
        <v>0</v>
      </c>
      <c r="L27" s="194">
        <f>IF(K27/G27&gt;1,1,K27/G27)</f>
        <v>0</v>
      </c>
      <c r="M27" s="216" t="s">
        <v>144</v>
      </c>
      <c r="N27" s="191" t="s">
        <v>158</v>
      </c>
      <c r="O27" s="191">
        <v>2020</v>
      </c>
      <c r="P27" s="192" t="s">
        <v>45</v>
      </c>
      <c r="Q27" s="181" t="s">
        <v>1046</v>
      </c>
      <c r="R27" s="193"/>
    </row>
    <row r="28" spans="1:18" ht="73.5" x14ac:dyDescent="0.25">
      <c r="A28" s="178" t="s">
        <v>159</v>
      </c>
      <c r="B28" s="182" t="s">
        <v>1047</v>
      </c>
      <c r="C28" s="182" t="s">
        <v>160</v>
      </c>
      <c r="D28" s="182" t="s">
        <v>161</v>
      </c>
      <c r="E28" s="215" t="s">
        <v>133</v>
      </c>
      <c r="F28" s="215" t="s">
        <v>134</v>
      </c>
      <c r="G28" s="216">
        <v>2</v>
      </c>
      <c r="H28" s="217">
        <v>45848</v>
      </c>
      <c r="I28" s="217">
        <v>45991</v>
      </c>
      <c r="J28" s="213">
        <f>(I28-H28)/7</f>
        <v>20.428571428571427</v>
      </c>
      <c r="K28" s="191">
        <v>2</v>
      </c>
      <c r="L28" s="194">
        <f>IF(K28/G28&gt;1,1,K28/G28)</f>
        <v>1</v>
      </c>
      <c r="M28" s="192" t="s">
        <v>130</v>
      </c>
      <c r="N28" s="191" t="s">
        <v>158</v>
      </c>
      <c r="O28" s="191">
        <v>2020</v>
      </c>
      <c r="P28" s="191" t="s">
        <v>895</v>
      </c>
      <c r="Q28" s="193" t="s">
        <v>1045</v>
      </c>
      <c r="R28" s="193"/>
    </row>
    <row r="29" spans="1:18" ht="63" x14ac:dyDescent="0.25">
      <c r="A29" s="178" t="s">
        <v>163</v>
      </c>
      <c r="B29" s="182" t="s">
        <v>164</v>
      </c>
      <c r="C29" s="182" t="s">
        <v>165</v>
      </c>
      <c r="D29" s="182" t="s">
        <v>166</v>
      </c>
      <c r="E29" s="182" t="s">
        <v>167</v>
      </c>
      <c r="F29" s="182" t="s">
        <v>168</v>
      </c>
      <c r="G29" s="216">
        <v>3</v>
      </c>
      <c r="H29" s="217">
        <v>45565</v>
      </c>
      <c r="I29" s="217">
        <v>46326</v>
      </c>
      <c r="J29" s="213">
        <f>(I29-H29)/7</f>
        <v>108.71428571428571</v>
      </c>
      <c r="K29" s="191">
        <v>0</v>
      </c>
      <c r="L29" s="194">
        <f>IF(K29/G29&gt;1,1,K29/G29)</f>
        <v>0</v>
      </c>
      <c r="M29" s="216" t="s">
        <v>130</v>
      </c>
      <c r="N29" s="191" t="s">
        <v>158</v>
      </c>
      <c r="O29" s="191">
        <v>2020</v>
      </c>
      <c r="P29" s="192" t="s">
        <v>45</v>
      </c>
      <c r="Q29" s="181" t="s">
        <v>1042</v>
      </c>
      <c r="R29" s="193"/>
    </row>
    <row r="30" spans="1:18" ht="84" x14ac:dyDescent="0.25">
      <c r="A30" s="175" t="s">
        <v>170</v>
      </c>
      <c r="B30" s="224" t="s">
        <v>1048</v>
      </c>
      <c r="C30" s="225" t="s">
        <v>171</v>
      </c>
      <c r="D30" s="226" t="s">
        <v>172</v>
      </c>
      <c r="E30" s="227" t="s">
        <v>173</v>
      </c>
      <c r="F30" s="226" t="s">
        <v>174</v>
      </c>
      <c r="G30" s="228">
        <v>2</v>
      </c>
      <c r="H30" s="196">
        <v>45306</v>
      </c>
      <c r="I30" s="229">
        <v>46356</v>
      </c>
      <c r="J30" s="230">
        <f t="shared" ref="J30:J44" si="1">(I30-H30)/7</f>
        <v>150</v>
      </c>
      <c r="K30" s="191">
        <v>0</v>
      </c>
      <c r="L30" s="194">
        <f>IF(K30/G30&gt;1,1,K30/G30)</f>
        <v>0</v>
      </c>
      <c r="M30" s="216" t="s">
        <v>169</v>
      </c>
      <c r="N30" s="191" t="s">
        <v>193</v>
      </c>
      <c r="O30" s="191">
        <v>2021</v>
      </c>
      <c r="P30" s="192" t="s">
        <v>45</v>
      </c>
      <c r="Q30" s="181" t="s">
        <v>1042</v>
      </c>
      <c r="R30" s="193"/>
    </row>
    <row r="31" spans="1:18" ht="157.5" x14ac:dyDescent="0.25">
      <c r="A31" s="178" t="s">
        <v>175</v>
      </c>
      <c r="B31" s="200" t="s">
        <v>176</v>
      </c>
      <c r="C31" s="207" t="s">
        <v>177</v>
      </c>
      <c r="D31" s="207" t="s">
        <v>178</v>
      </c>
      <c r="E31" s="207" t="s">
        <v>179</v>
      </c>
      <c r="F31" s="207" t="s">
        <v>180</v>
      </c>
      <c r="G31" s="232">
        <v>5</v>
      </c>
      <c r="H31" s="196">
        <v>45120</v>
      </c>
      <c r="I31" s="196">
        <v>46203</v>
      </c>
      <c r="J31" s="213">
        <f t="shared" si="1"/>
        <v>154.71428571428572</v>
      </c>
      <c r="K31" s="191">
        <v>5</v>
      </c>
      <c r="L31" s="194">
        <f>IF(K31/G31&gt;1,1,K31/G31)</f>
        <v>1</v>
      </c>
      <c r="M31" s="203" t="s">
        <v>125</v>
      </c>
      <c r="N31" s="233" t="s">
        <v>321</v>
      </c>
      <c r="O31" s="191">
        <v>2021</v>
      </c>
      <c r="P31" s="191" t="s">
        <v>894</v>
      </c>
      <c r="Q31" s="181" t="s">
        <v>1205</v>
      </c>
      <c r="R31" s="193"/>
    </row>
    <row r="32" spans="1:18" ht="84" x14ac:dyDescent="0.25">
      <c r="A32" s="178" t="s">
        <v>181</v>
      </c>
      <c r="B32" s="231" t="s">
        <v>182</v>
      </c>
      <c r="C32" s="234" t="s">
        <v>183</v>
      </c>
      <c r="D32" s="207" t="s">
        <v>184</v>
      </c>
      <c r="E32" s="207" t="s">
        <v>185</v>
      </c>
      <c r="F32" s="207" t="s">
        <v>186</v>
      </c>
      <c r="G32" s="232">
        <v>3</v>
      </c>
      <c r="H32" s="235">
        <v>45120</v>
      </c>
      <c r="I32" s="196">
        <v>46386</v>
      </c>
      <c r="J32" s="213">
        <f t="shared" si="1"/>
        <v>180.85714285714286</v>
      </c>
      <c r="K32" s="191">
        <v>1</v>
      </c>
      <c r="L32" s="194">
        <f t="shared" ref="L32:L36" si="2">IF(K32/G32&gt;1,1,K32/G32)</f>
        <v>0.33333333333333331</v>
      </c>
      <c r="M32" s="203" t="s">
        <v>125</v>
      </c>
      <c r="N32" s="233" t="s">
        <v>321</v>
      </c>
      <c r="O32" s="191">
        <v>2021</v>
      </c>
      <c r="P32" s="192" t="s">
        <v>45</v>
      </c>
      <c r="Q32" s="181" t="s">
        <v>1049</v>
      </c>
      <c r="R32" s="193"/>
    </row>
    <row r="33" spans="1:18" ht="94.5" x14ac:dyDescent="0.25">
      <c r="A33" s="175" t="s">
        <v>187</v>
      </c>
      <c r="B33" s="236" t="s">
        <v>188</v>
      </c>
      <c r="C33" s="225" t="s">
        <v>189</v>
      </c>
      <c r="D33" s="205" t="s">
        <v>190</v>
      </c>
      <c r="E33" s="236" t="s">
        <v>191</v>
      </c>
      <c r="F33" s="205" t="s">
        <v>192</v>
      </c>
      <c r="G33" s="195">
        <v>3</v>
      </c>
      <c r="H33" s="196">
        <v>45852</v>
      </c>
      <c r="I33" s="196">
        <v>46203</v>
      </c>
      <c r="J33" s="237">
        <f t="shared" si="1"/>
        <v>50.142857142857146</v>
      </c>
      <c r="K33" s="191">
        <v>1</v>
      </c>
      <c r="L33" s="194">
        <f t="shared" si="2"/>
        <v>0.33333333333333331</v>
      </c>
      <c r="M33" s="216" t="s">
        <v>169</v>
      </c>
      <c r="N33" s="191" t="s">
        <v>193</v>
      </c>
      <c r="O33" s="191">
        <v>2021</v>
      </c>
      <c r="P33" s="192" t="s">
        <v>135</v>
      </c>
      <c r="Q33" s="181" t="s">
        <v>1050</v>
      </c>
      <c r="R33" s="181" t="s">
        <v>1051</v>
      </c>
    </row>
    <row r="34" spans="1:18" ht="94.5" x14ac:dyDescent="0.25">
      <c r="A34" s="178" t="s">
        <v>194</v>
      </c>
      <c r="B34" s="200" t="s">
        <v>195</v>
      </c>
      <c r="C34" s="207" t="s">
        <v>177</v>
      </c>
      <c r="D34" s="207" t="s">
        <v>196</v>
      </c>
      <c r="E34" s="207" t="s">
        <v>197</v>
      </c>
      <c r="F34" s="207" t="s">
        <v>198</v>
      </c>
      <c r="G34" s="238">
        <v>5</v>
      </c>
      <c r="H34" s="196">
        <v>45120</v>
      </c>
      <c r="I34" s="196">
        <v>46203</v>
      </c>
      <c r="J34" s="213">
        <f t="shared" si="1"/>
        <v>154.71428571428572</v>
      </c>
      <c r="K34" s="191">
        <v>1</v>
      </c>
      <c r="L34" s="194">
        <f t="shared" si="2"/>
        <v>0.2</v>
      </c>
      <c r="M34" s="203" t="s">
        <v>125</v>
      </c>
      <c r="N34" s="233" t="s">
        <v>321</v>
      </c>
      <c r="O34" s="191">
        <v>2021</v>
      </c>
      <c r="P34" s="192" t="s">
        <v>135</v>
      </c>
      <c r="Q34" s="181" t="s">
        <v>1042</v>
      </c>
      <c r="R34" s="181" t="s">
        <v>1052</v>
      </c>
    </row>
    <row r="35" spans="1:18" ht="73.5" x14ac:dyDescent="0.25">
      <c r="A35" s="179" t="s">
        <v>199</v>
      </c>
      <c r="B35" s="227" t="s">
        <v>1053</v>
      </c>
      <c r="C35" s="239" t="s">
        <v>200</v>
      </c>
      <c r="D35" s="226" t="s">
        <v>172</v>
      </c>
      <c r="E35" s="227" t="s">
        <v>173</v>
      </c>
      <c r="F35" s="226" t="s">
        <v>174</v>
      </c>
      <c r="G35" s="228">
        <v>2</v>
      </c>
      <c r="H35" s="229">
        <v>45306</v>
      </c>
      <c r="I35" s="229">
        <v>46356</v>
      </c>
      <c r="J35" s="237">
        <f t="shared" si="1"/>
        <v>150</v>
      </c>
      <c r="K35" s="233">
        <v>0</v>
      </c>
      <c r="L35" s="190">
        <f t="shared" si="2"/>
        <v>0</v>
      </c>
      <c r="M35" s="216" t="s">
        <v>169</v>
      </c>
      <c r="N35" s="191" t="s">
        <v>193</v>
      </c>
      <c r="O35" s="191">
        <v>2021</v>
      </c>
      <c r="P35" s="192" t="s">
        <v>45</v>
      </c>
      <c r="Q35" s="181" t="s">
        <v>1042</v>
      </c>
      <c r="R35" s="193"/>
    </row>
    <row r="36" spans="1:18" ht="84" x14ac:dyDescent="0.25">
      <c r="A36" s="178" t="s">
        <v>201</v>
      </c>
      <c r="B36" s="231" t="s">
        <v>202</v>
      </c>
      <c r="C36" s="234" t="s">
        <v>183</v>
      </c>
      <c r="D36" s="240" t="s">
        <v>203</v>
      </c>
      <c r="E36" s="240" t="s">
        <v>185</v>
      </c>
      <c r="F36" s="240" t="s">
        <v>186</v>
      </c>
      <c r="G36" s="241">
        <v>3</v>
      </c>
      <c r="H36" s="229">
        <v>45120</v>
      </c>
      <c r="I36" s="196">
        <v>46386</v>
      </c>
      <c r="J36" s="213">
        <f t="shared" si="1"/>
        <v>180.85714285714286</v>
      </c>
      <c r="K36" s="233">
        <v>1</v>
      </c>
      <c r="L36" s="190">
        <f t="shared" si="2"/>
        <v>0.33333333333333331</v>
      </c>
      <c r="M36" s="203" t="s">
        <v>125</v>
      </c>
      <c r="N36" s="233" t="s">
        <v>321</v>
      </c>
      <c r="O36" s="191">
        <v>2021</v>
      </c>
      <c r="P36" s="192" t="s">
        <v>45</v>
      </c>
      <c r="Q36" s="181" t="s">
        <v>1049</v>
      </c>
      <c r="R36" s="193"/>
    </row>
    <row r="37" spans="1:18" ht="84" x14ac:dyDescent="0.25">
      <c r="A37" s="180" t="s">
        <v>204</v>
      </c>
      <c r="B37" s="242" t="s">
        <v>205</v>
      </c>
      <c r="C37" s="226" t="s">
        <v>206</v>
      </c>
      <c r="D37" s="243" t="s">
        <v>207</v>
      </c>
      <c r="E37" s="243" t="s">
        <v>208</v>
      </c>
      <c r="F37" s="243" t="s">
        <v>209</v>
      </c>
      <c r="G37" s="244">
        <v>5</v>
      </c>
      <c r="H37" s="229">
        <v>45120</v>
      </c>
      <c r="I37" s="196">
        <v>46386</v>
      </c>
      <c r="J37" s="213">
        <f t="shared" si="1"/>
        <v>180.85714285714286</v>
      </c>
      <c r="K37" s="233">
        <v>1</v>
      </c>
      <c r="L37" s="190">
        <f t="shared" ref="L37:L50" si="3">IF(K37/G37&gt;1,1,K37/G37)</f>
        <v>0.2</v>
      </c>
      <c r="M37" s="203" t="s">
        <v>125</v>
      </c>
      <c r="N37" s="233" t="s">
        <v>321</v>
      </c>
      <c r="O37" s="191">
        <v>2021</v>
      </c>
      <c r="P37" s="192" t="s">
        <v>45</v>
      </c>
      <c r="Q37" s="181" t="s">
        <v>1049</v>
      </c>
      <c r="R37" s="193"/>
    </row>
    <row r="38" spans="1:18" ht="84" x14ac:dyDescent="0.25">
      <c r="A38" s="179" t="s">
        <v>210</v>
      </c>
      <c r="B38" s="227" t="s">
        <v>1054</v>
      </c>
      <c r="C38" s="239" t="s">
        <v>211</v>
      </c>
      <c r="D38" s="226" t="s">
        <v>212</v>
      </c>
      <c r="E38" s="227" t="s">
        <v>173</v>
      </c>
      <c r="F38" s="226" t="s">
        <v>174</v>
      </c>
      <c r="G38" s="228">
        <v>2</v>
      </c>
      <c r="H38" s="229">
        <v>45306</v>
      </c>
      <c r="I38" s="229">
        <v>46356</v>
      </c>
      <c r="J38" s="245">
        <f t="shared" si="1"/>
        <v>150</v>
      </c>
      <c r="K38" s="233">
        <v>0</v>
      </c>
      <c r="L38" s="190">
        <f t="shared" si="3"/>
        <v>0</v>
      </c>
      <c r="M38" s="216" t="s">
        <v>169</v>
      </c>
      <c r="N38" s="191" t="s">
        <v>193</v>
      </c>
      <c r="O38" s="191">
        <v>2021</v>
      </c>
      <c r="P38" s="192" t="s">
        <v>45</v>
      </c>
      <c r="Q38" s="181" t="s">
        <v>1042</v>
      </c>
      <c r="R38" s="193"/>
    </row>
    <row r="39" spans="1:18" ht="94.5" x14ac:dyDescent="0.25">
      <c r="A39" s="178" t="s">
        <v>213</v>
      </c>
      <c r="B39" s="231" t="s">
        <v>214</v>
      </c>
      <c r="C39" s="205" t="s">
        <v>215</v>
      </c>
      <c r="D39" s="243" t="s">
        <v>216</v>
      </c>
      <c r="E39" s="243" t="s">
        <v>217</v>
      </c>
      <c r="F39" s="243" t="s">
        <v>218</v>
      </c>
      <c r="G39" s="244">
        <v>5</v>
      </c>
      <c r="H39" s="229">
        <v>45120</v>
      </c>
      <c r="I39" s="196">
        <v>46203</v>
      </c>
      <c r="J39" s="246">
        <f t="shared" si="1"/>
        <v>154.71428571428572</v>
      </c>
      <c r="K39" s="233">
        <v>1</v>
      </c>
      <c r="L39" s="190">
        <f t="shared" si="3"/>
        <v>0.2</v>
      </c>
      <c r="M39" s="203" t="s">
        <v>125</v>
      </c>
      <c r="N39" s="233" t="s">
        <v>321</v>
      </c>
      <c r="O39" s="191">
        <v>2021</v>
      </c>
      <c r="P39" s="192" t="s">
        <v>135</v>
      </c>
      <c r="Q39" s="181" t="s">
        <v>1042</v>
      </c>
      <c r="R39" s="181" t="s">
        <v>1052</v>
      </c>
    </row>
    <row r="40" spans="1:18" ht="94.5" x14ac:dyDescent="0.25">
      <c r="A40" s="175" t="s">
        <v>219</v>
      </c>
      <c r="B40" s="224" t="s">
        <v>1055</v>
      </c>
      <c r="C40" s="225" t="s">
        <v>220</v>
      </c>
      <c r="D40" s="226" t="s">
        <v>212</v>
      </c>
      <c r="E40" s="227" t="s">
        <v>173</v>
      </c>
      <c r="F40" s="226" t="s">
        <v>174</v>
      </c>
      <c r="G40" s="228">
        <v>2</v>
      </c>
      <c r="H40" s="196">
        <v>45306</v>
      </c>
      <c r="I40" s="229">
        <v>46356</v>
      </c>
      <c r="J40" s="230">
        <f t="shared" si="1"/>
        <v>150</v>
      </c>
      <c r="K40" s="191">
        <v>0</v>
      </c>
      <c r="L40" s="194">
        <f t="shared" si="3"/>
        <v>0</v>
      </c>
      <c r="M40" s="216" t="s">
        <v>169</v>
      </c>
      <c r="N40" s="191" t="s">
        <v>193</v>
      </c>
      <c r="O40" s="191">
        <v>2021</v>
      </c>
      <c r="P40" s="192" t="s">
        <v>45</v>
      </c>
      <c r="Q40" s="181" t="s">
        <v>1042</v>
      </c>
      <c r="R40" s="193"/>
    </row>
    <row r="41" spans="1:18" ht="84" x14ac:dyDescent="0.25">
      <c r="A41" s="178" t="s">
        <v>222</v>
      </c>
      <c r="B41" s="200" t="s">
        <v>223</v>
      </c>
      <c r="C41" s="207" t="s">
        <v>224</v>
      </c>
      <c r="D41" s="207" t="s">
        <v>225</v>
      </c>
      <c r="E41" s="247" t="s">
        <v>226</v>
      </c>
      <c r="F41" s="247" t="s">
        <v>227</v>
      </c>
      <c r="G41" s="244">
        <v>4</v>
      </c>
      <c r="H41" s="196">
        <v>45120</v>
      </c>
      <c r="I41" s="196">
        <v>46203</v>
      </c>
      <c r="J41" s="213">
        <f t="shared" si="1"/>
        <v>154.71428571428572</v>
      </c>
      <c r="K41" s="191">
        <v>1</v>
      </c>
      <c r="L41" s="194">
        <f t="shared" si="3"/>
        <v>0.25</v>
      </c>
      <c r="M41" s="203" t="s">
        <v>125</v>
      </c>
      <c r="N41" s="233" t="s">
        <v>321</v>
      </c>
      <c r="O41" s="191">
        <v>2021</v>
      </c>
      <c r="P41" s="192" t="s">
        <v>135</v>
      </c>
      <c r="Q41" s="181" t="s">
        <v>1042</v>
      </c>
      <c r="R41" s="181" t="s">
        <v>1052</v>
      </c>
    </row>
    <row r="42" spans="1:18" ht="73.5" x14ac:dyDescent="0.25">
      <c r="A42" s="175" t="s">
        <v>228</v>
      </c>
      <c r="B42" s="224" t="s">
        <v>1056</v>
      </c>
      <c r="C42" s="225" t="s">
        <v>229</v>
      </c>
      <c r="D42" s="205" t="s">
        <v>190</v>
      </c>
      <c r="E42" s="236" t="s">
        <v>230</v>
      </c>
      <c r="F42" s="205" t="s">
        <v>231</v>
      </c>
      <c r="G42" s="244">
        <v>3</v>
      </c>
      <c r="H42" s="196">
        <v>45852</v>
      </c>
      <c r="I42" s="196">
        <v>46203</v>
      </c>
      <c r="J42" s="213">
        <f t="shared" si="1"/>
        <v>50.142857142857146</v>
      </c>
      <c r="K42" s="191">
        <v>3</v>
      </c>
      <c r="L42" s="194">
        <f t="shared" si="3"/>
        <v>1</v>
      </c>
      <c r="M42" s="216" t="s">
        <v>169</v>
      </c>
      <c r="N42" s="191" t="s">
        <v>193</v>
      </c>
      <c r="O42" s="191">
        <v>2021</v>
      </c>
      <c r="P42" s="192" t="s">
        <v>895</v>
      </c>
      <c r="Q42" s="181" t="s">
        <v>1057</v>
      </c>
      <c r="R42" s="193"/>
    </row>
    <row r="43" spans="1:18" ht="73.5" x14ac:dyDescent="0.25">
      <c r="A43" s="178" t="s">
        <v>232</v>
      </c>
      <c r="B43" s="231" t="s">
        <v>233</v>
      </c>
      <c r="C43" s="181" t="s">
        <v>224</v>
      </c>
      <c r="D43" s="207" t="s">
        <v>234</v>
      </c>
      <c r="E43" s="247" t="s">
        <v>235</v>
      </c>
      <c r="F43" s="247" t="s">
        <v>227</v>
      </c>
      <c r="G43" s="244">
        <v>4</v>
      </c>
      <c r="H43" s="196">
        <v>45120</v>
      </c>
      <c r="I43" s="196">
        <v>46203</v>
      </c>
      <c r="J43" s="213">
        <f t="shared" si="1"/>
        <v>154.71428571428572</v>
      </c>
      <c r="K43" s="191">
        <v>1</v>
      </c>
      <c r="L43" s="194">
        <f t="shared" si="3"/>
        <v>0.25</v>
      </c>
      <c r="M43" s="203" t="s">
        <v>125</v>
      </c>
      <c r="N43" s="233" t="s">
        <v>321</v>
      </c>
      <c r="O43" s="191">
        <v>2021</v>
      </c>
      <c r="P43" s="192" t="s">
        <v>135</v>
      </c>
      <c r="Q43" s="181" t="s">
        <v>1042</v>
      </c>
      <c r="R43" s="181" t="s">
        <v>1052</v>
      </c>
    </row>
    <row r="44" spans="1:18" ht="73.5" x14ac:dyDescent="0.25">
      <c r="A44" s="175" t="s">
        <v>236</v>
      </c>
      <c r="B44" s="224" t="s">
        <v>1058</v>
      </c>
      <c r="C44" s="225" t="s">
        <v>229</v>
      </c>
      <c r="D44" s="205" t="s">
        <v>237</v>
      </c>
      <c r="E44" s="205" t="s">
        <v>230</v>
      </c>
      <c r="F44" s="205" t="s">
        <v>231</v>
      </c>
      <c r="G44" s="244">
        <v>3</v>
      </c>
      <c r="H44" s="248">
        <v>45852</v>
      </c>
      <c r="I44" s="249">
        <v>46203</v>
      </c>
      <c r="J44" s="213">
        <f t="shared" si="1"/>
        <v>50.142857142857146</v>
      </c>
      <c r="K44" s="191">
        <v>3</v>
      </c>
      <c r="L44" s="194">
        <f t="shared" si="3"/>
        <v>1</v>
      </c>
      <c r="M44" s="216" t="s">
        <v>169</v>
      </c>
      <c r="N44" s="191" t="s">
        <v>193</v>
      </c>
      <c r="O44" s="191">
        <v>2021</v>
      </c>
      <c r="P44" s="192" t="s">
        <v>895</v>
      </c>
      <c r="Q44" s="181" t="s">
        <v>1059</v>
      </c>
      <c r="R44" s="193"/>
    </row>
    <row r="45" spans="1:18" ht="84" x14ac:dyDescent="0.25">
      <c r="A45" s="180" t="s">
        <v>238</v>
      </c>
      <c r="B45" s="250" t="s">
        <v>239</v>
      </c>
      <c r="C45" s="207" t="s">
        <v>240</v>
      </c>
      <c r="D45" s="243" t="s">
        <v>241</v>
      </c>
      <c r="E45" s="207" t="s">
        <v>242</v>
      </c>
      <c r="F45" s="207" t="s">
        <v>1060</v>
      </c>
      <c r="G45" s="244">
        <v>4</v>
      </c>
      <c r="H45" s="196">
        <v>45120</v>
      </c>
      <c r="I45" s="196">
        <v>46386</v>
      </c>
      <c r="J45" s="213">
        <f>(I45-H45)/7</f>
        <v>180.85714285714286</v>
      </c>
      <c r="K45" s="191">
        <v>2</v>
      </c>
      <c r="L45" s="194">
        <f t="shared" si="3"/>
        <v>0.5</v>
      </c>
      <c r="M45" s="203" t="s">
        <v>125</v>
      </c>
      <c r="N45" s="233" t="s">
        <v>321</v>
      </c>
      <c r="O45" s="191">
        <v>2021</v>
      </c>
      <c r="P45" s="192" t="s">
        <v>45</v>
      </c>
      <c r="Q45" s="181" t="s">
        <v>1061</v>
      </c>
      <c r="R45" s="193"/>
    </row>
    <row r="46" spans="1:18" ht="84" x14ac:dyDescent="0.25">
      <c r="A46" s="179" t="s">
        <v>243</v>
      </c>
      <c r="B46" s="227" t="s">
        <v>1062</v>
      </c>
      <c r="C46" s="225" t="s">
        <v>244</v>
      </c>
      <c r="D46" s="226" t="s">
        <v>245</v>
      </c>
      <c r="E46" s="224" t="s">
        <v>173</v>
      </c>
      <c r="F46" s="226" t="s">
        <v>174</v>
      </c>
      <c r="G46" s="195">
        <v>2</v>
      </c>
      <c r="H46" s="196">
        <v>45306</v>
      </c>
      <c r="I46" s="229">
        <v>46356</v>
      </c>
      <c r="J46" s="213">
        <f>(I46-H46)/7</f>
        <v>150</v>
      </c>
      <c r="K46" s="191">
        <v>0</v>
      </c>
      <c r="L46" s="194">
        <f t="shared" si="3"/>
        <v>0</v>
      </c>
      <c r="M46" s="216" t="s">
        <v>169</v>
      </c>
      <c r="N46" s="191" t="s">
        <v>193</v>
      </c>
      <c r="O46" s="191">
        <v>2021</v>
      </c>
      <c r="P46" s="192" t="s">
        <v>45</v>
      </c>
      <c r="Q46" s="181" t="s">
        <v>1042</v>
      </c>
      <c r="R46" s="193"/>
    </row>
    <row r="47" spans="1:18" ht="84" x14ac:dyDescent="0.25">
      <c r="A47" s="175" t="s">
        <v>246</v>
      </c>
      <c r="B47" s="224" t="s">
        <v>1063</v>
      </c>
      <c r="C47" s="225" t="s">
        <v>247</v>
      </c>
      <c r="D47" s="251" t="s">
        <v>248</v>
      </c>
      <c r="E47" s="252" t="s">
        <v>249</v>
      </c>
      <c r="F47" s="226" t="s">
        <v>250</v>
      </c>
      <c r="G47" s="195">
        <v>3</v>
      </c>
      <c r="H47" s="253">
        <v>45986</v>
      </c>
      <c r="I47" s="253">
        <v>46356</v>
      </c>
      <c r="J47" s="213">
        <f>(I47-H47)/7</f>
        <v>52.857142857142854</v>
      </c>
      <c r="K47" s="191">
        <v>0</v>
      </c>
      <c r="L47" s="194">
        <f t="shared" si="3"/>
        <v>0</v>
      </c>
      <c r="M47" s="216" t="s">
        <v>169</v>
      </c>
      <c r="N47" s="191" t="s">
        <v>193</v>
      </c>
      <c r="O47" s="191">
        <v>2021</v>
      </c>
      <c r="P47" s="192" t="s">
        <v>45</v>
      </c>
      <c r="Q47" s="181" t="s">
        <v>1042</v>
      </c>
      <c r="R47" s="193"/>
    </row>
    <row r="48" spans="1:18" ht="84" x14ac:dyDescent="0.25">
      <c r="A48" s="178" t="s">
        <v>252</v>
      </c>
      <c r="B48" s="231" t="s">
        <v>253</v>
      </c>
      <c r="C48" s="207" t="s">
        <v>224</v>
      </c>
      <c r="D48" s="207" t="s">
        <v>254</v>
      </c>
      <c r="E48" s="205" t="s">
        <v>255</v>
      </c>
      <c r="F48" s="205" t="s">
        <v>227</v>
      </c>
      <c r="G48" s="244">
        <v>4</v>
      </c>
      <c r="H48" s="196">
        <v>45120</v>
      </c>
      <c r="I48" s="196">
        <v>46203</v>
      </c>
      <c r="J48" s="213">
        <f t="shared" ref="J48:J65" si="4">(I48-H48)/7</f>
        <v>154.71428571428572</v>
      </c>
      <c r="K48" s="191">
        <v>2</v>
      </c>
      <c r="L48" s="194">
        <f t="shared" si="3"/>
        <v>0.5</v>
      </c>
      <c r="M48" s="203" t="s">
        <v>125</v>
      </c>
      <c r="N48" s="233" t="s">
        <v>321</v>
      </c>
      <c r="O48" s="191">
        <v>2021</v>
      </c>
      <c r="P48" s="192" t="s">
        <v>135</v>
      </c>
      <c r="Q48" s="181" t="s">
        <v>1042</v>
      </c>
      <c r="R48" s="181" t="s">
        <v>1052</v>
      </c>
    </row>
    <row r="49" spans="1:18" ht="73.5" x14ac:dyDescent="0.25">
      <c r="A49" s="178" t="s">
        <v>256</v>
      </c>
      <c r="B49" s="200" t="s">
        <v>257</v>
      </c>
      <c r="C49" s="234" t="s">
        <v>258</v>
      </c>
      <c r="D49" s="207" t="s">
        <v>259</v>
      </c>
      <c r="E49" s="205" t="s">
        <v>260</v>
      </c>
      <c r="F49" s="205" t="s">
        <v>261</v>
      </c>
      <c r="G49" s="254">
        <v>6</v>
      </c>
      <c r="H49" s="196">
        <v>45852</v>
      </c>
      <c r="I49" s="196">
        <v>46387</v>
      </c>
      <c r="J49" s="213">
        <f t="shared" si="4"/>
        <v>76.428571428571431</v>
      </c>
      <c r="K49" s="191">
        <v>0</v>
      </c>
      <c r="L49" s="194">
        <f t="shared" si="3"/>
        <v>0</v>
      </c>
      <c r="M49" s="209" t="s">
        <v>125</v>
      </c>
      <c r="N49" s="233" t="s">
        <v>321</v>
      </c>
      <c r="O49" s="191">
        <v>2021</v>
      </c>
      <c r="P49" s="192" t="s">
        <v>45</v>
      </c>
      <c r="Q49" s="181" t="s">
        <v>1042</v>
      </c>
      <c r="R49" s="193"/>
    </row>
    <row r="50" spans="1:18" ht="84" x14ac:dyDescent="0.25">
      <c r="A50" s="175" t="s">
        <v>262</v>
      </c>
      <c r="B50" s="224" t="s">
        <v>1064</v>
      </c>
      <c r="C50" s="225" t="s">
        <v>263</v>
      </c>
      <c r="D50" s="205" t="s">
        <v>264</v>
      </c>
      <c r="E50" s="205" t="s">
        <v>230</v>
      </c>
      <c r="F50" s="205" t="s">
        <v>265</v>
      </c>
      <c r="G50" s="195">
        <v>3</v>
      </c>
      <c r="H50" s="196">
        <v>45306</v>
      </c>
      <c r="I50" s="196">
        <v>46203</v>
      </c>
      <c r="J50" s="213">
        <f t="shared" si="4"/>
        <v>128.14285714285714</v>
      </c>
      <c r="K50" s="191">
        <v>3</v>
      </c>
      <c r="L50" s="194">
        <f t="shared" si="3"/>
        <v>1</v>
      </c>
      <c r="M50" s="216" t="s">
        <v>169</v>
      </c>
      <c r="N50" s="191" t="s">
        <v>193</v>
      </c>
      <c r="O50" s="191">
        <v>2021</v>
      </c>
      <c r="P50" s="192" t="s">
        <v>895</v>
      </c>
      <c r="Q50" s="181" t="s">
        <v>1065</v>
      </c>
      <c r="R50" s="193"/>
    </row>
    <row r="51" spans="1:18" ht="73.5" x14ac:dyDescent="0.25">
      <c r="A51" s="178" t="s">
        <v>266</v>
      </c>
      <c r="B51" s="224" t="s">
        <v>1066</v>
      </c>
      <c r="C51" s="204" t="s">
        <v>267</v>
      </c>
      <c r="D51" s="236" t="s">
        <v>268</v>
      </c>
      <c r="E51" s="204" t="s">
        <v>1022</v>
      </c>
      <c r="F51" s="204" t="s">
        <v>269</v>
      </c>
      <c r="G51" s="255">
        <v>2</v>
      </c>
      <c r="H51" s="196">
        <v>45293</v>
      </c>
      <c r="I51" s="256">
        <v>46356</v>
      </c>
      <c r="J51" s="213">
        <f t="shared" si="4"/>
        <v>151.85714285714286</v>
      </c>
      <c r="K51" s="191">
        <v>0</v>
      </c>
      <c r="L51" s="194">
        <f t="shared" ref="L51:L60" si="5">IF(K51/G51&gt;1,1,K51/G51)</f>
        <v>0</v>
      </c>
      <c r="M51" s="216" t="s">
        <v>169</v>
      </c>
      <c r="N51" s="191" t="s">
        <v>193</v>
      </c>
      <c r="O51" s="191">
        <v>2021</v>
      </c>
      <c r="P51" s="192" t="s">
        <v>45</v>
      </c>
      <c r="Q51" s="181" t="s">
        <v>1042</v>
      </c>
      <c r="R51" s="193"/>
    </row>
    <row r="52" spans="1:18" ht="73.5" x14ac:dyDescent="0.25">
      <c r="A52" s="175" t="s">
        <v>270</v>
      </c>
      <c r="B52" s="224" t="s">
        <v>1067</v>
      </c>
      <c r="C52" s="225" t="s">
        <v>271</v>
      </c>
      <c r="D52" s="205" t="s">
        <v>172</v>
      </c>
      <c r="E52" s="236" t="s">
        <v>173</v>
      </c>
      <c r="F52" s="205" t="s">
        <v>174</v>
      </c>
      <c r="G52" s="195">
        <v>2</v>
      </c>
      <c r="H52" s="196">
        <v>45306</v>
      </c>
      <c r="I52" s="256">
        <v>46356</v>
      </c>
      <c r="J52" s="213">
        <f t="shared" si="4"/>
        <v>150</v>
      </c>
      <c r="K52" s="191">
        <v>0</v>
      </c>
      <c r="L52" s="194">
        <f t="shared" si="5"/>
        <v>0</v>
      </c>
      <c r="M52" s="216" t="s">
        <v>169</v>
      </c>
      <c r="N52" s="191" t="s">
        <v>193</v>
      </c>
      <c r="O52" s="191">
        <v>2021</v>
      </c>
      <c r="P52" s="192" t="s">
        <v>45</v>
      </c>
      <c r="Q52" s="181" t="s">
        <v>1042</v>
      </c>
      <c r="R52" s="193"/>
    </row>
    <row r="53" spans="1:18" ht="73.5" x14ac:dyDescent="0.25">
      <c r="A53" s="178" t="s">
        <v>272</v>
      </c>
      <c r="B53" s="219" t="s">
        <v>273</v>
      </c>
      <c r="C53" s="207" t="s">
        <v>274</v>
      </c>
      <c r="D53" s="257" t="s">
        <v>241</v>
      </c>
      <c r="E53" s="203" t="s">
        <v>242</v>
      </c>
      <c r="F53" s="257" t="s">
        <v>275</v>
      </c>
      <c r="G53" s="212">
        <v>4</v>
      </c>
      <c r="H53" s="196">
        <v>45120</v>
      </c>
      <c r="I53" s="196">
        <v>46203</v>
      </c>
      <c r="J53" s="213">
        <f t="shared" si="4"/>
        <v>154.71428571428572</v>
      </c>
      <c r="K53" s="191">
        <v>2</v>
      </c>
      <c r="L53" s="194">
        <f t="shared" si="5"/>
        <v>0.5</v>
      </c>
      <c r="M53" s="203" t="s">
        <v>125</v>
      </c>
      <c r="N53" s="233" t="s">
        <v>321</v>
      </c>
      <c r="O53" s="191">
        <v>2021</v>
      </c>
      <c r="P53" s="192" t="s">
        <v>135</v>
      </c>
      <c r="Q53" s="181" t="s">
        <v>1042</v>
      </c>
      <c r="R53" s="181" t="s">
        <v>1052</v>
      </c>
    </row>
    <row r="54" spans="1:18" ht="84" x14ac:dyDescent="0.25">
      <c r="A54" s="180" t="s">
        <v>276</v>
      </c>
      <c r="B54" s="227" t="s">
        <v>1068</v>
      </c>
      <c r="C54" s="227" t="s">
        <v>277</v>
      </c>
      <c r="D54" s="258" t="s">
        <v>212</v>
      </c>
      <c r="E54" s="259" t="s">
        <v>173</v>
      </c>
      <c r="F54" s="205" t="s">
        <v>174</v>
      </c>
      <c r="G54" s="195">
        <v>2</v>
      </c>
      <c r="H54" s="260">
        <v>45852</v>
      </c>
      <c r="I54" s="256">
        <v>46356</v>
      </c>
      <c r="J54" s="213">
        <f t="shared" si="4"/>
        <v>72</v>
      </c>
      <c r="K54" s="233">
        <v>0</v>
      </c>
      <c r="L54" s="190">
        <f t="shared" si="5"/>
        <v>0</v>
      </c>
      <c r="M54" s="216" t="s">
        <v>169</v>
      </c>
      <c r="N54" s="191" t="s">
        <v>193</v>
      </c>
      <c r="O54" s="191">
        <v>2021</v>
      </c>
      <c r="P54" s="192" t="s">
        <v>45</v>
      </c>
      <c r="Q54" s="181" t="s">
        <v>1042</v>
      </c>
      <c r="R54" s="193"/>
    </row>
    <row r="55" spans="1:18" ht="63" x14ac:dyDescent="0.25">
      <c r="A55" s="180" t="s">
        <v>278</v>
      </c>
      <c r="B55" s="261" t="s">
        <v>279</v>
      </c>
      <c r="C55" s="240" t="s">
        <v>240</v>
      </c>
      <c r="D55" s="259" t="s">
        <v>280</v>
      </c>
      <c r="E55" s="262" t="s">
        <v>281</v>
      </c>
      <c r="F55" s="259" t="s">
        <v>282</v>
      </c>
      <c r="G55" s="263">
        <v>4</v>
      </c>
      <c r="H55" s="264">
        <v>45989</v>
      </c>
      <c r="I55" s="265">
        <v>46387</v>
      </c>
      <c r="J55" s="213">
        <f t="shared" si="4"/>
        <v>56.857142857142854</v>
      </c>
      <c r="K55" s="233">
        <v>0</v>
      </c>
      <c r="L55" s="194">
        <f t="shared" si="5"/>
        <v>0</v>
      </c>
      <c r="M55" s="203" t="s">
        <v>125</v>
      </c>
      <c r="N55" s="233" t="s">
        <v>321</v>
      </c>
      <c r="O55" s="192">
        <v>2021</v>
      </c>
      <c r="P55" s="191" t="s">
        <v>45</v>
      </c>
      <c r="Q55" s="181" t="s">
        <v>1042</v>
      </c>
      <c r="R55" s="193"/>
    </row>
    <row r="56" spans="1:18" ht="84" x14ac:dyDescent="0.25">
      <c r="A56" s="175" t="s">
        <v>283</v>
      </c>
      <c r="B56" s="224" t="s">
        <v>1069</v>
      </c>
      <c r="C56" s="225" t="s">
        <v>284</v>
      </c>
      <c r="D56" s="205" t="s">
        <v>285</v>
      </c>
      <c r="E56" s="205" t="s">
        <v>230</v>
      </c>
      <c r="F56" s="205" t="s">
        <v>286</v>
      </c>
      <c r="G56" s="195">
        <v>3</v>
      </c>
      <c r="H56" s="196">
        <v>45306</v>
      </c>
      <c r="I56" s="196">
        <v>46203</v>
      </c>
      <c r="J56" s="213">
        <f t="shared" si="4"/>
        <v>128.14285714285714</v>
      </c>
      <c r="K56" s="191">
        <v>3</v>
      </c>
      <c r="L56" s="194">
        <f t="shared" si="5"/>
        <v>1</v>
      </c>
      <c r="M56" s="216" t="s">
        <v>169</v>
      </c>
      <c r="N56" s="191" t="s">
        <v>193</v>
      </c>
      <c r="O56" s="191">
        <v>2021</v>
      </c>
      <c r="P56" s="192" t="s">
        <v>895</v>
      </c>
      <c r="Q56" s="181" t="s">
        <v>1070</v>
      </c>
      <c r="R56" s="193"/>
    </row>
    <row r="57" spans="1:18" ht="63" x14ac:dyDescent="0.25">
      <c r="A57" s="180" t="s">
        <v>287</v>
      </c>
      <c r="B57" s="242" t="s">
        <v>288</v>
      </c>
      <c r="C57" s="240" t="s">
        <v>289</v>
      </c>
      <c r="D57" s="243" t="s">
        <v>290</v>
      </c>
      <c r="E57" s="266" t="s">
        <v>242</v>
      </c>
      <c r="F57" s="240" t="s">
        <v>275</v>
      </c>
      <c r="G57" s="267">
        <v>4</v>
      </c>
      <c r="H57" s="229">
        <v>45120</v>
      </c>
      <c r="I57" s="229">
        <v>46356</v>
      </c>
      <c r="J57" s="213">
        <f t="shared" si="4"/>
        <v>176.57142857142858</v>
      </c>
      <c r="K57" s="233">
        <v>2</v>
      </c>
      <c r="L57" s="190">
        <f t="shared" si="5"/>
        <v>0.5</v>
      </c>
      <c r="M57" s="266" t="s">
        <v>125</v>
      </c>
      <c r="N57" s="233" t="s">
        <v>321</v>
      </c>
      <c r="O57" s="191">
        <v>2021</v>
      </c>
      <c r="P57" s="192" t="s">
        <v>45</v>
      </c>
      <c r="Q57" s="181" t="s">
        <v>1042</v>
      </c>
      <c r="R57" s="193"/>
    </row>
    <row r="58" spans="1:18" ht="84" x14ac:dyDescent="0.25">
      <c r="A58" s="175" t="s">
        <v>291</v>
      </c>
      <c r="B58" s="224" t="s">
        <v>1071</v>
      </c>
      <c r="C58" s="225" t="s">
        <v>292</v>
      </c>
      <c r="D58" s="205" t="s">
        <v>172</v>
      </c>
      <c r="E58" s="236" t="s">
        <v>173</v>
      </c>
      <c r="F58" s="205" t="s">
        <v>174</v>
      </c>
      <c r="G58" s="195">
        <v>2</v>
      </c>
      <c r="H58" s="196">
        <v>45306</v>
      </c>
      <c r="I58" s="256">
        <v>46356</v>
      </c>
      <c r="J58" s="213">
        <f t="shared" si="4"/>
        <v>150</v>
      </c>
      <c r="K58" s="191">
        <v>0</v>
      </c>
      <c r="L58" s="194">
        <f t="shared" si="5"/>
        <v>0</v>
      </c>
      <c r="M58" s="216" t="s">
        <v>169</v>
      </c>
      <c r="N58" s="191" t="s">
        <v>193</v>
      </c>
      <c r="O58" s="191">
        <v>2021</v>
      </c>
      <c r="P58" s="192" t="s">
        <v>45</v>
      </c>
      <c r="Q58" s="181" t="s">
        <v>1042</v>
      </c>
      <c r="R58" s="193"/>
    </row>
    <row r="59" spans="1:18" ht="73.5" x14ac:dyDescent="0.25">
      <c r="A59" s="178" t="s">
        <v>293</v>
      </c>
      <c r="B59" s="231" t="s">
        <v>294</v>
      </c>
      <c r="C59" s="207" t="s">
        <v>289</v>
      </c>
      <c r="D59" s="257" t="s">
        <v>290</v>
      </c>
      <c r="E59" s="203" t="s">
        <v>242</v>
      </c>
      <c r="F59" s="207" t="s">
        <v>275</v>
      </c>
      <c r="G59" s="212">
        <v>4</v>
      </c>
      <c r="H59" s="196">
        <v>45120</v>
      </c>
      <c r="I59" s="196">
        <v>46203</v>
      </c>
      <c r="J59" s="213">
        <f t="shared" si="4"/>
        <v>154.71428571428572</v>
      </c>
      <c r="K59" s="191">
        <v>2</v>
      </c>
      <c r="L59" s="194">
        <f t="shared" si="5"/>
        <v>0.5</v>
      </c>
      <c r="M59" s="203" t="s">
        <v>125</v>
      </c>
      <c r="N59" s="233" t="s">
        <v>321</v>
      </c>
      <c r="O59" s="191">
        <v>2021</v>
      </c>
      <c r="P59" s="192" t="s">
        <v>135</v>
      </c>
      <c r="Q59" s="181" t="s">
        <v>1042</v>
      </c>
      <c r="R59" s="181" t="s">
        <v>1052</v>
      </c>
    </row>
    <row r="60" spans="1:18" ht="73.5" x14ac:dyDescent="0.25">
      <c r="A60" s="175" t="s">
        <v>295</v>
      </c>
      <c r="B60" s="224" t="s">
        <v>1072</v>
      </c>
      <c r="C60" s="225" t="s">
        <v>296</v>
      </c>
      <c r="D60" s="205" t="s">
        <v>297</v>
      </c>
      <c r="E60" s="236" t="s">
        <v>298</v>
      </c>
      <c r="F60" s="205" t="s">
        <v>299</v>
      </c>
      <c r="G60" s="195">
        <v>2</v>
      </c>
      <c r="H60" s="196">
        <v>45306</v>
      </c>
      <c r="I60" s="256">
        <v>46356</v>
      </c>
      <c r="J60" s="213">
        <f t="shared" si="4"/>
        <v>150</v>
      </c>
      <c r="K60" s="191">
        <v>0</v>
      </c>
      <c r="L60" s="194">
        <f t="shared" si="5"/>
        <v>0</v>
      </c>
      <c r="M60" s="216" t="s">
        <v>169</v>
      </c>
      <c r="N60" s="191" t="s">
        <v>193</v>
      </c>
      <c r="O60" s="191">
        <v>2021</v>
      </c>
      <c r="P60" s="192" t="s">
        <v>45</v>
      </c>
      <c r="Q60" s="181" t="s">
        <v>1042</v>
      </c>
      <c r="R60" s="193"/>
    </row>
    <row r="61" spans="1:18" ht="84" x14ac:dyDescent="0.25">
      <c r="A61" s="179" t="s">
        <v>300</v>
      </c>
      <c r="B61" s="227" t="s">
        <v>1073</v>
      </c>
      <c r="C61" s="239" t="s">
        <v>301</v>
      </c>
      <c r="D61" s="226" t="s">
        <v>302</v>
      </c>
      <c r="E61" s="226" t="s">
        <v>303</v>
      </c>
      <c r="F61" s="226" t="s">
        <v>304</v>
      </c>
      <c r="G61" s="228">
        <v>4</v>
      </c>
      <c r="H61" s="229">
        <v>44563</v>
      </c>
      <c r="I61" s="256">
        <v>46356</v>
      </c>
      <c r="J61" s="213">
        <f t="shared" si="4"/>
        <v>256.14285714285717</v>
      </c>
      <c r="K61" s="233">
        <v>0</v>
      </c>
      <c r="L61" s="190">
        <f>IF(K61/G61&gt;1,1,K61/G61)</f>
        <v>0</v>
      </c>
      <c r="M61" s="216" t="s">
        <v>169</v>
      </c>
      <c r="N61" s="191" t="s">
        <v>193</v>
      </c>
      <c r="O61" s="191">
        <v>2021</v>
      </c>
      <c r="P61" s="192" t="s">
        <v>45</v>
      </c>
      <c r="Q61" s="181" t="s">
        <v>1042</v>
      </c>
      <c r="R61" s="193"/>
    </row>
    <row r="62" spans="1:18" ht="199.5" x14ac:dyDescent="0.25">
      <c r="A62" s="178" t="s">
        <v>305</v>
      </c>
      <c r="B62" s="200" t="s">
        <v>306</v>
      </c>
      <c r="C62" s="234" t="s">
        <v>183</v>
      </c>
      <c r="D62" s="207" t="s">
        <v>307</v>
      </c>
      <c r="E62" s="207" t="s">
        <v>185</v>
      </c>
      <c r="F62" s="207" t="s">
        <v>1074</v>
      </c>
      <c r="G62" s="232">
        <v>3</v>
      </c>
      <c r="H62" s="235">
        <v>45120</v>
      </c>
      <c r="I62" s="196">
        <v>46203</v>
      </c>
      <c r="J62" s="213">
        <f t="shared" si="4"/>
        <v>154.71428571428572</v>
      </c>
      <c r="K62" s="191">
        <v>3</v>
      </c>
      <c r="L62" s="194">
        <f>IF(K62/G62&gt;1,1,K62/G62)</f>
        <v>1</v>
      </c>
      <c r="M62" s="203" t="s">
        <v>125</v>
      </c>
      <c r="N62" s="233" t="s">
        <v>321</v>
      </c>
      <c r="O62" s="191">
        <v>2021</v>
      </c>
      <c r="P62" s="191" t="s">
        <v>894</v>
      </c>
      <c r="Q62" s="181" t="s">
        <v>1075</v>
      </c>
      <c r="R62" s="193"/>
    </row>
    <row r="63" spans="1:18" ht="84" x14ac:dyDescent="0.25">
      <c r="A63" s="175" t="s">
        <v>308</v>
      </c>
      <c r="B63" s="224" t="s">
        <v>1076</v>
      </c>
      <c r="C63" s="268" t="s">
        <v>309</v>
      </c>
      <c r="D63" s="226" t="s">
        <v>212</v>
      </c>
      <c r="E63" s="236" t="s">
        <v>173</v>
      </c>
      <c r="F63" s="205" t="s">
        <v>299</v>
      </c>
      <c r="G63" s="195">
        <v>2</v>
      </c>
      <c r="H63" s="196">
        <v>45306</v>
      </c>
      <c r="I63" s="256">
        <v>46356</v>
      </c>
      <c r="J63" s="213">
        <f t="shared" si="4"/>
        <v>150</v>
      </c>
      <c r="K63" s="191">
        <v>0</v>
      </c>
      <c r="L63" s="194">
        <f>IF(K63/G63&gt;1,1,K63/G63)</f>
        <v>0</v>
      </c>
      <c r="M63" s="216" t="s">
        <v>169</v>
      </c>
      <c r="N63" s="191" t="s">
        <v>193</v>
      </c>
      <c r="O63" s="191">
        <v>2021</v>
      </c>
      <c r="P63" s="192" t="s">
        <v>45</v>
      </c>
      <c r="Q63" s="181" t="s">
        <v>1042</v>
      </c>
      <c r="R63" s="193"/>
    </row>
    <row r="64" spans="1:18" ht="94.5" x14ac:dyDescent="0.25">
      <c r="A64" s="178" t="s">
        <v>310</v>
      </c>
      <c r="B64" s="231" t="s">
        <v>311</v>
      </c>
      <c r="C64" s="205" t="s">
        <v>312</v>
      </c>
      <c r="D64" s="207" t="s">
        <v>313</v>
      </c>
      <c r="E64" s="207" t="s">
        <v>185</v>
      </c>
      <c r="F64" s="207" t="s">
        <v>186</v>
      </c>
      <c r="G64" s="232">
        <v>3</v>
      </c>
      <c r="H64" s="235">
        <v>45120</v>
      </c>
      <c r="I64" s="196">
        <v>46386</v>
      </c>
      <c r="J64" s="213">
        <f t="shared" si="4"/>
        <v>180.85714285714286</v>
      </c>
      <c r="K64" s="191">
        <v>1</v>
      </c>
      <c r="L64" s="194">
        <f>IF(K64/G64&gt;1,1,K64/G64)</f>
        <v>0.33333333333333331</v>
      </c>
      <c r="M64" s="203" t="s">
        <v>125</v>
      </c>
      <c r="N64" s="233" t="s">
        <v>321</v>
      </c>
      <c r="O64" s="191">
        <v>2021</v>
      </c>
      <c r="P64" s="192" t="s">
        <v>45</v>
      </c>
      <c r="Q64" s="181" t="s">
        <v>1077</v>
      </c>
      <c r="R64" s="193"/>
    </row>
    <row r="65" spans="1:18" ht="73.5" x14ac:dyDescent="0.25">
      <c r="A65" s="180" t="s">
        <v>314</v>
      </c>
      <c r="B65" s="269" t="s">
        <v>315</v>
      </c>
      <c r="C65" s="269" t="s">
        <v>316</v>
      </c>
      <c r="D65" s="269" t="s">
        <v>317</v>
      </c>
      <c r="E65" s="270" t="s">
        <v>318</v>
      </c>
      <c r="F65" s="270" t="s">
        <v>319</v>
      </c>
      <c r="G65" s="271">
        <v>1</v>
      </c>
      <c r="H65" s="272">
        <v>45505</v>
      </c>
      <c r="I65" s="272">
        <v>45777</v>
      </c>
      <c r="J65" s="213">
        <f t="shared" si="4"/>
        <v>38.857142857142854</v>
      </c>
      <c r="K65" s="233">
        <v>0</v>
      </c>
      <c r="L65" s="190">
        <v>1</v>
      </c>
      <c r="M65" s="271" t="s">
        <v>320</v>
      </c>
      <c r="N65" s="233" t="s">
        <v>321</v>
      </c>
      <c r="O65" s="191">
        <v>2021</v>
      </c>
      <c r="P65" s="191" t="s">
        <v>895</v>
      </c>
      <c r="Q65" s="193" t="s">
        <v>1045</v>
      </c>
      <c r="R65" s="193"/>
    </row>
    <row r="66" spans="1:18" ht="73.5" x14ac:dyDescent="0.25">
      <c r="A66" s="178" t="s">
        <v>325</v>
      </c>
      <c r="B66" s="200" t="s">
        <v>326</v>
      </c>
      <c r="C66" s="200" t="s">
        <v>327</v>
      </c>
      <c r="D66" s="200" t="s">
        <v>328</v>
      </c>
      <c r="E66" s="200" t="s">
        <v>329</v>
      </c>
      <c r="F66" s="200" t="s">
        <v>330</v>
      </c>
      <c r="G66" s="232">
        <v>6</v>
      </c>
      <c r="H66" s="196">
        <v>45139</v>
      </c>
      <c r="I66" s="196">
        <v>46417</v>
      </c>
      <c r="J66" s="213">
        <f>(I66-H66)/7</f>
        <v>182.57142857142858</v>
      </c>
      <c r="K66" s="191">
        <v>4</v>
      </c>
      <c r="L66" s="194">
        <f>IF(K66/G66&gt;1,1,K66/G66)</f>
        <v>0.66666666666666663</v>
      </c>
      <c r="M66" s="203" t="s">
        <v>125</v>
      </c>
      <c r="N66" s="191" t="s">
        <v>324</v>
      </c>
      <c r="O66" s="192">
        <v>2021</v>
      </c>
      <c r="P66" s="192" t="s">
        <v>45</v>
      </c>
      <c r="Q66" s="181" t="s">
        <v>1078</v>
      </c>
      <c r="R66" s="193"/>
    </row>
    <row r="67" spans="1:18" ht="73.5" x14ac:dyDescent="0.25">
      <c r="A67" s="178" t="s">
        <v>331</v>
      </c>
      <c r="B67" s="200" t="s">
        <v>332</v>
      </c>
      <c r="C67" s="224" t="s">
        <v>333</v>
      </c>
      <c r="D67" s="236" t="s">
        <v>334</v>
      </c>
      <c r="E67" s="204" t="s">
        <v>335</v>
      </c>
      <c r="F67" s="204" t="s">
        <v>336</v>
      </c>
      <c r="G67" s="255">
        <v>2</v>
      </c>
      <c r="H67" s="256">
        <v>45293</v>
      </c>
      <c r="I67" s="256">
        <v>46356</v>
      </c>
      <c r="J67" s="213">
        <f>(I67-H67)/7</f>
        <v>151.85714285714286</v>
      </c>
      <c r="K67" s="191">
        <v>0</v>
      </c>
      <c r="L67" s="194">
        <f>IF(K67/G67&gt;1,1,K67/G67)</f>
        <v>0</v>
      </c>
      <c r="M67" s="203" t="s">
        <v>125</v>
      </c>
      <c r="N67" s="191" t="s">
        <v>324</v>
      </c>
      <c r="O67" s="191">
        <v>2021</v>
      </c>
      <c r="P67" s="192" t="s">
        <v>45</v>
      </c>
      <c r="Q67" s="181" t="s">
        <v>1042</v>
      </c>
      <c r="R67" s="193"/>
    </row>
    <row r="68" spans="1:18" ht="73.5" x14ac:dyDescent="0.25">
      <c r="A68" s="178" t="s">
        <v>337</v>
      </c>
      <c r="B68" s="200" t="s">
        <v>338</v>
      </c>
      <c r="C68" s="204" t="s">
        <v>339</v>
      </c>
      <c r="D68" s="205" t="s">
        <v>302</v>
      </c>
      <c r="E68" s="204" t="s">
        <v>123</v>
      </c>
      <c r="F68" s="204" t="s">
        <v>340</v>
      </c>
      <c r="G68" s="212">
        <v>3</v>
      </c>
      <c r="H68" s="196">
        <v>45293</v>
      </c>
      <c r="I68" s="196">
        <v>46203</v>
      </c>
      <c r="J68" s="213">
        <f>(I68-H68)/7</f>
        <v>130</v>
      </c>
      <c r="K68" s="191">
        <v>3</v>
      </c>
      <c r="L68" s="194">
        <f>IF(K68/G68&gt;1,1,K68/G68)</f>
        <v>1</v>
      </c>
      <c r="M68" s="203" t="s">
        <v>125</v>
      </c>
      <c r="N68" s="191" t="s">
        <v>324</v>
      </c>
      <c r="O68" s="191">
        <v>2021</v>
      </c>
      <c r="P68" s="192" t="s">
        <v>895</v>
      </c>
      <c r="Q68" s="181" t="s">
        <v>1079</v>
      </c>
      <c r="R68" s="193"/>
    </row>
    <row r="69" spans="1:18" ht="105" x14ac:dyDescent="0.25">
      <c r="A69" s="178" t="s">
        <v>341</v>
      </c>
      <c r="B69" s="200" t="s">
        <v>342</v>
      </c>
      <c r="C69" s="204" t="s">
        <v>343</v>
      </c>
      <c r="D69" s="200" t="s">
        <v>344</v>
      </c>
      <c r="E69" s="204" t="s">
        <v>345</v>
      </c>
      <c r="F69" s="204" t="s">
        <v>346</v>
      </c>
      <c r="G69" s="212">
        <v>2</v>
      </c>
      <c r="H69" s="196">
        <v>45293</v>
      </c>
      <c r="I69" s="196">
        <v>46203</v>
      </c>
      <c r="J69" s="213">
        <f>(I69-H69)/7</f>
        <v>130</v>
      </c>
      <c r="K69" s="191">
        <v>2</v>
      </c>
      <c r="L69" s="194">
        <f>IF(K69/G69&gt;1,1,K69/G69)</f>
        <v>1</v>
      </c>
      <c r="M69" s="203" t="s">
        <v>125</v>
      </c>
      <c r="N69" s="191" t="s">
        <v>324</v>
      </c>
      <c r="O69" s="191">
        <v>2021</v>
      </c>
      <c r="P69" s="192" t="s">
        <v>895</v>
      </c>
      <c r="Q69" s="181" t="s">
        <v>1080</v>
      </c>
      <c r="R69" s="193"/>
    </row>
    <row r="70" spans="1:18" ht="73.5" x14ac:dyDescent="0.25">
      <c r="A70" s="178" t="s">
        <v>348</v>
      </c>
      <c r="B70" s="182" t="s">
        <v>1081</v>
      </c>
      <c r="C70" s="182" t="s">
        <v>349</v>
      </c>
      <c r="D70" s="182" t="s">
        <v>350</v>
      </c>
      <c r="E70" s="215" t="s">
        <v>133</v>
      </c>
      <c r="F70" s="182" t="s">
        <v>134</v>
      </c>
      <c r="G70" s="195">
        <v>2</v>
      </c>
      <c r="H70" s="196">
        <v>45848</v>
      </c>
      <c r="I70" s="187">
        <v>45991</v>
      </c>
      <c r="J70" s="213">
        <f t="shared" ref="J70" si="6">(I70-H70)/7</f>
        <v>20.428571428571427</v>
      </c>
      <c r="K70" s="191">
        <v>2</v>
      </c>
      <c r="L70" s="194">
        <f t="shared" ref="L70:L96" si="7">IF(K70/G70&gt;1,1,K70/G70)</f>
        <v>1</v>
      </c>
      <c r="M70" s="216" t="s">
        <v>130</v>
      </c>
      <c r="N70" s="191" t="s">
        <v>324</v>
      </c>
      <c r="O70" s="191">
        <v>2021</v>
      </c>
      <c r="P70" s="191" t="s">
        <v>895</v>
      </c>
      <c r="Q70" s="193" t="s">
        <v>1045</v>
      </c>
      <c r="R70" s="193"/>
    </row>
    <row r="71" spans="1:18" ht="84" x14ac:dyDescent="0.25">
      <c r="A71" s="180" t="s">
        <v>351</v>
      </c>
      <c r="B71" s="273" t="s">
        <v>1082</v>
      </c>
      <c r="C71" s="262" t="s">
        <v>352</v>
      </c>
      <c r="D71" s="226" t="s">
        <v>353</v>
      </c>
      <c r="E71" s="259" t="s">
        <v>191</v>
      </c>
      <c r="F71" s="226" t="s">
        <v>231</v>
      </c>
      <c r="G71" s="228">
        <v>3</v>
      </c>
      <c r="H71" s="229">
        <v>45852</v>
      </c>
      <c r="I71" s="229">
        <v>46203</v>
      </c>
      <c r="J71" s="213">
        <v>47.428571428571431</v>
      </c>
      <c r="K71" s="233">
        <v>3</v>
      </c>
      <c r="L71" s="190">
        <f t="shared" si="7"/>
        <v>1</v>
      </c>
      <c r="M71" s="271" t="s">
        <v>125</v>
      </c>
      <c r="N71" s="191" t="s">
        <v>363</v>
      </c>
      <c r="O71" s="191">
        <v>2022</v>
      </c>
      <c r="P71" s="192" t="s">
        <v>895</v>
      </c>
      <c r="Q71" s="181" t="s">
        <v>1083</v>
      </c>
      <c r="R71" s="193"/>
    </row>
    <row r="72" spans="1:18" ht="73.5" x14ac:dyDescent="0.25">
      <c r="A72" s="178" t="s">
        <v>354</v>
      </c>
      <c r="B72" s="274" t="s">
        <v>1084</v>
      </c>
      <c r="C72" s="185" t="s">
        <v>355</v>
      </c>
      <c r="D72" s="205" t="s">
        <v>172</v>
      </c>
      <c r="E72" s="236" t="s">
        <v>173</v>
      </c>
      <c r="F72" s="205" t="s">
        <v>299</v>
      </c>
      <c r="G72" s="195">
        <v>2</v>
      </c>
      <c r="H72" s="196">
        <v>45306</v>
      </c>
      <c r="I72" s="256">
        <v>46356</v>
      </c>
      <c r="J72" s="213">
        <f>(I72-H72)/7</f>
        <v>150</v>
      </c>
      <c r="K72" s="191">
        <v>0</v>
      </c>
      <c r="L72" s="194">
        <f t="shared" si="7"/>
        <v>0</v>
      </c>
      <c r="M72" s="216" t="s">
        <v>125</v>
      </c>
      <c r="N72" s="191" t="s">
        <v>356</v>
      </c>
      <c r="O72" s="191">
        <v>2022</v>
      </c>
      <c r="P72" s="192" t="s">
        <v>45</v>
      </c>
      <c r="Q72" s="181" t="s">
        <v>1042</v>
      </c>
      <c r="R72" s="193"/>
    </row>
    <row r="73" spans="1:18" ht="63" x14ac:dyDescent="0.25">
      <c r="A73" s="178" t="s">
        <v>357</v>
      </c>
      <c r="B73" s="274" t="s">
        <v>1085</v>
      </c>
      <c r="C73" s="185" t="s">
        <v>358</v>
      </c>
      <c r="D73" s="205" t="s">
        <v>172</v>
      </c>
      <c r="E73" s="236" t="s">
        <v>173</v>
      </c>
      <c r="F73" s="205" t="s">
        <v>299</v>
      </c>
      <c r="G73" s="195">
        <v>2</v>
      </c>
      <c r="H73" s="196">
        <v>45306</v>
      </c>
      <c r="I73" s="256">
        <v>46356</v>
      </c>
      <c r="J73" s="213">
        <f>(I73-H73)/7</f>
        <v>150</v>
      </c>
      <c r="K73" s="191">
        <v>0</v>
      </c>
      <c r="L73" s="194">
        <f t="shared" si="7"/>
        <v>0</v>
      </c>
      <c r="M73" s="216" t="s">
        <v>125</v>
      </c>
      <c r="N73" s="191" t="s">
        <v>359</v>
      </c>
      <c r="O73" s="191">
        <v>2022</v>
      </c>
      <c r="P73" s="192" t="s">
        <v>45</v>
      </c>
      <c r="Q73" s="181" t="s">
        <v>1042</v>
      </c>
      <c r="R73" s="193"/>
    </row>
    <row r="74" spans="1:18" ht="84" x14ac:dyDescent="0.25">
      <c r="A74" s="178" t="s">
        <v>360</v>
      </c>
      <c r="B74" s="275" t="s">
        <v>1086</v>
      </c>
      <c r="C74" s="276" t="s">
        <v>361</v>
      </c>
      <c r="D74" s="205" t="s">
        <v>362</v>
      </c>
      <c r="E74" s="236" t="s">
        <v>191</v>
      </c>
      <c r="F74" s="205" t="s">
        <v>231</v>
      </c>
      <c r="G74" s="195">
        <v>3</v>
      </c>
      <c r="H74" s="196">
        <v>45852</v>
      </c>
      <c r="I74" s="196">
        <v>46203</v>
      </c>
      <c r="J74" s="213">
        <v>38.714285714285715</v>
      </c>
      <c r="K74" s="191">
        <v>3</v>
      </c>
      <c r="L74" s="194">
        <f t="shared" si="7"/>
        <v>1</v>
      </c>
      <c r="M74" s="216" t="s">
        <v>125</v>
      </c>
      <c r="N74" s="191" t="s">
        <v>363</v>
      </c>
      <c r="O74" s="191">
        <v>2022</v>
      </c>
      <c r="P74" s="192" t="s">
        <v>895</v>
      </c>
      <c r="Q74" s="181" t="s">
        <v>1083</v>
      </c>
      <c r="R74" s="193"/>
    </row>
    <row r="75" spans="1:18" ht="84" x14ac:dyDescent="0.25">
      <c r="A75" s="178" t="s">
        <v>365</v>
      </c>
      <c r="B75" s="274" t="s">
        <v>1087</v>
      </c>
      <c r="C75" s="204" t="s">
        <v>352</v>
      </c>
      <c r="D75" s="252" t="s">
        <v>353</v>
      </c>
      <c r="E75" s="277" t="s">
        <v>191</v>
      </c>
      <c r="F75" s="278" t="s">
        <v>231</v>
      </c>
      <c r="G75" s="195">
        <v>3</v>
      </c>
      <c r="H75" s="223">
        <v>45852</v>
      </c>
      <c r="I75" s="196">
        <v>46203</v>
      </c>
      <c r="J75" s="213">
        <v>47.428571428571431</v>
      </c>
      <c r="K75" s="191">
        <v>3</v>
      </c>
      <c r="L75" s="194">
        <f t="shared" si="7"/>
        <v>1</v>
      </c>
      <c r="M75" s="209" t="s">
        <v>125</v>
      </c>
      <c r="N75" s="191" t="s">
        <v>363</v>
      </c>
      <c r="O75" s="191">
        <v>2022</v>
      </c>
      <c r="P75" s="192" t="s">
        <v>895</v>
      </c>
      <c r="Q75" s="181" t="s">
        <v>1088</v>
      </c>
      <c r="R75" s="193"/>
    </row>
    <row r="76" spans="1:18" ht="84" x14ac:dyDescent="0.25">
      <c r="A76" s="178" t="s">
        <v>366</v>
      </c>
      <c r="B76" s="274" t="s">
        <v>1089</v>
      </c>
      <c r="C76" s="276" t="s">
        <v>367</v>
      </c>
      <c r="D76" s="252" t="s">
        <v>362</v>
      </c>
      <c r="E76" s="236" t="s">
        <v>191</v>
      </c>
      <c r="F76" s="205" t="s">
        <v>231</v>
      </c>
      <c r="G76" s="195">
        <v>3</v>
      </c>
      <c r="H76" s="196">
        <v>45306</v>
      </c>
      <c r="I76" s="196">
        <v>46203</v>
      </c>
      <c r="J76" s="213">
        <v>47.571428571428569</v>
      </c>
      <c r="K76" s="191">
        <v>3</v>
      </c>
      <c r="L76" s="194">
        <f t="shared" si="7"/>
        <v>1</v>
      </c>
      <c r="M76" s="216" t="s">
        <v>125</v>
      </c>
      <c r="N76" s="191" t="s">
        <v>363</v>
      </c>
      <c r="O76" s="191">
        <v>2022</v>
      </c>
      <c r="P76" s="192" t="s">
        <v>895</v>
      </c>
      <c r="Q76" s="181" t="s">
        <v>1090</v>
      </c>
      <c r="R76" s="193"/>
    </row>
    <row r="77" spans="1:18" ht="84" x14ac:dyDescent="0.25">
      <c r="A77" s="178" t="s">
        <v>368</v>
      </c>
      <c r="B77" s="274" t="s">
        <v>1091</v>
      </c>
      <c r="C77" s="204" t="s">
        <v>352</v>
      </c>
      <c r="D77" s="252" t="s">
        <v>353</v>
      </c>
      <c r="E77" s="252" t="s">
        <v>369</v>
      </c>
      <c r="F77" s="278" t="s">
        <v>231</v>
      </c>
      <c r="G77" s="195">
        <v>3</v>
      </c>
      <c r="H77" s="223">
        <v>45852</v>
      </c>
      <c r="I77" s="196">
        <v>46203</v>
      </c>
      <c r="J77" s="213">
        <v>47.428571428571431</v>
      </c>
      <c r="K77" s="191">
        <v>3</v>
      </c>
      <c r="L77" s="194">
        <f t="shared" si="7"/>
        <v>1</v>
      </c>
      <c r="M77" s="209" t="s">
        <v>125</v>
      </c>
      <c r="N77" s="191" t="s">
        <v>363</v>
      </c>
      <c r="O77" s="191">
        <v>2022</v>
      </c>
      <c r="P77" s="192" t="s">
        <v>895</v>
      </c>
      <c r="Q77" s="181" t="s">
        <v>1092</v>
      </c>
      <c r="R77" s="193"/>
    </row>
    <row r="78" spans="1:18" ht="73.5" x14ac:dyDescent="0.25">
      <c r="A78" s="180" t="s">
        <v>370</v>
      </c>
      <c r="B78" s="279" t="s">
        <v>1093</v>
      </c>
      <c r="C78" s="240" t="s">
        <v>361</v>
      </c>
      <c r="D78" s="280" t="s">
        <v>371</v>
      </c>
      <c r="E78" s="281" t="s">
        <v>372</v>
      </c>
      <c r="F78" s="282" t="s">
        <v>174</v>
      </c>
      <c r="G78" s="188">
        <v>2</v>
      </c>
      <c r="H78" s="283">
        <v>45852</v>
      </c>
      <c r="I78" s="196">
        <v>46203</v>
      </c>
      <c r="J78" s="213">
        <v>38.714285714285715</v>
      </c>
      <c r="K78" s="233">
        <v>2</v>
      </c>
      <c r="L78" s="190">
        <f t="shared" si="7"/>
        <v>1</v>
      </c>
      <c r="M78" s="284" t="s">
        <v>125</v>
      </c>
      <c r="N78" s="191" t="s">
        <v>363</v>
      </c>
      <c r="O78" s="191">
        <v>2022</v>
      </c>
      <c r="P78" s="192" t="s">
        <v>895</v>
      </c>
      <c r="Q78" s="181" t="s">
        <v>1094</v>
      </c>
      <c r="R78" s="193"/>
    </row>
    <row r="79" spans="1:18" ht="63" x14ac:dyDescent="0.25">
      <c r="A79" s="178" t="s">
        <v>373</v>
      </c>
      <c r="B79" s="275" t="s">
        <v>1095</v>
      </c>
      <c r="C79" s="204" t="s">
        <v>364</v>
      </c>
      <c r="D79" s="280" t="s">
        <v>371</v>
      </c>
      <c r="E79" s="281" t="s">
        <v>372</v>
      </c>
      <c r="F79" s="282" t="s">
        <v>174</v>
      </c>
      <c r="G79" s="188">
        <v>2</v>
      </c>
      <c r="H79" s="223">
        <v>45852</v>
      </c>
      <c r="I79" s="196">
        <v>46356</v>
      </c>
      <c r="J79" s="230">
        <v>49.857142857142854</v>
      </c>
      <c r="K79" s="191">
        <v>0</v>
      </c>
      <c r="L79" s="194">
        <f t="shared" si="7"/>
        <v>0</v>
      </c>
      <c r="M79" s="209" t="s">
        <v>125</v>
      </c>
      <c r="N79" s="191" t="s">
        <v>363</v>
      </c>
      <c r="O79" s="191">
        <v>2022</v>
      </c>
      <c r="P79" s="192" t="s">
        <v>45</v>
      </c>
      <c r="Q79" s="181" t="s">
        <v>1042</v>
      </c>
      <c r="R79" s="193"/>
    </row>
    <row r="80" spans="1:18" ht="84" x14ac:dyDescent="0.25">
      <c r="A80" s="178" t="s">
        <v>374</v>
      </c>
      <c r="B80" s="275" t="s">
        <v>1096</v>
      </c>
      <c r="C80" s="276" t="s">
        <v>367</v>
      </c>
      <c r="D80" s="280" t="s">
        <v>371</v>
      </c>
      <c r="E80" s="281" t="s">
        <v>372</v>
      </c>
      <c r="F80" s="282" t="s">
        <v>174</v>
      </c>
      <c r="G80" s="188">
        <v>2</v>
      </c>
      <c r="H80" s="196">
        <v>45306</v>
      </c>
      <c r="I80" s="196">
        <v>46356</v>
      </c>
      <c r="J80" s="230">
        <v>47.571428571428569</v>
      </c>
      <c r="K80" s="191">
        <v>0</v>
      </c>
      <c r="L80" s="194">
        <f t="shared" si="7"/>
        <v>0</v>
      </c>
      <c r="M80" s="216" t="s">
        <v>125</v>
      </c>
      <c r="N80" s="191" t="s">
        <v>363</v>
      </c>
      <c r="O80" s="191">
        <v>2022</v>
      </c>
      <c r="P80" s="192" t="s">
        <v>45</v>
      </c>
      <c r="Q80" s="181" t="s">
        <v>1042</v>
      </c>
      <c r="R80" s="193"/>
    </row>
    <row r="81" spans="1:18" ht="84" x14ac:dyDescent="0.25">
      <c r="A81" s="178" t="s">
        <v>376</v>
      </c>
      <c r="B81" s="182" t="s">
        <v>1097</v>
      </c>
      <c r="C81" s="182" t="s">
        <v>377</v>
      </c>
      <c r="D81" s="182" t="s">
        <v>378</v>
      </c>
      <c r="E81" s="215" t="s">
        <v>379</v>
      </c>
      <c r="F81" s="215" t="s">
        <v>380</v>
      </c>
      <c r="G81" s="216">
        <v>2</v>
      </c>
      <c r="H81" s="217">
        <v>45848</v>
      </c>
      <c r="I81" s="217">
        <v>45991</v>
      </c>
      <c r="J81" s="213">
        <f t="shared" ref="J81:J87" si="8">(I81-H81)/7</f>
        <v>20.428571428571427</v>
      </c>
      <c r="K81" s="191">
        <v>2</v>
      </c>
      <c r="L81" s="194">
        <f t="shared" si="7"/>
        <v>1</v>
      </c>
      <c r="M81" s="192" t="s">
        <v>130</v>
      </c>
      <c r="N81" s="191" t="s">
        <v>375</v>
      </c>
      <c r="O81" s="191">
        <v>2022</v>
      </c>
      <c r="P81" s="191" t="s">
        <v>895</v>
      </c>
      <c r="Q81" s="193" t="s">
        <v>1098</v>
      </c>
      <c r="R81" s="193"/>
    </row>
    <row r="82" spans="1:18" ht="63" x14ac:dyDescent="0.25">
      <c r="A82" s="178" t="s">
        <v>381</v>
      </c>
      <c r="B82" s="182" t="s">
        <v>382</v>
      </c>
      <c r="C82" s="182" t="s">
        <v>383</v>
      </c>
      <c r="D82" s="182" t="s">
        <v>384</v>
      </c>
      <c r="E82" s="182" t="s">
        <v>385</v>
      </c>
      <c r="F82" s="182" t="s">
        <v>386</v>
      </c>
      <c r="G82" s="216">
        <v>5</v>
      </c>
      <c r="H82" s="217">
        <v>45490</v>
      </c>
      <c r="I82" s="217">
        <v>46356</v>
      </c>
      <c r="J82" s="213">
        <f t="shared" si="8"/>
        <v>123.71428571428571</v>
      </c>
      <c r="K82" s="191">
        <v>0</v>
      </c>
      <c r="L82" s="194">
        <f t="shared" si="7"/>
        <v>0</v>
      </c>
      <c r="M82" s="216" t="s">
        <v>125</v>
      </c>
      <c r="N82" s="191" t="s">
        <v>375</v>
      </c>
      <c r="O82" s="191">
        <v>2022</v>
      </c>
      <c r="P82" s="192" t="s">
        <v>45</v>
      </c>
      <c r="Q82" s="181" t="s">
        <v>1042</v>
      </c>
      <c r="R82" s="193"/>
    </row>
    <row r="83" spans="1:18" ht="105" x14ac:dyDescent="0.25">
      <c r="A83" s="178" t="s">
        <v>387</v>
      </c>
      <c r="B83" s="285" t="s">
        <v>1099</v>
      </c>
      <c r="C83" s="204" t="s">
        <v>388</v>
      </c>
      <c r="D83" s="252" t="s">
        <v>389</v>
      </c>
      <c r="E83" s="207" t="s">
        <v>390</v>
      </c>
      <c r="F83" s="286" t="s">
        <v>391</v>
      </c>
      <c r="G83" s="286">
        <v>2</v>
      </c>
      <c r="H83" s="223">
        <v>44760</v>
      </c>
      <c r="I83" s="223">
        <v>46387</v>
      </c>
      <c r="J83" s="287">
        <f t="shared" si="8"/>
        <v>232.42857142857142</v>
      </c>
      <c r="K83" s="191">
        <v>0</v>
      </c>
      <c r="L83" s="194">
        <f t="shared" si="7"/>
        <v>0</v>
      </c>
      <c r="M83" s="209" t="s">
        <v>125</v>
      </c>
      <c r="N83" s="191" t="s">
        <v>397</v>
      </c>
      <c r="O83" s="192">
        <v>2022</v>
      </c>
      <c r="P83" s="192" t="s">
        <v>45</v>
      </c>
      <c r="Q83" s="181" t="s">
        <v>1042</v>
      </c>
      <c r="R83" s="193"/>
    </row>
    <row r="84" spans="1:18" ht="73.5" x14ac:dyDescent="0.25">
      <c r="A84" s="178" t="s">
        <v>392</v>
      </c>
      <c r="B84" s="285" t="s">
        <v>1100</v>
      </c>
      <c r="C84" s="204" t="s">
        <v>393</v>
      </c>
      <c r="D84" s="203" t="s">
        <v>394</v>
      </c>
      <c r="E84" s="205" t="s">
        <v>395</v>
      </c>
      <c r="F84" s="236" t="s">
        <v>396</v>
      </c>
      <c r="G84" s="286">
        <v>2</v>
      </c>
      <c r="H84" s="223">
        <v>44760</v>
      </c>
      <c r="I84" s="223">
        <v>45657</v>
      </c>
      <c r="J84" s="287">
        <f t="shared" si="8"/>
        <v>128.14285714285714</v>
      </c>
      <c r="K84" s="191">
        <v>2</v>
      </c>
      <c r="L84" s="194">
        <f t="shared" si="7"/>
        <v>1</v>
      </c>
      <c r="M84" s="209" t="s">
        <v>125</v>
      </c>
      <c r="N84" s="191" t="s">
        <v>397</v>
      </c>
      <c r="O84" s="191">
        <v>2022</v>
      </c>
      <c r="P84" s="191" t="s">
        <v>894</v>
      </c>
      <c r="Q84" s="181" t="s">
        <v>1101</v>
      </c>
      <c r="R84" s="193"/>
    </row>
    <row r="85" spans="1:18" ht="94.5" x14ac:dyDescent="0.25">
      <c r="A85" s="175" t="s">
        <v>398</v>
      </c>
      <c r="B85" s="224" t="s">
        <v>1102</v>
      </c>
      <c r="C85" s="225" t="s">
        <v>399</v>
      </c>
      <c r="D85" s="205" t="s">
        <v>400</v>
      </c>
      <c r="E85" s="236" t="s">
        <v>401</v>
      </c>
      <c r="F85" s="205" t="s">
        <v>402</v>
      </c>
      <c r="G85" s="195">
        <v>2</v>
      </c>
      <c r="H85" s="196">
        <v>45848</v>
      </c>
      <c r="I85" s="196">
        <v>46387</v>
      </c>
      <c r="J85" s="237">
        <f t="shared" si="8"/>
        <v>77</v>
      </c>
      <c r="K85" s="191">
        <v>0</v>
      </c>
      <c r="L85" s="194">
        <f t="shared" si="7"/>
        <v>0</v>
      </c>
      <c r="M85" s="203" t="s">
        <v>403</v>
      </c>
      <c r="N85" s="191" t="s">
        <v>375</v>
      </c>
      <c r="O85" s="191">
        <v>2022</v>
      </c>
      <c r="P85" s="192" t="s">
        <v>45</v>
      </c>
      <c r="Q85" s="185" t="s">
        <v>1103</v>
      </c>
      <c r="R85" s="193"/>
    </row>
    <row r="86" spans="1:18" ht="105" x14ac:dyDescent="0.25">
      <c r="A86" s="178" t="s">
        <v>404</v>
      </c>
      <c r="B86" s="288" t="s">
        <v>1104</v>
      </c>
      <c r="C86" s="289" t="s">
        <v>405</v>
      </c>
      <c r="D86" s="252" t="s">
        <v>406</v>
      </c>
      <c r="E86" s="207" t="s">
        <v>407</v>
      </c>
      <c r="F86" s="286" t="s">
        <v>408</v>
      </c>
      <c r="G86" s="286">
        <v>80</v>
      </c>
      <c r="H86" s="223">
        <v>44760</v>
      </c>
      <c r="I86" s="223">
        <v>46386</v>
      </c>
      <c r="J86" s="287">
        <f t="shared" si="8"/>
        <v>232.28571428571428</v>
      </c>
      <c r="K86" s="191">
        <v>0</v>
      </c>
      <c r="L86" s="194">
        <f t="shared" si="7"/>
        <v>0</v>
      </c>
      <c r="M86" s="209" t="s">
        <v>125</v>
      </c>
      <c r="N86" s="191" t="s">
        <v>397</v>
      </c>
      <c r="O86" s="192">
        <v>2022</v>
      </c>
      <c r="P86" s="192" t="s">
        <v>45</v>
      </c>
      <c r="Q86" s="181" t="s">
        <v>1105</v>
      </c>
      <c r="R86" s="193"/>
    </row>
    <row r="87" spans="1:18" ht="94.5" x14ac:dyDescent="0.25">
      <c r="A87" s="180" t="s">
        <v>410</v>
      </c>
      <c r="B87" s="269" t="s">
        <v>411</v>
      </c>
      <c r="C87" s="269" t="s">
        <v>412</v>
      </c>
      <c r="D87" s="269" t="s">
        <v>413</v>
      </c>
      <c r="E87" s="270" t="s">
        <v>414</v>
      </c>
      <c r="F87" s="270" t="s">
        <v>415</v>
      </c>
      <c r="G87" s="271">
        <v>2</v>
      </c>
      <c r="H87" s="272">
        <v>45475</v>
      </c>
      <c r="I87" s="272">
        <v>45687</v>
      </c>
      <c r="J87" s="246">
        <f t="shared" si="8"/>
        <v>30.285714285714285</v>
      </c>
      <c r="K87" s="233">
        <v>4</v>
      </c>
      <c r="L87" s="190">
        <f t="shared" si="7"/>
        <v>1</v>
      </c>
      <c r="M87" s="271" t="s">
        <v>144</v>
      </c>
      <c r="N87" s="191" t="s">
        <v>375</v>
      </c>
      <c r="O87" s="191">
        <v>2022</v>
      </c>
      <c r="P87" s="191" t="s">
        <v>895</v>
      </c>
      <c r="Q87" s="193" t="s">
        <v>1098</v>
      </c>
      <c r="R87" s="193"/>
    </row>
    <row r="88" spans="1:18" ht="73.5" x14ac:dyDescent="0.25">
      <c r="A88" s="178" t="s">
        <v>417</v>
      </c>
      <c r="B88" s="182" t="s">
        <v>1106</v>
      </c>
      <c r="C88" s="182" t="s">
        <v>418</v>
      </c>
      <c r="D88" s="182" t="s">
        <v>419</v>
      </c>
      <c r="E88" s="215" t="s">
        <v>420</v>
      </c>
      <c r="F88" s="215" t="s">
        <v>421</v>
      </c>
      <c r="G88" s="216">
        <v>1</v>
      </c>
      <c r="H88" s="217">
        <v>45848</v>
      </c>
      <c r="I88" s="217">
        <v>45991</v>
      </c>
      <c r="J88" s="213">
        <v>20</v>
      </c>
      <c r="K88" s="191">
        <v>1</v>
      </c>
      <c r="L88" s="194">
        <f t="shared" si="7"/>
        <v>1</v>
      </c>
      <c r="M88" s="216" t="s">
        <v>130</v>
      </c>
      <c r="N88" s="191" t="s">
        <v>416</v>
      </c>
      <c r="O88" s="191">
        <v>2023</v>
      </c>
      <c r="P88" s="191" t="s">
        <v>895</v>
      </c>
      <c r="Q88" s="193" t="s">
        <v>1098</v>
      </c>
      <c r="R88" s="193"/>
    </row>
    <row r="89" spans="1:18" ht="84" x14ac:dyDescent="0.25">
      <c r="A89" s="178" t="s">
        <v>422</v>
      </c>
      <c r="B89" s="276" t="s">
        <v>1107</v>
      </c>
      <c r="C89" s="204" t="s">
        <v>423</v>
      </c>
      <c r="D89" s="236" t="s">
        <v>424</v>
      </c>
      <c r="E89" s="236" t="s">
        <v>425</v>
      </c>
      <c r="F89" s="236" t="s">
        <v>426</v>
      </c>
      <c r="G89" s="195">
        <v>4</v>
      </c>
      <c r="H89" s="196">
        <v>45848</v>
      </c>
      <c r="I89" s="187">
        <v>46295</v>
      </c>
      <c r="J89" s="237">
        <f t="shared" ref="J89:J114" si="9">(I89-H89)/7</f>
        <v>63.857142857142854</v>
      </c>
      <c r="K89" s="191">
        <v>4</v>
      </c>
      <c r="L89" s="194">
        <f t="shared" si="7"/>
        <v>1</v>
      </c>
      <c r="M89" s="192" t="s">
        <v>427</v>
      </c>
      <c r="N89" s="191" t="s">
        <v>416</v>
      </c>
      <c r="O89" s="191">
        <v>2023</v>
      </c>
      <c r="P89" s="192" t="s">
        <v>895</v>
      </c>
      <c r="Q89" s="181" t="s">
        <v>1108</v>
      </c>
      <c r="R89" s="193"/>
    </row>
    <row r="90" spans="1:18" ht="84" x14ac:dyDescent="0.25">
      <c r="A90" s="178" t="s">
        <v>428</v>
      </c>
      <c r="B90" s="182" t="s">
        <v>429</v>
      </c>
      <c r="C90" s="182" t="s">
        <v>430</v>
      </c>
      <c r="D90" s="182" t="s">
        <v>431</v>
      </c>
      <c r="E90" s="215" t="s">
        <v>432</v>
      </c>
      <c r="F90" s="215" t="s">
        <v>433</v>
      </c>
      <c r="G90" s="216">
        <v>2</v>
      </c>
      <c r="H90" s="217">
        <v>45475</v>
      </c>
      <c r="I90" s="217">
        <v>45657</v>
      </c>
      <c r="J90" s="213">
        <f t="shared" si="9"/>
        <v>26</v>
      </c>
      <c r="K90" s="191">
        <v>4</v>
      </c>
      <c r="L90" s="194">
        <f t="shared" si="7"/>
        <v>1</v>
      </c>
      <c r="M90" s="216" t="s">
        <v>144</v>
      </c>
      <c r="N90" s="191" t="s">
        <v>416</v>
      </c>
      <c r="O90" s="191">
        <v>2023</v>
      </c>
      <c r="P90" s="191" t="s">
        <v>895</v>
      </c>
      <c r="Q90" s="193" t="s">
        <v>1098</v>
      </c>
      <c r="R90" s="193"/>
    </row>
    <row r="91" spans="1:18" ht="84" x14ac:dyDescent="0.25">
      <c r="A91" s="178" t="s">
        <v>435</v>
      </c>
      <c r="B91" s="275" t="s">
        <v>1109</v>
      </c>
      <c r="C91" s="290" t="s">
        <v>436</v>
      </c>
      <c r="D91" s="204" t="s">
        <v>353</v>
      </c>
      <c r="E91" s="204" t="s">
        <v>369</v>
      </c>
      <c r="F91" s="236" t="s">
        <v>231</v>
      </c>
      <c r="G91" s="212">
        <v>3</v>
      </c>
      <c r="H91" s="248">
        <v>45852</v>
      </c>
      <c r="I91" s="249">
        <v>46203</v>
      </c>
      <c r="J91" s="213">
        <f t="shared" si="9"/>
        <v>50.142857142857146</v>
      </c>
      <c r="K91" s="191">
        <v>3</v>
      </c>
      <c r="L91" s="194">
        <f t="shared" si="7"/>
        <v>1</v>
      </c>
      <c r="M91" s="209" t="s">
        <v>125</v>
      </c>
      <c r="N91" s="191" t="s">
        <v>416</v>
      </c>
      <c r="O91" s="191">
        <v>2023</v>
      </c>
      <c r="P91" s="192" t="s">
        <v>895</v>
      </c>
      <c r="Q91" s="181" t="s">
        <v>1110</v>
      </c>
      <c r="R91" s="193"/>
    </row>
    <row r="92" spans="1:18" ht="84" x14ac:dyDescent="0.25">
      <c r="A92" s="178" t="s">
        <v>437</v>
      </c>
      <c r="B92" s="275" t="s">
        <v>1111</v>
      </c>
      <c r="C92" s="290" t="s">
        <v>436</v>
      </c>
      <c r="D92" s="204" t="s">
        <v>353</v>
      </c>
      <c r="E92" s="204" t="s">
        <v>369</v>
      </c>
      <c r="F92" s="236" t="s">
        <v>231</v>
      </c>
      <c r="G92" s="212">
        <v>3</v>
      </c>
      <c r="H92" s="291">
        <v>45852</v>
      </c>
      <c r="I92" s="249">
        <v>46203</v>
      </c>
      <c r="J92" s="213">
        <f t="shared" si="9"/>
        <v>50.142857142857146</v>
      </c>
      <c r="K92" s="191">
        <v>3</v>
      </c>
      <c r="L92" s="194">
        <f t="shared" si="7"/>
        <v>1</v>
      </c>
      <c r="M92" s="209" t="s">
        <v>125</v>
      </c>
      <c r="N92" s="191" t="s">
        <v>416</v>
      </c>
      <c r="O92" s="191">
        <v>2023</v>
      </c>
      <c r="P92" s="192" t="s">
        <v>895</v>
      </c>
      <c r="Q92" s="181" t="s">
        <v>1112</v>
      </c>
      <c r="R92" s="193"/>
    </row>
    <row r="93" spans="1:18" ht="189" x14ac:dyDescent="0.25">
      <c r="A93" s="178" t="s">
        <v>438</v>
      </c>
      <c r="B93" s="275" t="s">
        <v>439</v>
      </c>
      <c r="C93" s="204" t="s">
        <v>440</v>
      </c>
      <c r="D93" s="252" t="s">
        <v>441</v>
      </c>
      <c r="E93" s="292" t="s">
        <v>442</v>
      </c>
      <c r="F93" s="252" t="s">
        <v>1113</v>
      </c>
      <c r="G93" s="222">
        <v>3</v>
      </c>
      <c r="H93" s="223">
        <v>45120</v>
      </c>
      <c r="I93" s="223">
        <v>46173</v>
      </c>
      <c r="J93" s="213">
        <f t="shared" si="9"/>
        <v>150.42857142857142</v>
      </c>
      <c r="K93" s="191">
        <v>2</v>
      </c>
      <c r="L93" s="194">
        <f t="shared" si="7"/>
        <v>0.66666666666666663</v>
      </c>
      <c r="M93" s="203" t="s">
        <v>130</v>
      </c>
      <c r="N93" s="191" t="s">
        <v>416</v>
      </c>
      <c r="O93" s="191">
        <v>2023</v>
      </c>
      <c r="P93" s="192" t="s">
        <v>135</v>
      </c>
      <c r="Q93" s="181" t="s">
        <v>1114</v>
      </c>
      <c r="R93" s="181"/>
    </row>
    <row r="94" spans="1:18" ht="84" x14ac:dyDescent="0.25">
      <c r="A94" s="178" t="s">
        <v>443</v>
      </c>
      <c r="B94" s="275" t="s">
        <v>1115</v>
      </c>
      <c r="C94" s="290" t="s">
        <v>436</v>
      </c>
      <c r="D94" s="204" t="s">
        <v>353</v>
      </c>
      <c r="E94" s="204" t="s">
        <v>369</v>
      </c>
      <c r="F94" s="236" t="s">
        <v>231</v>
      </c>
      <c r="G94" s="212">
        <v>3</v>
      </c>
      <c r="H94" s="291">
        <v>45852</v>
      </c>
      <c r="I94" s="249">
        <v>46203</v>
      </c>
      <c r="J94" s="213">
        <f t="shared" si="9"/>
        <v>50.142857142857146</v>
      </c>
      <c r="K94" s="191">
        <v>3</v>
      </c>
      <c r="L94" s="194">
        <f t="shared" si="7"/>
        <v>1</v>
      </c>
      <c r="M94" s="209" t="s">
        <v>125</v>
      </c>
      <c r="N94" s="191" t="s">
        <v>416</v>
      </c>
      <c r="O94" s="191">
        <v>2023</v>
      </c>
      <c r="P94" s="192" t="s">
        <v>895</v>
      </c>
      <c r="Q94" s="181" t="s">
        <v>1116</v>
      </c>
      <c r="R94" s="193"/>
    </row>
    <row r="95" spans="1:18" ht="73.5" x14ac:dyDescent="0.25">
      <c r="A95" s="178" t="s">
        <v>444</v>
      </c>
      <c r="B95" s="275" t="s">
        <v>1117</v>
      </c>
      <c r="C95" s="293" t="s">
        <v>436</v>
      </c>
      <c r="D95" s="204" t="s">
        <v>353</v>
      </c>
      <c r="E95" s="204" t="s">
        <v>369</v>
      </c>
      <c r="F95" s="236" t="s">
        <v>231</v>
      </c>
      <c r="G95" s="212">
        <v>3</v>
      </c>
      <c r="H95" s="291">
        <v>45852</v>
      </c>
      <c r="I95" s="249">
        <v>46203</v>
      </c>
      <c r="J95" s="213">
        <f t="shared" si="9"/>
        <v>50.142857142857146</v>
      </c>
      <c r="K95" s="191">
        <v>3</v>
      </c>
      <c r="L95" s="194">
        <f t="shared" si="7"/>
        <v>1</v>
      </c>
      <c r="M95" s="209" t="s">
        <v>125</v>
      </c>
      <c r="N95" s="191" t="s">
        <v>416</v>
      </c>
      <c r="O95" s="191">
        <v>2023</v>
      </c>
      <c r="P95" s="192" t="s">
        <v>895</v>
      </c>
      <c r="Q95" s="181" t="s">
        <v>1118</v>
      </c>
      <c r="R95" s="193"/>
    </row>
    <row r="96" spans="1:18" ht="73.5" x14ac:dyDescent="0.25">
      <c r="A96" s="178" t="s">
        <v>445</v>
      </c>
      <c r="B96" s="224" t="s">
        <v>446</v>
      </c>
      <c r="C96" s="236" t="s">
        <v>447</v>
      </c>
      <c r="D96" s="293" t="s">
        <v>285</v>
      </c>
      <c r="E96" s="204" t="s">
        <v>191</v>
      </c>
      <c r="F96" s="204" t="s">
        <v>231</v>
      </c>
      <c r="G96" s="212">
        <v>3</v>
      </c>
      <c r="H96" s="256">
        <v>45120</v>
      </c>
      <c r="I96" s="249">
        <v>46203</v>
      </c>
      <c r="J96" s="213">
        <f t="shared" si="9"/>
        <v>154.71428571428572</v>
      </c>
      <c r="K96" s="191">
        <v>3</v>
      </c>
      <c r="L96" s="194">
        <f t="shared" si="7"/>
        <v>1</v>
      </c>
      <c r="M96" s="203" t="s">
        <v>125</v>
      </c>
      <c r="N96" s="191" t="s">
        <v>416</v>
      </c>
      <c r="O96" s="191">
        <v>2023</v>
      </c>
      <c r="P96" s="192" t="s">
        <v>895</v>
      </c>
      <c r="Q96" s="181" t="s">
        <v>1119</v>
      </c>
      <c r="R96" s="193"/>
    </row>
    <row r="97" spans="1:18" ht="84" x14ac:dyDescent="0.25">
      <c r="A97" s="178" t="s">
        <v>448</v>
      </c>
      <c r="B97" s="294" t="s">
        <v>449</v>
      </c>
      <c r="C97" s="236" t="s">
        <v>447</v>
      </c>
      <c r="D97" s="293" t="s">
        <v>1012</v>
      </c>
      <c r="E97" s="204" t="s">
        <v>1013</v>
      </c>
      <c r="F97" s="204" t="s">
        <v>1014</v>
      </c>
      <c r="G97" s="212">
        <v>3</v>
      </c>
      <c r="H97" s="256">
        <v>46225</v>
      </c>
      <c r="I97" s="249">
        <v>46598</v>
      </c>
      <c r="J97" s="213">
        <f t="shared" si="9"/>
        <v>53.285714285714285</v>
      </c>
      <c r="K97" s="191">
        <v>4</v>
      </c>
      <c r="L97" s="194">
        <v>0</v>
      </c>
      <c r="M97" s="209" t="s">
        <v>125</v>
      </c>
      <c r="N97" s="191" t="s">
        <v>416</v>
      </c>
      <c r="O97" s="191">
        <v>2023</v>
      </c>
      <c r="P97" s="192" t="s">
        <v>45</v>
      </c>
      <c r="Q97" s="181"/>
      <c r="R97" s="181" t="s">
        <v>1120</v>
      </c>
    </row>
    <row r="98" spans="1:18" ht="115.5" x14ac:dyDescent="0.25">
      <c r="A98" s="178" t="s">
        <v>450</v>
      </c>
      <c r="B98" s="200" t="s">
        <v>451</v>
      </c>
      <c r="C98" s="205" t="s">
        <v>452</v>
      </c>
      <c r="D98" s="205" t="s">
        <v>453</v>
      </c>
      <c r="E98" s="252" t="s">
        <v>454</v>
      </c>
      <c r="F98" s="252" t="s">
        <v>455</v>
      </c>
      <c r="G98" s="254">
        <v>24</v>
      </c>
      <c r="H98" s="256">
        <v>45120</v>
      </c>
      <c r="I98" s="223">
        <v>46022</v>
      </c>
      <c r="J98" s="213">
        <f t="shared" si="9"/>
        <v>128.85714285714286</v>
      </c>
      <c r="K98" s="191">
        <v>24</v>
      </c>
      <c r="L98" s="194">
        <f t="shared" ref="L98:L113" si="10">IF(K98/G98&gt;1,1,K98/G98)</f>
        <v>1</v>
      </c>
      <c r="M98" s="268" t="s">
        <v>456</v>
      </c>
      <c r="N98" s="191" t="s">
        <v>416</v>
      </c>
      <c r="O98" s="191">
        <v>2023</v>
      </c>
      <c r="P98" s="191" t="s">
        <v>895</v>
      </c>
      <c r="Q98" s="181" t="s">
        <v>1121</v>
      </c>
      <c r="R98" s="181" t="s">
        <v>1208</v>
      </c>
    </row>
    <row r="99" spans="1:18" ht="94.5" x14ac:dyDescent="0.25">
      <c r="A99" s="178" t="s">
        <v>459</v>
      </c>
      <c r="B99" s="182" t="s">
        <v>460</v>
      </c>
      <c r="C99" s="182" t="s">
        <v>461</v>
      </c>
      <c r="D99" s="215" t="s">
        <v>462</v>
      </c>
      <c r="E99" s="215" t="s">
        <v>463</v>
      </c>
      <c r="F99" s="215" t="s">
        <v>464</v>
      </c>
      <c r="G99" s="216">
        <v>6</v>
      </c>
      <c r="H99" s="217">
        <v>45852</v>
      </c>
      <c r="I99" s="217">
        <v>46386</v>
      </c>
      <c r="J99" s="213">
        <f t="shared" si="9"/>
        <v>76.285714285714292</v>
      </c>
      <c r="K99" s="191">
        <v>0</v>
      </c>
      <c r="L99" s="194">
        <f t="shared" si="10"/>
        <v>0</v>
      </c>
      <c r="M99" s="216" t="s">
        <v>125</v>
      </c>
      <c r="N99" s="191" t="s">
        <v>465</v>
      </c>
      <c r="O99" s="191">
        <v>2024</v>
      </c>
      <c r="P99" s="192" t="s">
        <v>45</v>
      </c>
      <c r="Q99" s="181" t="s">
        <v>1122</v>
      </c>
      <c r="R99" s="193"/>
    </row>
    <row r="100" spans="1:18" ht="84" x14ac:dyDescent="0.25">
      <c r="A100" s="178" t="s">
        <v>469</v>
      </c>
      <c r="B100" s="215" t="s">
        <v>470</v>
      </c>
      <c r="C100" s="182" t="s">
        <v>471</v>
      </c>
      <c r="D100" s="215" t="s">
        <v>472</v>
      </c>
      <c r="E100" s="215" t="s">
        <v>473</v>
      </c>
      <c r="F100" s="215" t="s">
        <v>474</v>
      </c>
      <c r="G100" s="216">
        <v>7</v>
      </c>
      <c r="H100" s="217">
        <v>45852</v>
      </c>
      <c r="I100" s="217">
        <v>46203</v>
      </c>
      <c r="J100" s="213">
        <f t="shared" si="9"/>
        <v>50.142857142857146</v>
      </c>
      <c r="K100" s="191">
        <v>0</v>
      </c>
      <c r="L100" s="194">
        <f t="shared" si="10"/>
        <v>0</v>
      </c>
      <c r="M100" s="216" t="s">
        <v>125</v>
      </c>
      <c r="N100" s="191" t="s">
        <v>465</v>
      </c>
      <c r="O100" s="191">
        <v>2024</v>
      </c>
      <c r="P100" s="192" t="s">
        <v>135</v>
      </c>
      <c r="Q100" s="181" t="s">
        <v>1042</v>
      </c>
      <c r="R100" s="193"/>
    </row>
    <row r="101" spans="1:18" ht="84" x14ac:dyDescent="0.25">
      <c r="A101" s="178" t="s">
        <v>475</v>
      </c>
      <c r="B101" s="182" t="s">
        <v>476</v>
      </c>
      <c r="C101" s="215" t="s">
        <v>477</v>
      </c>
      <c r="D101" s="182" t="s">
        <v>478</v>
      </c>
      <c r="E101" s="215" t="s">
        <v>479</v>
      </c>
      <c r="F101" s="215" t="s">
        <v>480</v>
      </c>
      <c r="G101" s="216">
        <v>6</v>
      </c>
      <c r="H101" s="217">
        <v>46054</v>
      </c>
      <c r="I101" s="217">
        <v>46310</v>
      </c>
      <c r="J101" s="213">
        <f t="shared" si="9"/>
        <v>36.571428571428569</v>
      </c>
      <c r="K101" s="191">
        <v>0</v>
      </c>
      <c r="L101" s="194">
        <f t="shared" si="10"/>
        <v>0</v>
      </c>
      <c r="M101" s="209" t="s">
        <v>481</v>
      </c>
      <c r="N101" s="191" t="s">
        <v>499</v>
      </c>
      <c r="O101" s="192">
        <v>2024</v>
      </c>
      <c r="P101" s="191" t="s">
        <v>45</v>
      </c>
      <c r="Q101" s="181" t="s">
        <v>1206</v>
      </c>
      <c r="R101" s="193"/>
    </row>
    <row r="102" spans="1:18" ht="63" x14ac:dyDescent="0.25">
      <c r="A102" s="178" t="s">
        <v>482</v>
      </c>
      <c r="B102" s="182" t="s">
        <v>1123</v>
      </c>
      <c r="C102" s="182" t="s">
        <v>483</v>
      </c>
      <c r="D102" s="215" t="s">
        <v>484</v>
      </c>
      <c r="E102" s="215" t="s">
        <v>485</v>
      </c>
      <c r="F102" s="215" t="s">
        <v>486</v>
      </c>
      <c r="G102" s="216">
        <v>3</v>
      </c>
      <c r="H102" s="217">
        <v>45852</v>
      </c>
      <c r="I102" s="217">
        <v>46387</v>
      </c>
      <c r="J102" s="213">
        <f t="shared" si="9"/>
        <v>76.428571428571431</v>
      </c>
      <c r="K102" s="191">
        <v>0</v>
      </c>
      <c r="L102" s="194">
        <f t="shared" si="10"/>
        <v>0</v>
      </c>
      <c r="M102" s="216" t="s">
        <v>125</v>
      </c>
      <c r="N102" s="191" t="s">
        <v>465</v>
      </c>
      <c r="O102" s="191">
        <v>2024</v>
      </c>
      <c r="P102" s="192" t="s">
        <v>45</v>
      </c>
      <c r="Q102" s="181" t="s">
        <v>1042</v>
      </c>
      <c r="R102" s="193"/>
    </row>
    <row r="103" spans="1:18" ht="84" x14ac:dyDescent="0.25">
      <c r="A103" s="178" t="s">
        <v>487</v>
      </c>
      <c r="B103" s="182" t="s">
        <v>488</v>
      </c>
      <c r="C103" s="215" t="s">
        <v>477</v>
      </c>
      <c r="D103" s="182" t="s">
        <v>478</v>
      </c>
      <c r="E103" s="215" t="s">
        <v>479</v>
      </c>
      <c r="F103" s="215" t="s">
        <v>480</v>
      </c>
      <c r="G103" s="216">
        <v>6</v>
      </c>
      <c r="H103" s="217">
        <v>46054</v>
      </c>
      <c r="I103" s="217">
        <v>46310</v>
      </c>
      <c r="J103" s="213">
        <f t="shared" si="9"/>
        <v>36.571428571428569</v>
      </c>
      <c r="K103" s="191">
        <v>0</v>
      </c>
      <c r="L103" s="194">
        <f t="shared" si="10"/>
        <v>0</v>
      </c>
      <c r="M103" s="209" t="s">
        <v>481</v>
      </c>
      <c r="N103" s="191" t="s">
        <v>499</v>
      </c>
      <c r="O103" s="192">
        <v>2024</v>
      </c>
      <c r="P103" s="191" t="s">
        <v>45</v>
      </c>
      <c r="Q103" s="181" t="s">
        <v>1206</v>
      </c>
      <c r="R103" s="193"/>
    </row>
    <row r="104" spans="1:18" ht="105" x14ac:dyDescent="0.25">
      <c r="A104" s="178" t="s">
        <v>489</v>
      </c>
      <c r="B104" s="182" t="s">
        <v>490</v>
      </c>
      <c r="C104" s="182" t="s">
        <v>461</v>
      </c>
      <c r="D104" s="215" t="s">
        <v>462</v>
      </c>
      <c r="E104" s="215" t="s">
        <v>463</v>
      </c>
      <c r="F104" s="215" t="s">
        <v>464</v>
      </c>
      <c r="G104" s="216">
        <v>6</v>
      </c>
      <c r="H104" s="217">
        <v>45852</v>
      </c>
      <c r="I104" s="217">
        <v>46111</v>
      </c>
      <c r="J104" s="213">
        <f t="shared" si="9"/>
        <v>37</v>
      </c>
      <c r="K104" s="191">
        <v>1</v>
      </c>
      <c r="L104" s="194">
        <f t="shared" si="10"/>
        <v>0.16666666666666666</v>
      </c>
      <c r="M104" s="216" t="s">
        <v>125</v>
      </c>
      <c r="N104" s="191" t="s">
        <v>465</v>
      </c>
      <c r="O104" s="191">
        <v>2024</v>
      </c>
      <c r="P104" s="191" t="s">
        <v>135</v>
      </c>
      <c r="Q104" s="181" t="s">
        <v>1124</v>
      </c>
      <c r="R104" s="193"/>
    </row>
    <row r="105" spans="1:18" ht="73.5" x14ac:dyDescent="0.25">
      <c r="A105" s="178" t="s">
        <v>491</v>
      </c>
      <c r="B105" s="182" t="s">
        <v>492</v>
      </c>
      <c r="C105" s="182" t="s">
        <v>461</v>
      </c>
      <c r="D105" s="182" t="s">
        <v>466</v>
      </c>
      <c r="E105" s="215" t="s">
        <v>467</v>
      </c>
      <c r="F105" s="215" t="s">
        <v>468</v>
      </c>
      <c r="G105" s="216">
        <v>3</v>
      </c>
      <c r="H105" s="217">
        <v>45488</v>
      </c>
      <c r="I105" s="217">
        <v>45657</v>
      </c>
      <c r="J105" s="213">
        <f t="shared" si="9"/>
        <v>24.142857142857142</v>
      </c>
      <c r="K105" s="191">
        <v>3</v>
      </c>
      <c r="L105" s="194">
        <f t="shared" si="10"/>
        <v>1</v>
      </c>
      <c r="M105" s="216" t="s">
        <v>320</v>
      </c>
      <c r="N105" s="191" t="s">
        <v>465</v>
      </c>
      <c r="O105" s="192">
        <v>2024</v>
      </c>
      <c r="P105" s="191" t="s">
        <v>894</v>
      </c>
      <c r="Q105" s="181" t="s">
        <v>1125</v>
      </c>
      <c r="R105" s="193"/>
    </row>
    <row r="106" spans="1:18" ht="63" x14ac:dyDescent="0.25">
      <c r="A106" s="178" t="s">
        <v>493</v>
      </c>
      <c r="B106" s="182" t="s">
        <v>494</v>
      </c>
      <c r="C106" s="182" t="s">
        <v>495</v>
      </c>
      <c r="D106" s="182" t="s">
        <v>496</v>
      </c>
      <c r="E106" s="215" t="s">
        <v>497</v>
      </c>
      <c r="F106" s="215" t="s">
        <v>498</v>
      </c>
      <c r="G106" s="216">
        <v>1</v>
      </c>
      <c r="H106" s="217">
        <v>45491</v>
      </c>
      <c r="I106" s="217">
        <v>45716</v>
      </c>
      <c r="J106" s="213">
        <f t="shared" si="9"/>
        <v>32.142857142857146</v>
      </c>
      <c r="K106" s="191">
        <v>1</v>
      </c>
      <c r="L106" s="194">
        <f t="shared" si="10"/>
        <v>1</v>
      </c>
      <c r="M106" s="216" t="s">
        <v>320</v>
      </c>
      <c r="N106" s="191" t="s">
        <v>499</v>
      </c>
      <c r="O106" s="192">
        <v>2024</v>
      </c>
      <c r="P106" s="191" t="s">
        <v>894</v>
      </c>
      <c r="Q106" s="181" t="s">
        <v>1125</v>
      </c>
      <c r="R106" s="193"/>
    </row>
    <row r="107" spans="1:18" ht="94.5" x14ac:dyDescent="0.25">
      <c r="A107" s="178" t="s">
        <v>500</v>
      </c>
      <c r="B107" s="182" t="s">
        <v>501</v>
      </c>
      <c r="C107" s="182" t="s">
        <v>502</v>
      </c>
      <c r="D107" s="182" t="s">
        <v>462</v>
      </c>
      <c r="E107" s="215" t="s">
        <v>463</v>
      </c>
      <c r="F107" s="215" t="s">
        <v>464</v>
      </c>
      <c r="G107" s="216">
        <v>6</v>
      </c>
      <c r="H107" s="217">
        <v>45852</v>
      </c>
      <c r="I107" s="217">
        <v>46386</v>
      </c>
      <c r="J107" s="213">
        <f t="shared" si="9"/>
        <v>76.285714285714292</v>
      </c>
      <c r="K107" s="191">
        <v>0</v>
      </c>
      <c r="L107" s="194">
        <f t="shared" si="10"/>
        <v>0</v>
      </c>
      <c r="M107" s="216" t="s">
        <v>125</v>
      </c>
      <c r="N107" s="191" t="s">
        <v>465</v>
      </c>
      <c r="O107" s="191">
        <v>2024</v>
      </c>
      <c r="P107" s="192" t="s">
        <v>45</v>
      </c>
      <c r="Q107" s="181" t="s">
        <v>1077</v>
      </c>
      <c r="R107" s="193"/>
    </row>
    <row r="108" spans="1:18" ht="63" x14ac:dyDescent="0.25">
      <c r="A108" s="178" t="s">
        <v>504</v>
      </c>
      <c r="B108" s="182" t="s">
        <v>505</v>
      </c>
      <c r="C108" s="182" t="s">
        <v>506</v>
      </c>
      <c r="D108" s="182" t="s">
        <v>507</v>
      </c>
      <c r="E108" s="215" t="s">
        <v>467</v>
      </c>
      <c r="F108" s="215" t="s">
        <v>468</v>
      </c>
      <c r="G108" s="216">
        <v>3</v>
      </c>
      <c r="H108" s="217">
        <v>45488</v>
      </c>
      <c r="I108" s="217">
        <v>45657</v>
      </c>
      <c r="J108" s="213">
        <f t="shared" si="9"/>
        <v>24.142857142857142</v>
      </c>
      <c r="K108" s="191">
        <v>3</v>
      </c>
      <c r="L108" s="194">
        <f t="shared" si="10"/>
        <v>1</v>
      </c>
      <c r="M108" s="216" t="s">
        <v>320</v>
      </c>
      <c r="N108" s="191" t="s">
        <v>465</v>
      </c>
      <c r="O108" s="192">
        <v>2024</v>
      </c>
      <c r="P108" s="191" t="s">
        <v>894</v>
      </c>
      <c r="Q108" s="181" t="s">
        <v>1125</v>
      </c>
      <c r="R108" s="193"/>
    </row>
    <row r="109" spans="1:18" ht="84" x14ac:dyDescent="0.25">
      <c r="A109" s="178" t="s">
        <v>508</v>
      </c>
      <c r="B109" s="182" t="s">
        <v>509</v>
      </c>
      <c r="C109" s="215" t="s">
        <v>477</v>
      </c>
      <c r="D109" s="182" t="s">
        <v>478</v>
      </c>
      <c r="E109" s="215" t="s">
        <v>479</v>
      </c>
      <c r="F109" s="215" t="s">
        <v>480</v>
      </c>
      <c r="G109" s="216">
        <v>6</v>
      </c>
      <c r="H109" s="217">
        <v>46054</v>
      </c>
      <c r="I109" s="217">
        <v>46310</v>
      </c>
      <c r="J109" s="213">
        <f t="shared" si="9"/>
        <v>36.571428571428569</v>
      </c>
      <c r="K109" s="191">
        <v>0</v>
      </c>
      <c r="L109" s="194">
        <f t="shared" si="10"/>
        <v>0</v>
      </c>
      <c r="M109" s="209" t="s">
        <v>481</v>
      </c>
      <c r="N109" s="191" t="s">
        <v>499</v>
      </c>
      <c r="O109" s="192">
        <v>2024</v>
      </c>
      <c r="P109" s="191" t="s">
        <v>45</v>
      </c>
      <c r="Q109" s="181" t="s">
        <v>1206</v>
      </c>
      <c r="R109" s="193"/>
    </row>
    <row r="110" spans="1:18" ht="84" x14ac:dyDescent="0.25">
      <c r="A110" s="178" t="s">
        <v>510</v>
      </c>
      <c r="B110" s="182" t="s">
        <v>511</v>
      </c>
      <c r="C110" s="182" t="s">
        <v>512</v>
      </c>
      <c r="D110" s="182" t="s">
        <v>466</v>
      </c>
      <c r="E110" s="215" t="s">
        <v>467</v>
      </c>
      <c r="F110" s="215" t="s">
        <v>468</v>
      </c>
      <c r="G110" s="216">
        <v>3</v>
      </c>
      <c r="H110" s="217">
        <v>45488</v>
      </c>
      <c r="I110" s="217">
        <v>45657</v>
      </c>
      <c r="J110" s="213">
        <f t="shared" si="9"/>
        <v>24.142857142857142</v>
      </c>
      <c r="K110" s="191">
        <v>3</v>
      </c>
      <c r="L110" s="194">
        <f t="shared" si="10"/>
        <v>1</v>
      </c>
      <c r="M110" s="216" t="s">
        <v>320</v>
      </c>
      <c r="N110" s="191" t="s">
        <v>465</v>
      </c>
      <c r="O110" s="192">
        <v>2024</v>
      </c>
      <c r="P110" s="191" t="s">
        <v>894</v>
      </c>
      <c r="Q110" s="181" t="s">
        <v>1126</v>
      </c>
      <c r="R110" s="193"/>
    </row>
    <row r="111" spans="1:18" ht="84" x14ac:dyDescent="0.25">
      <c r="A111" s="178" t="s">
        <v>514</v>
      </c>
      <c r="B111" s="182" t="s">
        <v>515</v>
      </c>
      <c r="C111" s="182" t="s">
        <v>516</v>
      </c>
      <c r="D111" s="182" t="s">
        <v>466</v>
      </c>
      <c r="E111" s="215" t="s">
        <v>467</v>
      </c>
      <c r="F111" s="215" t="s">
        <v>468</v>
      </c>
      <c r="G111" s="216">
        <v>3</v>
      </c>
      <c r="H111" s="217">
        <v>45488</v>
      </c>
      <c r="I111" s="217">
        <v>45657</v>
      </c>
      <c r="J111" s="213">
        <f t="shared" si="9"/>
        <v>24.142857142857142</v>
      </c>
      <c r="K111" s="191">
        <v>3</v>
      </c>
      <c r="L111" s="194">
        <f t="shared" si="10"/>
        <v>1</v>
      </c>
      <c r="M111" s="216" t="s">
        <v>320</v>
      </c>
      <c r="N111" s="191" t="s">
        <v>465</v>
      </c>
      <c r="O111" s="192">
        <v>2024</v>
      </c>
      <c r="P111" s="191" t="s">
        <v>894</v>
      </c>
      <c r="Q111" s="181" t="s">
        <v>1125</v>
      </c>
      <c r="R111" s="193"/>
    </row>
    <row r="112" spans="1:18" ht="94.5" x14ac:dyDescent="0.25">
      <c r="A112" s="178" t="s">
        <v>517</v>
      </c>
      <c r="B112" s="182" t="s">
        <v>1127</v>
      </c>
      <c r="C112" s="182" t="s">
        <v>518</v>
      </c>
      <c r="D112" s="215" t="s">
        <v>462</v>
      </c>
      <c r="E112" s="215" t="s">
        <v>463</v>
      </c>
      <c r="F112" s="215" t="s">
        <v>464</v>
      </c>
      <c r="G112" s="216">
        <v>6</v>
      </c>
      <c r="H112" s="217">
        <v>45852</v>
      </c>
      <c r="I112" s="217">
        <v>46386</v>
      </c>
      <c r="J112" s="213">
        <f t="shared" si="9"/>
        <v>76.285714285714292</v>
      </c>
      <c r="K112" s="191">
        <v>0</v>
      </c>
      <c r="L112" s="194">
        <f t="shared" si="10"/>
        <v>0</v>
      </c>
      <c r="M112" s="216" t="s">
        <v>125</v>
      </c>
      <c r="N112" s="191" t="s">
        <v>465</v>
      </c>
      <c r="O112" s="191">
        <v>2024</v>
      </c>
      <c r="P112" s="192" t="s">
        <v>45</v>
      </c>
      <c r="Q112" s="181" t="s">
        <v>1077</v>
      </c>
      <c r="R112" s="193"/>
    </row>
    <row r="113" spans="1:18" ht="73.5" x14ac:dyDescent="0.25">
      <c r="A113" s="178" t="s">
        <v>519</v>
      </c>
      <c r="B113" s="215" t="s">
        <v>520</v>
      </c>
      <c r="C113" s="215" t="s">
        <v>521</v>
      </c>
      <c r="D113" s="215" t="s">
        <v>522</v>
      </c>
      <c r="E113" s="215" t="s">
        <v>156</v>
      </c>
      <c r="F113" s="182" t="s">
        <v>523</v>
      </c>
      <c r="G113" s="295">
        <v>1</v>
      </c>
      <c r="H113" s="183">
        <v>45474</v>
      </c>
      <c r="I113" s="183">
        <v>46295</v>
      </c>
      <c r="J113" s="213">
        <f t="shared" si="9"/>
        <v>117.28571428571429</v>
      </c>
      <c r="K113" s="191">
        <v>0</v>
      </c>
      <c r="L113" s="194">
        <f t="shared" si="10"/>
        <v>0</v>
      </c>
      <c r="M113" s="296" t="s">
        <v>110</v>
      </c>
      <c r="N113" s="191" t="s">
        <v>524</v>
      </c>
      <c r="O113" s="192">
        <v>2024</v>
      </c>
      <c r="P113" s="192" t="s">
        <v>45</v>
      </c>
      <c r="Q113" s="181" t="s">
        <v>1046</v>
      </c>
      <c r="R113" s="193"/>
    </row>
    <row r="114" spans="1:18" ht="63" x14ac:dyDescent="0.25">
      <c r="A114" s="178" t="s">
        <v>519</v>
      </c>
      <c r="B114" s="215" t="s">
        <v>520</v>
      </c>
      <c r="C114" s="215" t="s">
        <v>525</v>
      </c>
      <c r="D114" s="215" t="s">
        <v>526</v>
      </c>
      <c r="E114" s="215" t="s">
        <v>527</v>
      </c>
      <c r="F114" s="182" t="s">
        <v>528</v>
      </c>
      <c r="G114" s="295">
        <v>1</v>
      </c>
      <c r="H114" s="183">
        <v>45691</v>
      </c>
      <c r="I114" s="183">
        <v>45808</v>
      </c>
      <c r="J114" s="213">
        <f t="shared" si="9"/>
        <v>16.714285714285715</v>
      </c>
      <c r="K114" s="191">
        <v>0</v>
      </c>
      <c r="L114" s="194">
        <v>1</v>
      </c>
      <c r="M114" s="203" t="s">
        <v>110</v>
      </c>
      <c r="N114" s="191" t="s">
        <v>524</v>
      </c>
      <c r="O114" s="192">
        <v>2024</v>
      </c>
      <c r="P114" s="191" t="s">
        <v>895</v>
      </c>
      <c r="Q114" s="193" t="s">
        <v>1098</v>
      </c>
      <c r="R114" s="193"/>
    </row>
    <row r="115" spans="1:18" ht="73.5" x14ac:dyDescent="0.25">
      <c r="A115" s="178" t="s">
        <v>529</v>
      </c>
      <c r="B115" s="182" t="s">
        <v>1128</v>
      </c>
      <c r="C115" s="215" t="s">
        <v>530</v>
      </c>
      <c r="D115" s="215" t="s">
        <v>531</v>
      </c>
      <c r="E115" s="215" t="s">
        <v>532</v>
      </c>
      <c r="F115" s="182" t="s">
        <v>533</v>
      </c>
      <c r="G115" s="295">
        <v>1</v>
      </c>
      <c r="H115" s="183">
        <v>45848</v>
      </c>
      <c r="I115" s="183">
        <v>45930</v>
      </c>
      <c r="J115" s="213">
        <v>12</v>
      </c>
      <c r="K115" s="191">
        <v>1</v>
      </c>
      <c r="L115" s="194">
        <f t="shared" ref="L115:L178" si="11">IF(K115/G115&gt;1,1,K115/G115)</f>
        <v>1</v>
      </c>
      <c r="M115" s="286" t="s">
        <v>896</v>
      </c>
      <c r="N115" s="191" t="s">
        <v>524</v>
      </c>
      <c r="O115" s="192">
        <v>2024</v>
      </c>
      <c r="P115" s="191" t="s">
        <v>895</v>
      </c>
      <c r="Q115" s="181" t="s">
        <v>1129</v>
      </c>
      <c r="R115" s="193"/>
    </row>
    <row r="116" spans="1:18" ht="73.5" x14ac:dyDescent="0.25">
      <c r="A116" s="178" t="s">
        <v>534</v>
      </c>
      <c r="B116" s="182" t="s">
        <v>1130</v>
      </c>
      <c r="C116" s="215" t="s">
        <v>535</v>
      </c>
      <c r="D116" s="215" t="s">
        <v>536</v>
      </c>
      <c r="E116" s="215" t="s">
        <v>537</v>
      </c>
      <c r="F116" s="215" t="s">
        <v>380</v>
      </c>
      <c r="G116" s="295">
        <v>2</v>
      </c>
      <c r="H116" s="223">
        <v>45848</v>
      </c>
      <c r="I116" s="297">
        <v>45991</v>
      </c>
      <c r="J116" s="213">
        <f t="shared" ref="J116:J179" si="12">(I116-H116)/7</f>
        <v>20.428571428571427</v>
      </c>
      <c r="K116" s="191">
        <v>2</v>
      </c>
      <c r="L116" s="194">
        <f t="shared" si="11"/>
        <v>1</v>
      </c>
      <c r="M116" s="192" t="s">
        <v>130</v>
      </c>
      <c r="N116" s="191" t="s">
        <v>524</v>
      </c>
      <c r="O116" s="192">
        <v>2024</v>
      </c>
      <c r="P116" s="191" t="s">
        <v>895</v>
      </c>
      <c r="Q116" s="193" t="s">
        <v>1098</v>
      </c>
      <c r="R116" s="193"/>
    </row>
    <row r="117" spans="1:18" ht="73.5" x14ac:dyDescent="0.25">
      <c r="A117" s="178" t="s">
        <v>538</v>
      </c>
      <c r="B117" s="182" t="s">
        <v>1131</v>
      </c>
      <c r="C117" s="182" t="s">
        <v>539</v>
      </c>
      <c r="D117" s="182" t="s">
        <v>419</v>
      </c>
      <c r="E117" s="215" t="s">
        <v>420</v>
      </c>
      <c r="F117" s="215" t="s">
        <v>540</v>
      </c>
      <c r="G117" s="295">
        <v>1</v>
      </c>
      <c r="H117" s="183">
        <v>45848</v>
      </c>
      <c r="I117" s="183">
        <v>45991</v>
      </c>
      <c r="J117" s="213">
        <f t="shared" si="12"/>
        <v>20.428571428571427</v>
      </c>
      <c r="K117" s="191">
        <v>1</v>
      </c>
      <c r="L117" s="194">
        <f t="shared" si="11"/>
        <v>1</v>
      </c>
      <c r="M117" s="266" t="s">
        <v>130</v>
      </c>
      <c r="N117" s="233" t="s">
        <v>524</v>
      </c>
      <c r="O117" s="192">
        <v>2024</v>
      </c>
      <c r="P117" s="191" t="s">
        <v>895</v>
      </c>
      <c r="Q117" s="193" t="s">
        <v>1098</v>
      </c>
      <c r="R117" s="193"/>
    </row>
    <row r="118" spans="1:18" ht="136.5" x14ac:dyDescent="0.25">
      <c r="A118" s="178" t="s">
        <v>541</v>
      </c>
      <c r="B118" s="182" t="s">
        <v>1132</v>
      </c>
      <c r="C118" s="182" t="s">
        <v>542</v>
      </c>
      <c r="D118" s="182" t="s">
        <v>543</v>
      </c>
      <c r="E118" s="182" t="s">
        <v>544</v>
      </c>
      <c r="F118" s="182" t="s">
        <v>545</v>
      </c>
      <c r="G118" s="295">
        <v>1</v>
      </c>
      <c r="H118" s="183">
        <v>45474</v>
      </c>
      <c r="I118" s="183">
        <v>46022</v>
      </c>
      <c r="J118" s="213">
        <f t="shared" si="12"/>
        <v>78.285714285714292</v>
      </c>
      <c r="K118" s="191">
        <v>1</v>
      </c>
      <c r="L118" s="194">
        <f t="shared" si="11"/>
        <v>1</v>
      </c>
      <c r="M118" s="209" t="s">
        <v>481</v>
      </c>
      <c r="N118" s="191" t="s">
        <v>524</v>
      </c>
      <c r="O118" s="192">
        <v>2024</v>
      </c>
      <c r="P118" s="191" t="s">
        <v>894</v>
      </c>
      <c r="Q118" s="181" t="s">
        <v>1133</v>
      </c>
      <c r="R118" s="193"/>
    </row>
    <row r="119" spans="1:18" ht="63" x14ac:dyDescent="0.25">
      <c r="A119" s="178" t="s">
        <v>546</v>
      </c>
      <c r="B119" s="182" t="s">
        <v>1134</v>
      </c>
      <c r="C119" s="215" t="s">
        <v>547</v>
      </c>
      <c r="D119" s="215" t="s">
        <v>172</v>
      </c>
      <c r="E119" s="215" t="s">
        <v>173</v>
      </c>
      <c r="F119" s="215" t="s">
        <v>548</v>
      </c>
      <c r="G119" s="295">
        <v>2</v>
      </c>
      <c r="H119" s="298">
        <v>45474</v>
      </c>
      <c r="I119" s="298">
        <v>46356</v>
      </c>
      <c r="J119" s="213">
        <f t="shared" si="12"/>
        <v>126</v>
      </c>
      <c r="K119" s="191">
        <v>0</v>
      </c>
      <c r="L119" s="194">
        <f t="shared" si="11"/>
        <v>0</v>
      </c>
      <c r="M119" s="216" t="s">
        <v>125</v>
      </c>
      <c r="N119" s="191" t="s">
        <v>524</v>
      </c>
      <c r="O119" s="192">
        <v>2024</v>
      </c>
      <c r="P119" s="192" t="s">
        <v>45</v>
      </c>
      <c r="Q119" s="181" t="s">
        <v>1042</v>
      </c>
      <c r="R119" s="193"/>
    </row>
    <row r="120" spans="1:18" ht="63" x14ac:dyDescent="0.25">
      <c r="A120" s="178" t="s">
        <v>550</v>
      </c>
      <c r="B120" s="182" t="s">
        <v>1135</v>
      </c>
      <c r="C120" s="182" t="s">
        <v>551</v>
      </c>
      <c r="D120" s="182" t="s">
        <v>552</v>
      </c>
      <c r="E120" s="215" t="s">
        <v>553</v>
      </c>
      <c r="F120" s="215" t="s">
        <v>554</v>
      </c>
      <c r="G120" s="295">
        <v>1</v>
      </c>
      <c r="H120" s="183">
        <v>45689</v>
      </c>
      <c r="I120" s="183">
        <v>45777</v>
      </c>
      <c r="J120" s="213">
        <f t="shared" si="12"/>
        <v>12.571428571428571</v>
      </c>
      <c r="K120" s="191">
        <v>1</v>
      </c>
      <c r="L120" s="194">
        <f t="shared" si="11"/>
        <v>1</v>
      </c>
      <c r="M120" s="203" t="s">
        <v>403</v>
      </c>
      <c r="N120" s="191" t="s">
        <v>524</v>
      </c>
      <c r="O120" s="192">
        <v>2024</v>
      </c>
      <c r="P120" s="191" t="s">
        <v>895</v>
      </c>
      <c r="Q120" s="193" t="s">
        <v>1098</v>
      </c>
      <c r="R120" s="193"/>
    </row>
    <row r="121" spans="1:18" ht="52.5" x14ac:dyDescent="0.25">
      <c r="A121" s="178" t="s">
        <v>555</v>
      </c>
      <c r="B121" s="182" t="s">
        <v>1136</v>
      </c>
      <c r="C121" s="182" t="s">
        <v>556</v>
      </c>
      <c r="D121" s="215" t="s">
        <v>557</v>
      </c>
      <c r="E121" s="215" t="s">
        <v>558</v>
      </c>
      <c r="F121" s="215" t="s">
        <v>559</v>
      </c>
      <c r="G121" s="295">
        <v>3</v>
      </c>
      <c r="H121" s="183">
        <v>45848</v>
      </c>
      <c r="I121" s="183">
        <v>46021</v>
      </c>
      <c r="J121" s="213">
        <f t="shared" si="12"/>
        <v>24.714285714285715</v>
      </c>
      <c r="K121" s="191">
        <v>3</v>
      </c>
      <c r="L121" s="194">
        <f t="shared" si="11"/>
        <v>1</v>
      </c>
      <c r="M121" s="216" t="s">
        <v>323</v>
      </c>
      <c r="N121" s="191" t="s">
        <v>524</v>
      </c>
      <c r="O121" s="192">
        <v>2024</v>
      </c>
      <c r="P121" s="191" t="s">
        <v>895</v>
      </c>
      <c r="Q121" s="193" t="s">
        <v>1098</v>
      </c>
      <c r="R121" s="193"/>
    </row>
    <row r="122" spans="1:18" ht="84" x14ac:dyDescent="0.25">
      <c r="A122" s="178" t="s">
        <v>560</v>
      </c>
      <c r="B122" s="182" t="s">
        <v>1137</v>
      </c>
      <c r="C122" s="182" t="s">
        <v>561</v>
      </c>
      <c r="D122" s="182" t="s">
        <v>562</v>
      </c>
      <c r="E122" s="182" t="s">
        <v>563</v>
      </c>
      <c r="F122" s="182" t="s">
        <v>564</v>
      </c>
      <c r="G122" s="295">
        <v>2</v>
      </c>
      <c r="H122" s="183">
        <v>45474</v>
      </c>
      <c r="I122" s="183">
        <v>46022</v>
      </c>
      <c r="J122" s="213">
        <f t="shared" si="12"/>
        <v>78.285714285714292</v>
      </c>
      <c r="K122" s="191">
        <v>2</v>
      </c>
      <c r="L122" s="194">
        <f t="shared" si="11"/>
        <v>1</v>
      </c>
      <c r="M122" s="203" t="s">
        <v>110</v>
      </c>
      <c r="N122" s="191" t="s">
        <v>524</v>
      </c>
      <c r="O122" s="192">
        <v>2024</v>
      </c>
      <c r="P122" s="191" t="s">
        <v>895</v>
      </c>
      <c r="Q122" s="193" t="s">
        <v>1098</v>
      </c>
      <c r="R122" s="193"/>
    </row>
    <row r="123" spans="1:18" ht="73.5" x14ac:dyDescent="0.25">
      <c r="A123" s="178" t="s">
        <v>565</v>
      </c>
      <c r="B123" s="182" t="s">
        <v>1138</v>
      </c>
      <c r="C123" s="182" t="s">
        <v>566</v>
      </c>
      <c r="D123" s="182" t="s">
        <v>166</v>
      </c>
      <c r="E123" s="182" t="s">
        <v>567</v>
      </c>
      <c r="F123" s="182" t="s">
        <v>168</v>
      </c>
      <c r="G123" s="295">
        <v>3</v>
      </c>
      <c r="H123" s="183">
        <v>45565</v>
      </c>
      <c r="I123" s="183">
        <v>46326</v>
      </c>
      <c r="J123" s="213">
        <f t="shared" si="12"/>
        <v>108.71428571428571</v>
      </c>
      <c r="K123" s="191">
        <v>0</v>
      </c>
      <c r="L123" s="194">
        <f t="shared" si="11"/>
        <v>0</v>
      </c>
      <c r="M123" s="216" t="s">
        <v>130</v>
      </c>
      <c r="N123" s="191" t="s">
        <v>524</v>
      </c>
      <c r="O123" s="192">
        <v>2024</v>
      </c>
      <c r="P123" s="192" t="s">
        <v>45</v>
      </c>
      <c r="Q123" s="181" t="s">
        <v>1042</v>
      </c>
      <c r="R123" s="193"/>
    </row>
    <row r="124" spans="1:18" ht="63" x14ac:dyDescent="0.25">
      <c r="A124" s="178" t="s">
        <v>569</v>
      </c>
      <c r="B124" s="182" t="s">
        <v>1139</v>
      </c>
      <c r="C124" s="182" t="s">
        <v>570</v>
      </c>
      <c r="D124" s="182" t="s">
        <v>571</v>
      </c>
      <c r="E124" s="182" t="s">
        <v>572</v>
      </c>
      <c r="F124" s="182" t="s">
        <v>573</v>
      </c>
      <c r="G124" s="295">
        <v>2</v>
      </c>
      <c r="H124" s="183">
        <v>45474</v>
      </c>
      <c r="I124" s="183">
        <v>46022</v>
      </c>
      <c r="J124" s="213">
        <f t="shared" si="12"/>
        <v>78.285714285714292</v>
      </c>
      <c r="K124" s="191">
        <v>2</v>
      </c>
      <c r="L124" s="194">
        <f t="shared" si="11"/>
        <v>1</v>
      </c>
      <c r="M124" s="216" t="s">
        <v>323</v>
      </c>
      <c r="N124" s="191" t="s">
        <v>524</v>
      </c>
      <c r="O124" s="192">
        <v>2024</v>
      </c>
      <c r="P124" s="191" t="s">
        <v>895</v>
      </c>
      <c r="Q124" s="193" t="s">
        <v>1098</v>
      </c>
      <c r="R124" s="193"/>
    </row>
    <row r="125" spans="1:18" ht="84" x14ac:dyDescent="0.25">
      <c r="A125" s="178" t="s">
        <v>574</v>
      </c>
      <c r="B125" s="215" t="s">
        <v>1140</v>
      </c>
      <c r="C125" s="215" t="s">
        <v>575</v>
      </c>
      <c r="D125" s="215" t="s">
        <v>577</v>
      </c>
      <c r="E125" s="215" t="s">
        <v>578</v>
      </c>
      <c r="F125" s="215" t="s">
        <v>579</v>
      </c>
      <c r="G125" s="295">
        <v>1</v>
      </c>
      <c r="H125" s="183">
        <v>45848</v>
      </c>
      <c r="I125" s="183">
        <v>46356</v>
      </c>
      <c r="J125" s="213">
        <f t="shared" si="12"/>
        <v>72.571428571428569</v>
      </c>
      <c r="K125" s="191">
        <v>0</v>
      </c>
      <c r="L125" s="194">
        <f t="shared" si="11"/>
        <v>0</v>
      </c>
      <c r="M125" s="209" t="s">
        <v>169</v>
      </c>
      <c r="N125" s="191" t="s">
        <v>576</v>
      </c>
      <c r="O125" s="192">
        <v>2025</v>
      </c>
      <c r="P125" s="192" t="s">
        <v>45</v>
      </c>
      <c r="Q125" s="181" t="s">
        <v>1042</v>
      </c>
      <c r="R125" s="193"/>
    </row>
    <row r="126" spans="1:18" ht="84" x14ac:dyDescent="0.25">
      <c r="A126" s="178" t="s">
        <v>574</v>
      </c>
      <c r="B126" s="182" t="s">
        <v>1141</v>
      </c>
      <c r="C126" s="215" t="s">
        <v>575</v>
      </c>
      <c r="D126" s="215" t="s">
        <v>580</v>
      </c>
      <c r="E126" s="182" t="s">
        <v>581</v>
      </c>
      <c r="F126" s="182" t="s">
        <v>582</v>
      </c>
      <c r="G126" s="295">
        <v>19</v>
      </c>
      <c r="H126" s="183">
        <v>45848</v>
      </c>
      <c r="I126" s="183">
        <v>46356</v>
      </c>
      <c r="J126" s="213">
        <f t="shared" si="12"/>
        <v>72.571428571428569</v>
      </c>
      <c r="K126" s="191">
        <v>0</v>
      </c>
      <c r="L126" s="194">
        <f t="shared" si="11"/>
        <v>0</v>
      </c>
      <c r="M126" s="209" t="s">
        <v>125</v>
      </c>
      <c r="N126" s="191" t="s">
        <v>576</v>
      </c>
      <c r="O126" s="192">
        <v>2025</v>
      </c>
      <c r="P126" s="192" t="s">
        <v>45</v>
      </c>
      <c r="Q126" s="181" t="s">
        <v>1042</v>
      </c>
      <c r="R126" s="193"/>
    </row>
    <row r="127" spans="1:18" ht="73.5" x14ac:dyDescent="0.25">
      <c r="A127" s="178" t="s">
        <v>584</v>
      </c>
      <c r="B127" s="182" t="s">
        <v>1142</v>
      </c>
      <c r="C127" s="182" t="s">
        <v>585</v>
      </c>
      <c r="D127" s="182" t="s">
        <v>586</v>
      </c>
      <c r="E127" s="182" t="s">
        <v>587</v>
      </c>
      <c r="F127" s="182" t="s">
        <v>409</v>
      </c>
      <c r="G127" s="295">
        <v>5</v>
      </c>
      <c r="H127" s="183">
        <v>45848</v>
      </c>
      <c r="I127" s="183">
        <v>45991</v>
      </c>
      <c r="J127" s="213">
        <f t="shared" si="12"/>
        <v>20.428571428571427</v>
      </c>
      <c r="K127" s="191">
        <v>5</v>
      </c>
      <c r="L127" s="194">
        <f t="shared" si="11"/>
        <v>1</v>
      </c>
      <c r="M127" s="209" t="s">
        <v>588</v>
      </c>
      <c r="N127" s="191" t="s">
        <v>576</v>
      </c>
      <c r="O127" s="192">
        <v>2025</v>
      </c>
      <c r="P127" s="191" t="s">
        <v>895</v>
      </c>
      <c r="Q127" s="193" t="s">
        <v>1098</v>
      </c>
      <c r="R127" s="193"/>
    </row>
    <row r="128" spans="1:18" ht="73.5" x14ac:dyDescent="0.25">
      <c r="A128" s="178" t="s">
        <v>584</v>
      </c>
      <c r="B128" s="182" t="s">
        <v>1142</v>
      </c>
      <c r="C128" s="182" t="s">
        <v>585</v>
      </c>
      <c r="D128" s="182" t="s">
        <v>589</v>
      </c>
      <c r="E128" s="182" t="s">
        <v>590</v>
      </c>
      <c r="F128" s="182" t="s">
        <v>591</v>
      </c>
      <c r="G128" s="295">
        <v>4</v>
      </c>
      <c r="H128" s="183">
        <v>45848</v>
      </c>
      <c r="I128" s="183">
        <v>46356</v>
      </c>
      <c r="J128" s="213">
        <f t="shared" si="12"/>
        <v>72.571428571428569</v>
      </c>
      <c r="K128" s="191">
        <v>3</v>
      </c>
      <c r="L128" s="194">
        <f t="shared" si="11"/>
        <v>0.75</v>
      </c>
      <c r="M128" s="209" t="s">
        <v>169</v>
      </c>
      <c r="N128" s="191" t="s">
        <v>576</v>
      </c>
      <c r="O128" s="192">
        <v>2025</v>
      </c>
      <c r="P128" s="192" t="s">
        <v>45</v>
      </c>
      <c r="Q128" s="181" t="s">
        <v>1042</v>
      </c>
      <c r="R128" s="193"/>
    </row>
    <row r="129" spans="1:18" ht="73.5" x14ac:dyDescent="0.25">
      <c r="A129" s="178" t="s">
        <v>584</v>
      </c>
      <c r="B129" s="182" t="s">
        <v>1142</v>
      </c>
      <c r="C129" s="182" t="s">
        <v>585</v>
      </c>
      <c r="D129" s="182" t="s">
        <v>592</v>
      </c>
      <c r="E129" s="182" t="s">
        <v>593</v>
      </c>
      <c r="F129" s="182" t="s">
        <v>594</v>
      </c>
      <c r="G129" s="295">
        <v>2</v>
      </c>
      <c r="H129" s="183">
        <v>45848</v>
      </c>
      <c r="I129" s="183">
        <v>46081</v>
      </c>
      <c r="J129" s="213">
        <f t="shared" si="12"/>
        <v>33.285714285714285</v>
      </c>
      <c r="K129" s="191">
        <v>2</v>
      </c>
      <c r="L129" s="194">
        <f t="shared" si="11"/>
        <v>1</v>
      </c>
      <c r="M129" s="209" t="s">
        <v>403</v>
      </c>
      <c r="N129" s="191" t="s">
        <v>576</v>
      </c>
      <c r="O129" s="192">
        <v>2025</v>
      </c>
      <c r="P129" s="191" t="s">
        <v>895</v>
      </c>
      <c r="Q129" s="193" t="s">
        <v>1098</v>
      </c>
      <c r="R129" s="193"/>
    </row>
    <row r="130" spans="1:18" ht="94.5" x14ac:dyDescent="0.25">
      <c r="A130" s="178" t="s">
        <v>595</v>
      </c>
      <c r="B130" s="182" t="s">
        <v>1143</v>
      </c>
      <c r="C130" s="182" t="s">
        <v>596</v>
      </c>
      <c r="D130" s="182" t="s">
        <v>597</v>
      </c>
      <c r="E130" s="182" t="s">
        <v>598</v>
      </c>
      <c r="F130" s="182" t="s">
        <v>402</v>
      </c>
      <c r="G130" s="295">
        <v>2</v>
      </c>
      <c r="H130" s="183">
        <v>45848</v>
      </c>
      <c r="I130" s="196">
        <v>46387</v>
      </c>
      <c r="J130" s="213">
        <f t="shared" si="12"/>
        <v>77</v>
      </c>
      <c r="K130" s="191">
        <v>0</v>
      </c>
      <c r="L130" s="194">
        <f t="shared" si="11"/>
        <v>0</v>
      </c>
      <c r="M130" s="209" t="s">
        <v>403</v>
      </c>
      <c r="N130" s="191" t="s">
        <v>576</v>
      </c>
      <c r="O130" s="192">
        <v>2025</v>
      </c>
      <c r="P130" s="192" t="s">
        <v>45</v>
      </c>
      <c r="Q130" s="185" t="s">
        <v>1103</v>
      </c>
      <c r="R130" s="193"/>
    </row>
    <row r="131" spans="1:18" ht="73.5" x14ac:dyDescent="0.25">
      <c r="A131" s="178" t="s">
        <v>599</v>
      </c>
      <c r="B131" s="182" t="s">
        <v>1144</v>
      </c>
      <c r="C131" s="182" t="s">
        <v>600</v>
      </c>
      <c r="D131" s="182" t="s">
        <v>601</v>
      </c>
      <c r="E131" s="215" t="s">
        <v>602</v>
      </c>
      <c r="F131" s="182" t="s">
        <v>603</v>
      </c>
      <c r="G131" s="295">
        <v>6</v>
      </c>
      <c r="H131" s="183">
        <v>45848</v>
      </c>
      <c r="I131" s="183">
        <v>45991</v>
      </c>
      <c r="J131" s="213">
        <f t="shared" si="12"/>
        <v>20.428571428571427</v>
      </c>
      <c r="K131" s="191">
        <v>6</v>
      </c>
      <c r="L131" s="194">
        <f t="shared" si="11"/>
        <v>1</v>
      </c>
      <c r="M131" s="209" t="s">
        <v>323</v>
      </c>
      <c r="N131" s="191" t="s">
        <v>576</v>
      </c>
      <c r="O131" s="192">
        <v>2025</v>
      </c>
      <c r="P131" s="191" t="s">
        <v>895</v>
      </c>
      <c r="Q131" s="193" t="s">
        <v>1098</v>
      </c>
      <c r="R131" s="193"/>
    </row>
    <row r="132" spans="1:18" ht="84" x14ac:dyDescent="0.25">
      <c r="A132" s="178" t="s">
        <v>604</v>
      </c>
      <c r="B132" s="182" t="s">
        <v>1145</v>
      </c>
      <c r="C132" s="182" t="s">
        <v>605</v>
      </c>
      <c r="D132" s="182" t="s">
        <v>606</v>
      </c>
      <c r="E132" s="182" t="s">
        <v>607</v>
      </c>
      <c r="F132" s="182" t="s">
        <v>608</v>
      </c>
      <c r="G132" s="295">
        <v>3</v>
      </c>
      <c r="H132" s="183">
        <v>45848</v>
      </c>
      <c r="I132" s="183">
        <v>46203</v>
      </c>
      <c r="J132" s="213">
        <f t="shared" si="12"/>
        <v>50.714285714285715</v>
      </c>
      <c r="K132" s="191">
        <v>3</v>
      </c>
      <c r="L132" s="194">
        <f t="shared" si="11"/>
        <v>1</v>
      </c>
      <c r="M132" s="216" t="s">
        <v>144</v>
      </c>
      <c r="N132" s="191" t="s">
        <v>576</v>
      </c>
      <c r="O132" s="192">
        <v>2025</v>
      </c>
      <c r="P132" s="191" t="s">
        <v>895</v>
      </c>
      <c r="Q132" s="181" t="s">
        <v>1146</v>
      </c>
      <c r="R132" s="193"/>
    </row>
    <row r="133" spans="1:18" ht="84" x14ac:dyDescent="0.25">
      <c r="A133" s="178" t="s">
        <v>604</v>
      </c>
      <c r="B133" s="182" t="s">
        <v>1145</v>
      </c>
      <c r="C133" s="182" t="s">
        <v>605</v>
      </c>
      <c r="D133" s="182" t="s">
        <v>609</v>
      </c>
      <c r="E133" s="182" t="s">
        <v>610</v>
      </c>
      <c r="F133" s="182" t="s">
        <v>611</v>
      </c>
      <c r="G133" s="295">
        <v>1</v>
      </c>
      <c r="H133" s="183">
        <v>45848</v>
      </c>
      <c r="I133" s="183">
        <v>46203</v>
      </c>
      <c r="J133" s="213">
        <f t="shared" si="12"/>
        <v>50.714285714285715</v>
      </c>
      <c r="K133" s="191">
        <v>1</v>
      </c>
      <c r="L133" s="194">
        <f t="shared" si="11"/>
        <v>1</v>
      </c>
      <c r="M133" s="216" t="s">
        <v>144</v>
      </c>
      <c r="N133" s="191" t="s">
        <v>576</v>
      </c>
      <c r="O133" s="192">
        <v>2025</v>
      </c>
      <c r="P133" s="191" t="s">
        <v>895</v>
      </c>
      <c r="Q133" s="181" t="s">
        <v>1147</v>
      </c>
      <c r="R133" s="193"/>
    </row>
    <row r="134" spans="1:18" ht="84" x14ac:dyDescent="0.25">
      <c r="A134" s="178" t="s">
        <v>612</v>
      </c>
      <c r="B134" s="182" t="s">
        <v>1148</v>
      </c>
      <c r="C134" s="182" t="s">
        <v>613</v>
      </c>
      <c r="D134" s="182" t="s">
        <v>614</v>
      </c>
      <c r="E134" s="182" t="s">
        <v>615</v>
      </c>
      <c r="F134" s="182" t="s">
        <v>616</v>
      </c>
      <c r="G134" s="295">
        <v>2</v>
      </c>
      <c r="H134" s="183">
        <v>45848</v>
      </c>
      <c r="I134" s="183">
        <v>46203</v>
      </c>
      <c r="J134" s="213">
        <f t="shared" si="12"/>
        <v>50.714285714285715</v>
      </c>
      <c r="K134" s="191">
        <v>2</v>
      </c>
      <c r="L134" s="194">
        <f t="shared" si="11"/>
        <v>1</v>
      </c>
      <c r="M134" s="216" t="s">
        <v>144</v>
      </c>
      <c r="N134" s="191" t="s">
        <v>576</v>
      </c>
      <c r="O134" s="192">
        <v>2025</v>
      </c>
      <c r="P134" s="191" t="s">
        <v>895</v>
      </c>
      <c r="Q134" s="181" t="s">
        <v>1149</v>
      </c>
      <c r="R134" s="193"/>
    </row>
    <row r="135" spans="1:18" ht="73.5" x14ac:dyDescent="0.25">
      <c r="A135" s="178" t="s">
        <v>617</v>
      </c>
      <c r="B135" s="182" t="s">
        <v>1150</v>
      </c>
      <c r="C135" s="182" t="s">
        <v>618</v>
      </c>
      <c r="D135" s="182" t="s">
        <v>619</v>
      </c>
      <c r="E135" s="215" t="s">
        <v>620</v>
      </c>
      <c r="F135" s="182" t="s">
        <v>621</v>
      </c>
      <c r="G135" s="295">
        <v>5</v>
      </c>
      <c r="H135" s="183">
        <v>45848</v>
      </c>
      <c r="I135" s="183">
        <v>46021</v>
      </c>
      <c r="J135" s="213">
        <f t="shared" si="12"/>
        <v>24.714285714285715</v>
      </c>
      <c r="K135" s="191">
        <v>5</v>
      </c>
      <c r="L135" s="194">
        <f t="shared" si="11"/>
        <v>1</v>
      </c>
      <c r="M135" s="209" t="s">
        <v>323</v>
      </c>
      <c r="N135" s="191" t="s">
        <v>576</v>
      </c>
      <c r="O135" s="192">
        <v>2025</v>
      </c>
      <c r="P135" s="191" t="s">
        <v>895</v>
      </c>
      <c r="Q135" s="193" t="s">
        <v>1098</v>
      </c>
      <c r="R135" s="193"/>
    </row>
    <row r="136" spans="1:18" ht="73.5" x14ac:dyDescent="0.25">
      <c r="A136" s="178" t="s">
        <v>622</v>
      </c>
      <c r="B136" s="182" t="s">
        <v>1151</v>
      </c>
      <c r="C136" s="182" t="s">
        <v>623</v>
      </c>
      <c r="D136" s="182" t="s">
        <v>624</v>
      </c>
      <c r="E136" s="182" t="s">
        <v>625</v>
      </c>
      <c r="F136" s="182" t="s">
        <v>626</v>
      </c>
      <c r="G136" s="295">
        <v>8</v>
      </c>
      <c r="H136" s="183">
        <v>45848</v>
      </c>
      <c r="I136" s="183">
        <v>46081</v>
      </c>
      <c r="J136" s="213">
        <f t="shared" si="12"/>
        <v>33.285714285714285</v>
      </c>
      <c r="K136" s="191">
        <v>8</v>
      </c>
      <c r="L136" s="194">
        <f t="shared" si="11"/>
        <v>1</v>
      </c>
      <c r="M136" s="216" t="s">
        <v>144</v>
      </c>
      <c r="N136" s="191" t="s">
        <v>576</v>
      </c>
      <c r="O136" s="192">
        <v>2025</v>
      </c>
      <c r="P136" s="191" t="s">
        <v>895</v>
      </c>
      <c r="Q136" s="193" t="s">
        <v>1098</v>
      </c>
      <c r="R136" s="193"/>
    </row>
    <row r="137" spans="1:18" ht="73.5" x14ac:dyDescent="0.25">
      <c r="A137" s="178" t="s">
        <v>622</v>
      </c>
      <c r="B137" s="182" t="s">
        <v>1151</v>
      </c>
      <c r="C137" s="182" t="s">
        <v>623</v>
      </c>
      <c r="D137" s="182" t="s">
        <v>624</v>
      </c>
      <c r="E137" s="182" t="s">
        <v>627</v>
      </c>
      <c r="F137" s="182" t="s">
        <v>628</v>
      </c>
      <c r="G137" s="295">
        <v>7</v>
      </c>
      <c r="H137" s="183">
        <v>45848</v>
      </c>
      <c r="I137" s="183">
        <v>46081</v>
      </c>
      <c r="J137" s="213">
        <f t="shared" si="12"/>
        <v>33.285714285714285</v>
      </c>
      <c r="K137" s="191">
        <v>7</v>
      </c>
      <c r="L137" s="194">
        <f t="shared" si="11"/>
        <v>1</v>
      </c>
      <c r="M137" s="216" t="s">
        <v>144</v>
      </c>
      <c r="N137" s="191" t="s">
        <v>576</v>
      </c>
      <c r="O137" s="192">
        <v>2025</v>
      </c>
      <c r="P137" s="191" t="s">
        <v>895</v>
      </c>
      <c r="Q137" s="193" t="s">
        <v>1098</v>
      </c>
      <c r="R137" s="193"/>
    </row>
    <row r="138" spans="1:18" ht="73.5" x14ac:dyDescent="0.25">
      <c r="A138" s="178" t="s">
        <v>622</v>
      </c>
      <c r="B138" s="182" t="s">
        <v>1151</v>
      </c>
      <c r="C138" s="182" t="s">
        <v>623</v>
      </c>
      <c r="D138" s="182" t="s">
        <v>624</v>
      </c>
      <c r="E138" s="182" t="s">
        <v>629</v>
      </c>
      <c r="F138" s="182" t="s">
        <v>630</v>
      </c>
      <c r="G138" s="295">
        <v>1</v>
      </c>
      <c r="H138" s="183">
        <v>45848</v>
      </c>
      <c r="I138" s="183">
        <v>46081</v>
      </c>
      <c r="J138" s="213">
        <f t="shared" si="12"/>
        <v>33.285714285714285</v>
      </c>
      <c r="K138" s="191">
        <v>1</v>
      </c>
      <c r="L138" s="194">
        <f t="shared" si="11"/>
        <v>1</v>
      </c>
      <c r="M138" s="216" t="s">
        <v>144</v>
      </c>
      <c r="N138" s="191" t="s">
        <v>576</v>
      </c>
      <c r="O138" s="192">
        <v>2025</v>
      </c>
      <c r="P138" s="191" t="s">
        <v>895</v>
      </c>
      <c r="Q138" s="193" t="s">
        <v>1098</v>
      </c>
      <c r="R138" s="193"/>
    </row>
    <row r="139" spans="1:18" ht="73.5" x14ac:dyDescent="0.25">
      <c r="A139" s="178" t="s">
        <v>631</v>
      </c>
      <c r="B139" s="182" t="s">
        <v>1152</v>
      </c>
      <c r="C139" s="182" t="s">
        <v>632</v>
      </c>
      <c r="D139" s="182" t="s">
        <v>633</v>
      </c>
      <c r="E139" s="182" t="s">
        <v>634</v>
      </c>
      <c r="F139" s="182" t="s">
        <v>635</v>
      </c>
      <c r="G139" s="295">
        <v>4</v>
      </c>
      <c r="H139" s="183">
        <v>45848</v>
      </c>
      <c r="I139" s="183">
        <v>46021</v>
      </c>
      <c r="J139" s="213">
        <f t="shared" si="12"/>
        <v>24.714285714285715</v>
      </c>
      <c r="K139" s="191">
        <v>4</v>
      </c>
      <c r="L139" s="194">
        <f t="shared" si="11"/>
        <v>1</v>
      </c>
      <c r="M139" s="216" t="s">
        <v>323</v>
      </c>
      <c r="N139" s="191" t="s">
        <v>576</v>
      </c>
      <c r="O139" s="192">
        <v>2025</v>
      </c>
      <c r="P139" s="191" t="s">
        <v>895</v>
      </c>
      <c r="Q139" s="193" t="s">
        <v>1098</v>
      </c>
      <c r="R139" s="193"/>
    </row>
    <row r="140" spans="1:18" ht="84" x14ac:dyDescent="0.25">
      <c r="A140" s="178" t="s">
        <v>636</v>
      </c>
      <c r="B140" s="182" t="s">
        <v>1153</v>
      </c>
      <c r="C140" s="182" t="s">
        <v>637</v>
      </c>
      <c r="D140" s="182" t="s">
        <v>638</v>
      </c>
      <c r="E140" s="182" t="s">
        <v>639</v>
      </c>
      <c r="F140" s="182" t="s">
        <v>640</v>
      </c>
      <c r="G140" s="295">
        <v>1</v>
      </c>
      <c r="H140" s="183">
        <v>46063</v>
      </c>
      <c r="I140" s="183">
        <v>46081</v>
      </c>
      <c r="J140" s="213">
        <f t="shared" si="12"/>
        <v>2.5714285714285716</v>
      </c>
      <c r="K140" s="191">
        <v>1</v>
      </c>
      <c r="L140" s="194">
        <f t="shared" si="11"/>
        <v>1</v>
      </c>
      <c r="M140" s="216" t="s">
        <v>144</v>
      </c>
      <c r="N140" s="191" t="s">
        <v>576</v>
      </c>
      <c r="O140" s="192">
        <v>2025</v>
      </c>
      <c r="P140" s="191" t="s">
        <v>895</v>
      </c>
      <c r="Q140" s="193" t="s">
        <v>1098</v>
      </c>
      <c r="R140" s="193"/>
    </row>
    <row r="141" spans="1:18" ht="84" x14ac:dyDescent="0.25">
      <c r="A141" s="178" t="s">
        <v>636</v>
      </c>
      <c r="B141" s="182" t="s">
        <v>1153</v>
      </c>
      <c r="C141" s="182" t="s">
        <v>637</v>
      </c>
      <c r="D141" s="182" t="s">
        <v>638</v>
      </c>
      <c r="E141" s="182" t="s">
        <v>641</v>
      </c>
      <c r="F141" s="182" t="s">
        <v>642</v>
      </c>
      <c r="G141" s="295">
        <v>1</v>
      </c>
      <c r="H141" s="183">
        <v>46063</v>
      </c>
      <c r="I141" s="183">
        <v>46081</v>
      </c>
      <c r="J141" s="213">
        <f t="shared" si="12"/>
        <v>2.5714285714285716</v>
      </c>
      <c r="K141" s="191">
        <v>1</v>
      </c>
      <c r="L141" s="194">
        <f t="shared" si="11"/>
        <v>1</v>
      </c>
      <c r="M141" s="216" t="s">
        <v>144</v>
      </c>
      <c r="N141" s="191" t="s">
        <v>576</v>
      </c>
      <c r="O141" s="192">
        <v>2025</v>
      </c>
      <c r="P141" s="191" t="s">
        <v>895</v>
      </c>
      <c r="Q141" s="193" t="s">
        <v>1098</v>
      </c>
      <c r="R141" s="193"/>
    </row>
    <row r="142" spans="1:18" ht="84" x14ac:dyDescent="0.25">
      <c r="A142" s="178" t="s">
        <v>636</v>
      </c>
      <c r="B142" s="182" t="s">
        <v>1154</v>
      </c>
      <c r="C142" s="182" t="s">
        <v>637</v>
      </c>
      <c r="D142" s="182" t="s">
        <v>638</v>
      </c>
      <c r="E142" s="182" t="s">
        <v>643</v>
      </c>
      <c r="F142" s="182" t="s">
        <v>644</v>
      </c>
      <c r="G142" s="295">
        <v>1</v>
      </c>
      <c r="H142" s="183">
        <v>46063</v>
      </c>
      <c r="I142" s="183">
        <v>46081</v>
      </c>
      <c r="J142" s="213">
        <f t="shared" si="12"/>
        <v>2.5714285714285716</v>
      </c>
      <c r="K142" s="191">
        <v>1</v>
      </c>
      <c r="L142" s="194">
        <f t="shared" si="11"/>
        <v>1</v>
      </c>
      <c r="M142" s="216" t="s">
        <v>144</v>
      </c>
      <c r="N142" s="191" t="s">
        <v>576</v>
      </c>
      <c r="O142" s="192">
        <v>2025</v>
      </c>
      <c r="P142" s="191" t="s">
        <v>895</v>
      </c>
      <c r="Q142" s="193" t="s">
        <v>1098</v>
      </c>
      <c r="R142" s="193"/>
    </row>
    <row r="143" spans="1:18" ht="84" x14ac:dyDescent="0.25">
      <c r="A143" s="178" t="s">
        <v>636</v>
      </c>
      <c r="B143" s="182" t="s">
        <v>1154</v>
      </c>
      <c r="C143" s="182" t="s">
        <v>637</v>
      </c>
      <c r="D143" s="182" t="s">
        <v>645</v>
      </c>
      <c r="E143" s="182" t="s">
        <v>646</v>
      </c>
      <c r="F143" s="182" t="s">
        <v>647</v>
      </c>
      <c r="G143" s="295">
        <v>2</v>
      </c>
      <c r="H143" s="183">
        <v>45848</v>
      </c>
      <c r="I143" s="183">
        <v>46042</v>
      </c>
      <c r="J143" s="213">
        <f t="shared" si="12"/>
        <v>27.714285714285715</v>
      </c>
      <c r="K143" s="191">
        <v>2</v>
      </c>
      <c r="L143" s="194">
        <f t="shared" si="11"/>
        <v>1</v>
      </c>
      <c r="M143" s="209" t="s">
        <v>648</v>
      </c>
      <c r="N143" s="191" t="s">
        <v>576</v>
      </c>
      <c r="O143" s="192">
        <v>2025</v>
      </c>
      <c r="P143" s="191" t="s">
        <v>895</v>
      </c>
      <c r="Q143" s="193" t="s">
        <v>1098</v>
      </c>
      <c r="R143" s="193"/>
    </row>
    <row r="144" spans="1:18" ht="84" x14ac:dyDescent="0.25">
      <c r="A144" s="178" t="s">
        <v>636</v>
      </c>
      <c r="B144" s="182" t="s">
        <v>1153</v>
      </c>
      <c r="C144" s="182" t="s">
        <v>637</v>
      </c>
      <c r="D144" s="182" t="s">
        <v>649</v>
      </c>
      <c r="E144" s="182" t="s">
        <v>650</v>
      </c>
      <c r="F144" s="182" t="s">
        <v>651</v>
      </c>
      <c r="G144" s="295">
        <v>3</v>
      </c>
      <c r="H144" s="183">
        <v>45848</v>
      </c>
      <c r="I144" s="183">
        <v>46356</v>
      </c>
      <c r="J144" s="213">
        <f t="shared" si="12"/>
        <v>72.571428571428569</v>
      </c>
      <c r="K144" s="191">
        <v>0</v>
      </c>
      <c r="L144" s="194">
        <f t="shared" si="11"/>
        <v>0</v>
      </c>
      <c r="M144" s="209" t="s">
        <v>169</v>
      </c>
      <c r="N144" s="191" t="s">
        <v>576</v>
      </c>
      <c r="O144" s="192">
        <v>2025</v>
      </c>
      <c r="P144" s="192" t="s">
        <v>45</v>
      </c>
      <c r="Q144" s="181" t="s">
        <v>1042</v>
      </c>
      <c r="R144" s="193"/>
    </row>
    <row r="145" spans="1:18" ht="73.5" x14ac:dyDescent="0.25">
      <c r="A145" s="178" t="s">
        <v>652</v>
      </c>
      <c r="B145" s="182" t="s">
        <v>1155</v>
      </c>
      <c r="C145" s="182" t="s">
        <v>653</v>
      </c>
      <c r="D145" s="182" t="s">
        <v>654</v>
      </c>
      <c r="E145" s="182" t="s">
        <v>655</v>
      </c>
      <c r="F145" s="182" t="s">
        <v>656</v>
      </c>
      <c r="G145" s="295">
        <v>1</v>
      </c>
      <c r="H145" s="183">
        <v>45848</v>
      </c>
      <c r="I145" s="183">
        <v>46006</v>
      </c>
      <c r="J145" s="213">
        <f t="shared" si="12"/>
        <v>22.571428571428573</v>
      </c>
      <c r="K145" s="191">
        <v>1</v>
      </c>
      <c r="L145" s="194">
        <f t="shared" si="11"/>
        <v>1</v>
      </c>
      <c r="M145" s="209" t="s">
        <v>588</v>
      </c>
      <c r="N145" s="191" t="s">
        <v>576</v>
      </c>
      <c r="O145" s="192">
        <v>2025</v>
      </c>
      <c r="P145" s="191" t="s">
        <v>895</v>
      </c>
      <c r="Q145" s="193" t="s">
        <v>1098</v>
      </c>
      <c r="R145" s="193"/>
    </row>
    <row r="146" spans="1:18" ht="84" x14ac:dyDescent="0.25">
      <c r="A146" s="178" t="s">
        <v>652</v>
      </c>
      <c r="B146" s="182" t="s">
        <v>1156</v>
      </c>
      <c r="C146" s="182" t="s">
        <v>653</v>
      </c>
      <c r="D146" s="182" t="s">
        <v>657</v>
      </c>
      <c r="E146" s="182" t="s">
        <v>658</v>
      </c>
      <c r="F146" s="182" t="s">
        <v>659</v>
      </c>
      <c r="G146" s="295">
        <v>1</v>
      </c>
      <c r="H146" s="183">
        <v>46006</v>
      </c>
      <c r="I146" s="183">
        <v>46037</v>
      </c>
      <c r="J146" s="213">
        <f t="shared" si="12"/>
        <v>4.4285714285714288</v>
      </c>
      <c r="K146" s="191">
        <v>1</v>
      </c>
      <c r="L146" s="194">
        <f t="shared" si="11"/>
        <v>1</v>
      </c>
      <c r="M146" s="209" t="s">
        <v>648</v>
      </c>
      <c r="N146" s="191" t="s">
        <v>576</v>
      </c>
      <c r="O146" s="192">
        <v>2025</v>
      </c>
      <c r="P146" s="191" t="s">
        <v>895</v>
      </c>
      <c r="Q146" s="193" t="s">
        <v>1098</v>
      </c>
      <c r="R146" s="193"/>
    </row>
    <row r="147" spans="1:18" ht="73.5" x14ac:dyDescent="0.25">
      <c r="A147" s="178" t="s">
        <v>652</v>
      </c>
      <c r="B147" s="182" t="s">
        <v>1155</v>
      </c>
      <c r="C147" s="182" t="s">
        <v>653</v>
      </c>
      <c r="D147" s="182" t="s">
        <v>660</v>
      </c>
      <c r="E147" s="182" t="s">
        <v>661</v>
      </c>
      <c r="F147" s="182" t="s">
        <v>662</v>
      </c>
      <c r="G147" s="295">
        <v>1</v>
      </c>
      <c r="H147" s="183">
        <v>45848</v>
      </c>
      <c r="I147" s="183">
        <v>46203</v>
      </c>
      <c r="J147" s="213">
        <f t="shared" si="12"/>
        <v>50.714285714285715</v>
      </c>
      <c r="K147" s="191">
        <v>0</v>
      </c>
      <c r="L147" s="194">
        <f t="shared" si="11"/>
        <v>0</v>
      </c>
      <c r="M147" s="209" t="s">
        <v>169</v>
      </c>
      <c r="N147" s="191" t="s">
        <v>576</v>
      </c>
      <c r="O147" s="192">
        <v>2025</v>
      </c>
      <c r="P147" s="191" t="s">
        <v>135</v>
      </c>
      <c r="Q147" s="181" t="s">
        <v>1042</v>
      </c>
      <c r="R147" s="193"/>
    </row>
    <row r="148" spans="1:18" ht="94.5" x14ac:dyDescent="0.25">
      <c r="A148" s="178" t="s">
        <v>652</v>
      </c>
      <c r="B148" s="182" t="s">
        <v>1156</v>
      </c>
      <c r="C148" s="182" t="s">
        <v>653</v>
      </c>
      <c r="D148" s="182" t="s">
        <v>597</v>
      </c>
      <c r="E148" s="182" t="s">
        <v>663</v>
      </c>
      <c r="F148" s="182" t="s">
        <v>402</v>
      </c>
      <c r="G148" s="295">
        <v>2</v>
      </c>
      <c r="H148" s="183">
        <v>45848</v>
      </c>
      <c r="I148" s="196">
        <v>46387</v>
      </c>
      <c r="J148" s="213">
        <f t="shared" si="12"/>
        <v>77</v>
      </c>
      <c r="K148" s="191">
        <v>0</v>
      </c>
      <c r="L148" s="194">
        <f t="shared" si="11"/>
        <v>0</v>
      </c>
      <c r="M148" s="216" t="s">
        <v>403</v>
      </c>
      <c r="N148" s="191" t="s">
        <v>576</v>
      </c>
      <c r="O148" s="192">
        <v>2025</v>
      </c>
      <c r="P148" s="192" t="s">
        <v>45</v>
      </c>
      <c r="Q148" s="185" t="s">
        <v>1103</v>
      </c>
      <c r="R148" s="193"/>
    </row>
    <row r="149" spans="1:18" ht="84" x14ac:dyDescent="0.25">
      <c r="A149" s="178" t="s">
        <v>664</v>
      </c>
      <c r="B149" s="182" t="s">
        <v>1157</v>
      </c>
      <c r="C149" s="182" t="s">
        <v>665</v>
      </c>
      <c r="D149" s="182" t="s">
        <v>666</v>
      </c>
      <c r="E149" s="182" t="s">
        <v>667</v>
      </c>
      <c r="F149" s="182" t="s">
        <v>668</v>
      </c>
      <c r="G149" s="295">
        <v>2</v>
      </c>
      <c r="H149" s="183">
        <v>45848</v>
      </c>
      <c r="I149" s="183">
        <v>46006</v>
      </c>
      <c r="J149" s="213">
        <f t="shared" si="12"/>
        <v>22.571428571428573</v>
      </c>
      <c r="K149" s="191">
        <v>2</v>
      </c>
      <c r="L149" s="194">
        <f t="shared" si="11"/>
        <v>1</v>
      </c>
      <c r="M149" s="216" t="s">
        <v>34</v>
      </c>
      <c r="N149" s="191" t="s">
        <v>576</v>
      </c>
      <c r="O149" s="192">
        <v>2025</v>
      </c>
      <c r="P149" s="191" t="s">
        <v>895</v>
      </c>
      <c r="Q149" s="193" t="s">
        <v>1098</v>
      </c>
      <c r="R149" s="193"/>
    </row>
    <row r="150" spans="1:18" ht="73.5" x14ac:dyDescent="0.25">
      <c r="A150" s="178" t="s">
        <v>669</v>
      </c>
      <c r="B150" s="182" t="s">
        <v>1158</v>
      </c>
      <c r="C150" s="182" t="s">
        <v>670</v>
      </c>
      <c r="D150" s="182" t="s">
        <v>614</v>
      </c>
      <c r="E150" s="182" t="s">
        <v>615</v>
      </c>
      <c r="F150" s="182" t="s">
        <v>616</v>
      </c>
      <c r="G150" s="295">
        <v>2</v>
      </c>
      <c r="H150" s="183">
        <v>45848</v>
      </c>
      <c r="I150" s="183">
        <v>46203</v>
      </c>
      <c r="J150" s="213">
        <f t="shared" si="12"/>
        <v>50.714285714285715</v>
      </c>
      <c r="K150" s="191">
        <v>2</v>
      </c>
      <c r="L150" s="194">
        <f t="shared" si="11"/>
        <v>1</v>
      </c>
      <c r="M150" s="216" t="s">
        <v>144</v>
      </c>
      <c r="N150" s="191" t="s">
        <v>576</v>
      </c>
      <c r="O150" s="192">
        <v>2025</v>
      </c>
      <c r="P150" s="191" t="s">
        <v>895</v>
      </c>
      <c r="Q150" s="181" t="s">
        <v>1159</v>
      </c>
      <c r="R150" s="193"/>
    </row>
    <row r="151" spans="1:18" ht="73.5" x14ac:dyDescent="0.25">
      <c r="A151" s="178" t="s">
        <v>671</v>
      </c>
      <c r="B151" s="182" t="s">
        <v>1160</v>
      </c>
      <c r="C151" s="182" t="s">
        <v>672</v>
      </c>
      <c r="D151" s="182" t="s">
        <v>673</v>
      </c>
      <c r="E151" s="182" t="s">
        <v>674</v>
      </c>
      <c r="F151" s="182" t="s">
        <v>675</v>
      </c>
      <c r="G151" s="295">
        <v>6</v>
      </c>
      <c r="H151" s="183">
        <v>45848</v>
      </c>
      <c r="I151" s="183">
        <v>46022</v>
      </c>
      <c r="J151" s="213">
        <f t="shared" si="12"/>
        <v>24.857142857142858</v>
      </c>
      <c r="K151" s="191">
        <v>6</v>
      </c>
      <c r="L151" s="194">
        <f t="shared" si="11"/>
        <v>1</v>
      </c>
      <c r="M151" s="209" t="s">
        <v>588</v>
      </c>
      <c r="N151" s="191" t="s">
        <v>576</v>
      </c>
      <c r="O151" s="192">
        <v>2025</v>
      </c>
      <c r="P151" s="191" t="s">
        <v>895</v>
      </c>
      <c r="Q151" s="193" t="s">
        <v>1098</v>
      </c>
      <c r="R151" s="193"/>
    </row>
    <row r="152" spans="1:18" ht="73.5" x14ac:dyDescent="0.25">
      <c r="A152" s="178" t="s">
        <v>671</v>
      </c>
      <c r="B152" s="182" t="s">
        <v>1160</v>
      </c>
      <c r="C152" s="182" t="s">
        <v>672</v>
      </c>
      <c r="D152" s="182" t="s">
        <v>676</v>
      </c>
      <c r="E152" s="182" t="s">
        <v>677</v>
      </c>
      <c r="F152" s="182" t="s">
        <v>678</v>
      </c>
      <c r="G152" s="295">
        <v>2</v>
      </c>
      <c r="H152" s="183">
        <v>45848</v>
      </c>
      <c r="I152" s="183">
        <v>46356</v>
      </c>
      <c r="J152" s="213">
        <f t="shared" si="12"/>
        <v>72.571428571428569</v>
      </c>
      <c r="K152" s="191">
        <v>0</v>
      </c>
      <c r="L152" s="194">
        <f t="shared" si="11"/>
        <v>0</v>
      </c>
      <c r="M152" s="209" t="s">
        <v>169</v>
      </c>
      <c r="N152" s="191" t="s">
        <v>576</v>
      </c>
      <c r="O152" s="192">
        <v>2025</v>
      </c>
      <c r="P152" s="192" t="s">
        <v>45</v>
      </c>
      <c r="Q152" s="181" t="s">
        <v>1042</v>
      </c>
      <c r="R152" s="193"/>
    </row>
    <row r="153" spans="1:18" ht="84" x14ac:dyDescent="0.25">
      <c r="A153" s="178" t="s">
        <v>671</v>
      </c>
      <c r="B153" s="182" t="s">
        <v>1160</v>
      </c>
      <c r="C153" s="182" t="s">
        <v>672</v>
      </c>
      <c r="D153" s="182" t="s">
        <v>679</v>
      </c>
      <c r="E153" s="182" t="s">
        <v>680</v>
      </c>
      <c r="F153" s="182" t="s">
        <v>681</v>
      </c>
      <c r="G153" s="295">
        <v>6</v>
      </c>
      <c r="H153" s="183">
        <v>45848</v>
      </c>
      <c r="I153" s="183">
        <v>46022</v>
      </c>
      <c r="J153" s="213">
        <f t="shared" si="12"/>
        <v>24.857142857142858</v>
      </c>
      <c r="K153" s="191">
        <v>6</v>
      </c>
      <c r="L153" s="194">
        <f t="shared" si="11"/>
        <v>1</v>
      </c>
      <c r="M153" s="216" t="s">
        <v>403</v>
      </c>
      <c r="N153" s="191" t="s">
        <v>576</v>
      </c>
      <c r="O153" s="192">
        <v>2025</v>
      </c>
      <c r="P153" s="191" t="s">
        <v>895</v>
      </c>
      <c r="Q153" s="193" t="s">
        <v>1098</v>
      </c>
      <c r="R153" s="193"/>
    </row>
    <row r="154" spans="1:18" ht="73.5" x14ac:dyDescent="0.25">
      <c r="A154" s="178" t="s">
        <v>682</v>
      </c>
      <c r="B154" s="182" t="s">
        <v>1161</v>
      </c>
      <c r="C154" s="182" t="s">
        <v>683</v>
      </c>
      <c r="D154" s="182" t="s">
        <v>132</v>
      </c>
      <c r="E154" s="182" t="s">
        <v>684</v>
      </c>
      <c r="F154" s="182" t="s">
        <v>134</v>
      </c>
      <c r="G154" s="295">
        <v>2</v>
      </c>
      <c r="H154" s="183">
        <v>45848</v>
      </c>
      <c r="I154" s="183">
        <v>45991</v>
      </c>
      <c r="J154" s="213">
        <f t="shared" si="12"/>
        <v>20.428571428571427</v>
      </c>
      <c r="K154" s="191">
        <v>2</v>
      </c>
      <c r="L154" s="194">
        <f t="shared" si="11"/>
        <v>1</v>
      </c>
      <c r="M154" s="209" t="s">
        <v>685</v>
      </c>
      <c r="N154" s="191" t="s">
        <v>576</v>
      </c>
      <c r="O154" s="192">
        <v>2025</v>
      </c>
      <c r="P154" s="191" t="s">
        <v>895</v>
      </c>
      <c r="Q154" s="193" t="s">
        <v>1098</v>
      </c>
      <c r="R154" s="193"/>
    </row>
    <row r="155" spans="1:18" ht="63" x14ac:dyDescent="0.25">
      <c r="A155" s="178" t="s">
        <v>686</v>
      </c>
      <c r="B155" s="182" t="s">
        <v>1162</v>
      </c>
      <c r="C155" s="182" t="s">
        <v>687</v>
      </c>
      <c r="D155" s="182" t="s">
        <v>419</v>
      </c>
      <c r="E155" s="182" t="s">
        <v>420</v>
      </c>
      <c r="F155" s="182" t="s">
        <v>421</v>
      </c>
      <c r="G155" s="295">
        <v>1</v>
      </c>
      <c r="H155" s="183">
        <v>45848</v>
      </c>
      <c r="I155" s="183">
        <v>46022</v>
      </c>
      <c r="J155" s="213">
        <f t="shared" si="12"/>
        <v>24.857142857142858</v>
      </c>
      <c r="K155" s="191">
        <v>1</v>
      </c>
      <c r="L155" s="194">
        <f t="shared" si="11"/>
        <v>1</v>
      </c>
      <c r="M155" s="209" t="s">
        <v>685</v>
      </c>
      <c r="N155" s="191" t="s">
        <v>576</v>
      </c>
      <c r="O155" s="192">
        <v>2025</v>
      </c>
      <c r="P155" s="191" t="s">
        <v>895</v>
      </c>
      <c r="Q155" s="193" t="s">
        <v>1098</v>
      </c>
      <c r="R155" s="193"/>
    </row>
    <row r="156" spans="1:18" ht="73.5" x14ac:dyDescent="0.25">
      <c r="A156" s="178" t="s">
        <v>688</v>
      </c>
      <c r="B156" s="182" t="s">
        <v>1163</v>
      </c>
      <c r="C156" s="182" t="s">
        <v>689</v>
      </c>
      <c r="D156" s="182" t="s">
        <v>690</v>
      </c>
      <c r="E156" s="182" t="s">
        <v>691</v>
      </c>
      <c r="F156" s="182" t="s">
        <v>692</v>
      </c>
      <c r="G156" s="295">
        <v>8</v>
      </c>
      <c r="H156" s="183">
        <v>45848</v>
      </c>
      <c r="I156" s="183">
        <v>46022</v>
      </c>
      <c r="J156" s="213">
        <f t="shared" si="12"/>
        <v>24.857142857142858</v>
      </c>
      <c r="K156" s="191">
        <v>8</v>
      </c>
      <c r="L156" s="194">
        <f t="shared" si="11"/>
        <v>1</v>
      </c>
      <c r="M156" s="216" t="s">
        <v>693</v>
      </c>
      <c r="N156" s="191" t="s">
        <v>576</v>
      </c>
      <c r="O156" s="192">
        <v>2025</v>
      </c>
      <c r="P156" s="191" t="s">
        <v>895</v>
      </c>
      <c r="Q156" s="193" t="s">
        <v>1098</v>
      </c>
      <c r="R156" s="193"/>
    </row>
    <row r="157" spans="1:18" ht="84" x14ac:dyDescent="0.25">
      <c r="A157" s="178" t="s">
        <v>694</v>
      </c>
      <c r="B157" s="182" t="s">
        <v>1164</v>
      </c>
      <c r="C157" s="182" t="s">
        <v>695</v>
      </c>
      <c r="D157" s="182" t="s">
        <v>696</v>
      </c>
      <c r="E157" s="182" t="s">
        <v>697</v>
      </c>
      <c r="F157" s="182" t="s">
        <v>533</v>
      </c>
      <c r="G157" s="295">
        <v>1</v>
      </c>
      <c r="H157" s="183">
        <v>45848</v>
      </c>
      <c r="I157" s="183">
        <v>45991</v>
      </c>
      <c r="J157" s="213">
        <f t="shared" si="12"/>
        <v>20.428571428571427</v>
      </c>
      <c r="K157" s="191">
        <v>1</v>
      </c>
      <c r="L157" s="194">
        <f t="shared" si="11"/>
        <v>1</v>
      </c>
      <c r="M157" s="209" t="s">
        <v>685</v>
      </c>
      <c r="N157" s="191" t="s">
        <v>576</v>
      </c>
      <c r="O157" s="192">
        <v>2025</v>
      </c>
      <c r="P157" s="191" t="s">
        <v>895</v>
      </c>
      <c r="Q157" s="193" t="s">
        <v>1098</v>
      </c>
      <c r="R157" s="193"/>
    </row>
    <row r="158" spans="1:18" ht="84" x14ac:dyDescent="0.25">
      <c r="A158" s="178" t="s">
        <v>698</v>
      </c>
      <c r="B158" s="182" t="s">
        <v>1165</v>
      </c>
      <c r="C158" s="182" t="s">
        <v>699</v>
      </c>
      <c r="D158" s="182" t="s">
        <v>700</v>
      </c>
      <c r="E158" s="182" t="s">
        <v>701</v>
      </c>
      <c r="F158" s="182" t="s">
        <v>702</v>
      </c>
      <c r="G158" s="295">
        <v>1</v>
      </c>
      <c r="H158" s="183">
        <v>45848</v>
      </c>
      <c r="I158" s="183">
        <v>46006</v>
      </c>
      <c r="J158" s="213">
        <f t="shared" si="12"/>
        <v>22.571428571428573</v>
      </c>
      <c r="K158" s="191">
        <v>1</v>
      </c>
      <c r="L158" s="194">
        <f t="shared" si="11"/>
        <v>1</v>
      </c>
      <c r="M158" s="216" t="s">
        <v>130</v>
      </c>
      <c r="N158" s="191" t="s">
        <v>576</v>
      </c>
      <c r="O158" s="192">
        <v>2025</v>
      </c>
      <c r="P158" s="191" t="s">
        <v>895</v>
      </c>
      <c r="Q158" s="193" t="s">
        <v>1098</v>
      </c>
      <c r="R158" s="193"/>
    </row>
    <row r="159" spans="1:18" ht="84" x14ac:dyDescent="0.25">
      <c r="A159" s="178" t="s">
        <v>703</v>
      </c>
      <c r="B159" s="182" t="s">
        <v>1166</v>
      </c>
      <c r="C159" s="182" t="s">
        <v>704</v>
      </c>
      <c r="D159" s="182" t="s">
        <v>705</v>
      </c>
      <c r="E159" s="182" t="s">
        <v>706</v>
      </c>
      <c r="F159" s="182" t="s">
        <v>707</v>
      </c>
      <c r="G159" s="295">
        <v>5</v>
      </c>
      <c r="H159" s="183">
        <v>45848</v>
      </c>
      <c r="I159" s="183">
        <v>45991</v>
      </c>
      <c r="J159" s="213">
        <f t="shared" si="12"/>
        <v>20.428571428571427</v>
      </c>
      <c r="K159" s="191">
        <v>5</v>
      </c>
      <c r="L159" s="194">
        <f t="shared" si="11"/>
        <v>1</v>
      </c>
      <c r="M159" s="209" t="s">
        <v>685</v>
      </c>
      <c r="N159" s="191" t="s">
        <v>576</v>
      </c>
      <c r="O159" s="192">
        <v>2025</v>
      </c>
      <c r="P159" s="191" t="s">
        <v>895</v>
      </c>
      <c r="Q159" s="193" t="s">
        <v>1098</v>
      </c>
      <c r="R159" s="193"/>
    </row>
    <row r="160" spans="1:18" ht="73.5" x14ac:dyDescent="0.25">
      <c r="A160" s="178" t="s">
        <v>708</v>
      </c>
      <c r="B160" s="182" t="s">
        <v>1167</v>
      </c>
      <c r="C160" s="182" t="s">
        <v>709</v>
      </c>
      <c r="D160" s="182" t="s">
        <v>710</v>
      </c>
      <c r="E160" s="182" t="s">
        <v>711</v>
      </c>
      <c r="F160" s="182" t="s">
        <v>712</v>
      </c>
      <c r="G160" s="295">
        <v>2</v>
      </c>
      <c r="H160" s="183">
        <v>46086</v>
      </c>
      <c r="I160" s="183">
        <v>46179</v>
      </c>
      <c r="J160" s="213">
        <f t="shared" si="12"/>
        <v>13.285714285714286</v>
      </c>
      <c r="K160" s="191">
        <v>2</v>
      </c>
      <c r="L160" s="194">
        <f t="shared" si="11"/>
        <v>1</v>
      </c>
      <c r="M160" s="216" t="s">
        <v>144</v>
      </c>
      <c r="N160" s="191" t="s">
        <v>576</v>
      </c>
      <c r="O160" s="192">
        <v>2025</v>
      </c>
      <c r="P160" s="191" t="s">
        <v>895</v>
      </c>
      <c r="Q160" s="181" t="s">
        <v>1168</v>
      </c>
      <c r="R160" s="193"/>
    </row>
    <row r="161" spans="1:18" ht="73.5" x14ac:dyDescent="0.25">
      <c r="A161" s="178" t="s">
        <v>713</v>
      </c>
      <c r="B161" s="182" t="s">
        <v>1169</v>
      </c>
      <c r="C161" s="182" t="s">
        <v>714</v>
      </c>
      <c r="D161" s="182" t="s">
        <v>715</v>
      </c>
      <c r="E161" s="182" t="s">
        <v>716</v>
      </c>
      <c r="F161" s="182" t="s">
        <v>717</v>
      </c>
      <c r="G161" s="295">
        <v>10</v>
      </c>
      <c r="H161" s="183">
        <v>45848</v>
      </c>
      <c r="I161" s="183">
        <v>46022</v>
      </c>
      <c r="J161" s="213">
        <f t="shared" si="12"/>
        <v>24.857142857142858</v>
      </c>
      <c r="K161" s="191">
        <v>10</v>
      </c>
      <c r="L161" s="194">
        <f t="shared" si="11"/>
        <v>1</v>
      </c>
      <c r="M161" s="216" t="s">
        <v>144</v>
      </c>
      <c r="N161" s="191" t="s">
        <v>576</v>
      </c>
      <c r="O161" s="192">
        <v>2025</v>
      </c>
      <c r="P161" s="191" t="s">
        <v>895</v>
      </c>
      <c r="Q161" s="193" t="s">
        <v>1098</v>
      </c>
      <c r="R161" s="193"/>
    </row>
    <row r="162" spans="1:18" ht="94.5" x14ac:dyDescent="0.25">
      <c r="A162" s="178" t="s">
        <v>718</v>
      </c>
      <c r="B162" s="182" t="s">
        <v>1170</v>
      </c>
      <c r="C162" s="182" t="s">
        <v>719</v>
      </c>
      <c r="D162" s="182" t="s">
        <v>720</v>
      </c>
      <c r="E162" s="182" t="s">
        <v>721</v>
      </c>
      <c r="F162" s="182" t="s">
        <v>722</v>
      </c>
      <c r="G162" s="295">
        <v>6</v>
      </c>
      <c r="H162" s="183">
        <v>45848</v>
      </c>
      <c r="I162" s="183">
        <v>46203</v>
      </c>
      <c r="J162" s="213">
        <f t="shared" si="12"/>
        <v>50.714285714285715</v>
      </c>
      <c r="K162" s="191">
        <v>6</v>
      </c>
      <c r="L162" s="194">
        <f t="shared" si="11"/>
        <v>1</v>
      </c>
      <c r="M162" s="209" t="s">
        <v>723</v>
      </c>
      <c r="N162" s="191" t="s">
        <v>576</v>
      </c>
      <c r="O162" s="192">
        <v>2025</v>
      </c>
      <c r="P162" s="192" t="s">
        <v>895</v>
      </c>
      <c r="Q162" s="181" t="s">
        <v>1171</v>
      </c>
      <c r="R162" s="193"/>
    </row>
    <row r="163" spans="1:18" ht="84" x14ac:dyDescent="0.25">
      <c r="A163" s="178" t="s">
        <v>724</v>
      </c>
      <c r="B163" s="182" t="s">
        <v>1172</v>
      </c>
      <c r="C163" s="182" t="s">
        <v>725</v>
      </c>
      <c r="D163" s="182" t="s">
        <v>720</v>
      </c>
      <c r="E163" s="182" t="s">
        <v>726</v>
      </c>
      <c r="F163" s="182" t="s">
        <v>727</v>
      </c>
      <c r="G163" s="295">
        <v>9</v>
      </c>
      <c r="H163" s="183">
        <v>45848</v>
      </c>
      <c r="I163" s="183">
        <v>45991</v>
      </c>
      <c r="J163" s="213">
        <f t="shared" si="12"/>
        <v>20.428571428571427</v>
      </c>
      <c r="K163" s="191">
        <v>9</v>
      </c>
      <c r="L163" s="194">
        <f t="shared" si="11"/>
        <v>1</v>
      </c>
      <c r="M163" s="209" t="s">
        <v>723</v>
      </c>
      <c r="N163" s="191" t="s">
        <v>576</v>
      </c>
      <c r="O163" s="192">
        <v>2025</v>
      </c>
      <c r="P163" s="191" t="s">
        <v>895</v>
      </c>
      <c r="Q163" s="193" t="s">
        <v>1098</v>
      </c>
      <c r="R163" s="193"/>
    </row>
    <row r="164" spans="1:18" ht="84" x14ac:dyDescent="0.25">
      <c r="A164" s="178" t="s">
        <v>728</v>
      </c>
      <c r="B164" s="182" t="s">
        <v>1173</v>
      </c>
      <c r="C164" s="182" t="s">
        <v>729</v>
      </c>
      <c r="D164" s="182" t="s">
        <v>935</v>
      </c>
      <c r="E164" s="182" t="s">
        <v>936</v>
      </c>
      <c r="F164" s="182" t="s">
        <v>937</v>
      </c>
      <c r="G164" s="295">
        <v>4</v>
      </c>
      <c r="H164" s="183">
        <v>46203</v>
      </c>
      <c r="I164" s="183">
        <v>46387</v>
      </c>
      <c r="J164" s="213">
        <f t="shared" si="12"/>
        <v>26.285714285714285</v>
      </c>
      <c r="K164" s="191">
        <v>0</v>
      </c>
      <c r="L164" s="194">
        <f t="shared" si="11"/>
        <v>0</v>
      </c>
      <c r="M164" s="216" t="s">
        <v>938</v>
      </c>
      <c r="N164" s="191" t="s">
        <v>576</v>
      </c>
      <c r="O164" s="192">
        <v>2025</v>
      </c>
      <c r="P164" s="192" t="s">
        <v>45</v>
      </c>
      <c r="Q164" s="181" t="s">
        <v>1174</v>
      </c>
      <c r="R164" s="193"/>
    </row>
    <row r="165" spans="1:18" ht="84" x14ac:dyDescent="0.25">
      <c r="A165" s="178" t="s">
        <v>728</v>
      </c>
      <c r="B165" s="182" t="s">
        <v>1173</v>
      </c>
      <c r="C165" s="182" t="s">
        <v>729</v>
      </c>
      <c r="D165" s="182" t="s">
        <v>939</v>
      </c>
      <c r="E165" s="182" t="s">
        <v>940</v>
      </c>
      <c r="F165" s="182" t="s">
        <v>941</v>
      </c>
      <c r="G165" s="295">
        <v>1</v>
      </c>
      <c r="H165" s="183">
        <v>46203</v>
      </c>
      <c r="I165" s="183">
        <v>46387</v>
      </c>
      <c r="J165" s="213">
        <f t="shared" si="12"/>
        <v>26.285714285714285</v>
      </c>
      <c r="K165" s="191">
        <v>0</v>
      </c>
      <c r="L165" s="194">
        <f t="shared" si="11"/>
        <v>0</v>
      </c>
      <c r="M165" s="216" t="s">
        <v>938</v>
      </c>
      <c r="N165" s="191" t="s">
        <v>576</v>
      </c>
      <c r="O165" s="192">
        <v>2025</v>
      </c>
      <c r="P165" s="192" t="s">
        <v>45</v>
      </c>
      <c r="Q165" s="181" t="s">
        <v>1174</v>
      </c>
      <c r="R165" s="193"/>
    </row>
    <row r="166" spans="1:18" ht="84" x14ac:dyDescent="0.25">
      <c r="A166" s="178" t="s">
        <v>728</v>
      </c>
      <c r="B166" s="182" t="s">
        <v>1173</v>
      </c>
      <c r="C166" s="182" t="s">
        <v>729</v>
      </c>
      <c r="D166" s="182" t="s">
        <v>942</v>
      </c>
      <c r="E166" s="182" t="s">
        <v>943</v>
      </c>
      <c r="F166" s="182" t="s">
        <v>944</v>
      </c>
      <c r="G166" s="295">
        <v>2</v>
      </c>
      <c r="H166" s="183">
        <v>46203</v>
      </c>
      <c r="I166" s="183">
        <v>46387</v>
      </c>
      <c r="J166" s="213">
        <f t="shared" si="12"/>
        <v>26.285714285714285</v>
      </c>
      <c r="K166" s="191">
        <v>0</v>
      </c>
      <c r="L166" s="194">
        <f t="shared" si="11"/>
        <v>0</v>
      </c>
      <c r="M166" s="216" t="s">
        <v>938</v>
      </c>
      <c r="N166" s="191" t="s">
        <v>576</v>
      </c>
      <c r="O166" s="192">
        <v>2025</v>
      </c>
      <c r="P166" s="192" t="s">
        <v>45</v>
      </c>
      <c r="Q166" s="181" t="s">
        <v>1174</v>
      </c>
      <c r="R166" s="193"/>
    </row>
    <row r="167" spans="1:18" ht="84" x14ac:dyDescent="0.25">
      <c r="A167" s="178" t="s">
        <v>728</v>
      </c>
      <c r="B167" s="182" t="s">
        <v>1175</v>
      </c>
      <c r="C167" s="182" t="s">
        <v>729</v>
      </c>
      <c r="D167" s="215" t="s">
        <v>730</v>
      </c>
      <c r="E167" s="215" t="s">
        <v>731</v>
      </c>
      <c r="F167" s="182" t="s">
        <v>731</v>
      </c>
      <c r="G167" s="295">
        <v>6</v>
      </c>
      <c r="H167" s="183">
        <v>46017</v>
      </c>
      <c r="I167" s="183">
        <v>46203</v>
      </c>
      <c r="J167" s="213">
        <f t="shared" si="12"/>
        <v>26.571428571428573</v>
      </c>
      <c r="K167" s="191">
        <v>0</v>
      </c>
      <c r="L167" s="194">
        <f t="shared" si="11"/>
        <v>0</v>
      </c>
      <c r="M167" s="216" t="s">
        <v>130</v>
      </c>
      <c r="N167" s="191" t="s">
        <v>576</v>
      </c>
      <c r="O167" s="192">
        <v>2025</v>
      </c>
      <c r="P167" s="191" t="s">
        <v>135</v>
      </c>
      <c r="Q167" s="181" t="s">
        <v>1042</v>
      </c>
      <c r="R167" s="193"/>
    </row>
    <row r="168" spans="1:18" ht="84" x14ac:dyDescent="0.25">
      <c r="A168" s="178" t="s">
        <v>728</v>
      </c>
      <c r="B168" s="182" t="s">
        <v>1173</v>
      </c>
      <c r="C168" s="182" t="s">
        <v>729</v>
      </c>
      <c r="D168" s="182" t="s">
        <v>732</v>
      </c>
      <c r="E168" s="182" t="s">
        <v>948</v>
      </c>
      <c r="F168" s="182" t="s">
        <v>733</v>
      </c>
      <c r="G168" s="295">
        <v>5</v>
      </c>
      <c r="H168" s="183">
        <v>45848</v>
      </c>
      <c r="I168" s="183">
        <v>45991</v>
      </c>
      <c r="J168" s="213">
        <f t="shared" si="12"/>
        <v>20.428571428571427</v>
      </c>
      <c r="K168" s="191">
        <v>5</v>
      </c>
      <c r="L168" s="194">
        <f t="shared" si="11"/>
        <v>1</v>
      </c>
      <c r="M168" s="216" t="s">
        <v>734</v>
      </c>
      <c r="N168" s="191" t="s">
        <v>576</v>
      </c>
      <c r="O168" s="192">
        <v>2025</v>
      </c>
      <c r="P168" s="191" t="s">
        <v>895</v>
      </c>
      <c r="Q168" s="181" t="s">
        <v>1176</v>
      </c>
      <c r="R168" s="181" t="s">
        <v>1177</v>
      </c>
    </row>
    <row r="169" spans="1:18" ht="84" x14ac:dyDescent="0.25">
      <c r="A169" s="178" t="s">
        <v>735</v>
      </c>
      <c r="B169" s="182" t="s">
        <v>1178</v>
      </c>
      <c r="C169" s="182" t="s">
        <v>736</v>
      </c>
      <c r="D169" s="182" t="s">
        <v>737</v>
      </c>
      <c r="E169" s="182" t="s">
        <v>738</v>
      </c>
      <c r="F169" s="182" t="s">
        <v>621</v>
      </c>
      <c r="G169" s="295">
        <v>5</v>
      </c>
      <c r="H169" s="183">
        <v>45848</v>
      </c>
      <c r="I169" s="183">
        <v>46021</v>
      </c>
      <c r="J169" s="213">
        <f t="shared" si="12"/>
        <v>24.714285714285715</v>
      </c>
      <c r="K169" s="191">
        <v>5</v>
      </c>
      <c r="L169" s="194">
        <f t="shared" si="11"/>
        <v>1</v>
      </c>
      <c r="M169" s="216" t="s">
        <v>323</v>
      </c>
      <c r="N169" s="191" t="s">
        <v>576</v>
      </c>
      <c r="O169" s="192">
        <v>2025</v>
      </c>
      <c r="P169" s="191" t="s">
        <v>895</v>
      </c>
      <c r="Q169" s="193" t="s">
        <v>1098</v>
      </c>
      <c r="R169" s="193"/>
    </row>
    <row r="170" spans="1:18" ht="115.5" x14ac:dyDescent="0.25">
      <c r="A170" s="178" t="s">
        <v>739</v>
      </c>
      <c r="B170" s="182" t="s">
        <v>1179</v>
      </c>
      <c r="C170" s="182" t="s">
        <v>740</v>
      </c>
      <c r="D170" s="182" t="s">
        <v>741</v>
      </c>
      <c r="E170" s="182" t="s">
        <v>742</v>
      </c>
      <c r="F170" s="182" t="s">
        <v>743</v>
      </c>
      <c r="G170" s="295">
        <v>1</v>
      </c>
      <c r="H170" s="183">
        <v>45848</v>
      </c>
      <c r="I170" s="183">
        <v>46006</v>
      </c>
      <c r="J170" s="213">
        <f t="shared" si="12"/>
        <v>22.571428571428573</v>
      </c>
      <c r="K170" s="191">
        <v>1</v>
      </c>
      <c r="L170" s="194">
        <f t="shared" si="11"/>
        <v>1</v>
      </c>
      <c r="M170" s="209" t="s">
        <v>744</v>
      </c>
      <c r="N170" s="191" t="s">
        <v>576</v>
      </c>
      <c r="O170" s="192">
        <v>2025</v>
      </c>
      <c r="P170" s="191" t="s">
        <v>894</v>
      </c>
      <c r="Q170" s="181" t="s">
        <v>1180</v>
      </c>
      <c r="R170" s="193"/>
    </row>
    <row r="171" spans="1:18" ht="73.5" x14ac:dyDescent="0.25">
      <c r="A171" s="178" t="s">
        <v>746</v>
      </c>
      <c r="B171" s="182" t="s">
        <v>1181</v>
      </c>
      <c r="C171" s="182" t="s">
        <v>747</v>
      </c>
      <c r="D171" s="182" t="s">
        <v>748</v>
      </c>
      <c r="E171" s="182" t="s">
        <v>749</v>
      </c>
      <c r="F171" s="182" t="s">
        <v>750</v>
      </c>
      <c r="G171" s="295">
        <v>3</v>
      </c>
      <c r="H171" s="183">
        <v>45848</v>
      </c>
      <c r="I171" s="183">
        <v>45960</v>
      </c>
      <c r="J171" s="213">
        <f t="shared" si="12"/>
        <v>16</v>
      </c>
      <c r="K171" s="191">
        <v>3</v>
      </c>
      <c r="L171" s="194">
        <f t="shared" si="11"/>
        <v>1</v>
      </c>
      <c r="M171" s="209" t="s">
        <v>109</v>
      </c>
      <c r="N171" s="191" t="s">
        <v>576</v>
      </c>
      <c r="O171" s="192">
        <v>2025</v>
      </c>
      <c r="P171" s="191" t="s">
        <v>894</v>
      </c>
      <c r="Q171" s="181" t="s">
        <v>1182</v>
      </c>
      <c r="R171" s="181" t="s">
        <v>1183</v>
      </c>
    </row>
    <row r="172" spans="1:18" ht="168" x14ac:dyDescent="0.25">
      <c r="A172" s="178" t="s">
        <v>751</v>
      </c>
      <c r="B172" s="182" t="s">
        <v>1184</v>
      </c>
      <c r="C172" s="182" t="s">
        <v>752</v>
      </c>
      <c r="D172" s="182" t="s">
        <v>753</v>
      </c>
      <c r="E172" s="182" t="s">
        <v>754</v>
      </c>
      <c r="F172" s="182" t="s">
        <v>755</v>
      </c>
      <c r="G172" s="295">
        <v>3</v>
      </c>
      <c r="H172" s="183">
        <v>45848</v>
      </c>
      <c r="I172" s="183">
        <v>45976</v>
      </c>
      <c r="J172" s="213">
        <f t="shared" si="12"/>
        <v>18.285714285714285</v>
      </c>
      <c r="K172" s="191">
        <v>3</v>
      </c>
      <c r="L172" s="194">
        <f t="shared" si="11"/>
        <v>1</v>
      </c>
      <c r="M172" s="216" t="s">
        <v>34</v>
      </c>
      <c r="N172" s="191" t="s">
        <v>576</v>
      </c>
      <c r="O172" s="192">
        <v>2025</v>
      </c>
      <c r="P172" s="191" t="s">
        <v>894</v>
      </c>
      <c r="Q172" s="181" t="s">
        <v>1185</v>
      </c>
      <c r="R172" s="193"/>
    </row>
    <row r="173" spans="1:18" ht="84" x14ac:dyDescent="0.25">
      <c r="A173" s="178" t="s">
        <v>756</v>
      </c>
      <c r="B173" s="182" t="s">
        <v>1186</v>
      </c>
      <c r="C173" s="182" t="s">
        <v>757</v>
      </c>
      <c r="D173" s="182" t="s">
        <v>758</v>
      </c>
      <c r="E173" s="182" t="s">
        <v>759</v>
      </c>
      <c r="F173" s="182" t="s">
        <v>760</v>
      </c>
      <c r="G173" s="295">
        <v>1</v>
      </c>
      <c r="H173" s="183">
        <v>45852</v>
      </c>
      <c r="I173" s="183">
        <v>45991</v>
      </c>
      <c r="J173" s="213">
        <f t="shared" si="12"/>
        <v>19.857142857142858</v>
      </c>
      <c r="K173" s="191">
        <v>1</v>
      </c>
      <c r="L173" s="194">
        <f t="shared" si="11"/>
        <v>1</v>
      </c>
      <c r="M173" s="209" t="s">
        <v>761</v>
      </c>
      <c r="N173" s="191" t="s">
        <v>762</v>
      </c>
      <c r="O173" s="192">
        <v>2025</v>
      </c>
      <c r="P173" s="191" t="s">
        <v>895</v>
      </c>
      <c r="Q173" s="181" t="s">
        <v>1204</v>
      </c>
      <c r="R173" s="193"/>
    </row>
    <row r="174" spans="1:18" ht="73.5" x14ac:dyDescent="0.25">
      <c r="A174" s="178" t="s">
        <v>763</v>
      </c>
      <c r="B174" s="182" t="s">
        <v>1187</v>
      </c>
      <c r="C174" s="182" t="s">
        <v>764</v>
      </c>
      <c r="D174" s="182" t="s">
        <v>765</v>
      </c>
      <c r="E174" s="182" t="s">
        <v>766</v>
      </c>
      <c r="F174" s="182" t="s">
        <v>767</v>
      </c>
      <c r="G174" s="295">
        <v>2</v>
      </c>
      <c r="H174" s="183">
        <v>45852</v>
      </c>
      <c r="I174" s="183">
        <v>45991</v>
      </c>
      <c r="J174" s="213">
        <f t="shared" si="12"/>
        <v>19.857142857142858</v>
      </c>
      <c r="K174" s="191">
        <v>2</v>
      </c>
      <c r="L174" s="194">
        <f t="shared" si="11"/>
        <v>1</v>
      </c>
      <c r="M174" s="209" t="s">
        <v>583</v>
      </c>
      <c r="N174" s="191" t="s">
        <v>762</v>
      </c>
      <c r="O174" s="192">
        <v>2025</v>
      </c>
      <c r="P174" s="191" t="s">
        <v>894</v>
      </c>
      <c r="Q174" s="181" t="s">
        <v>1188</v>
      </c>
      <c r="R174" s="193"/>
    </row>
    <row r="175" spans="1:18" ht="73.5" x14ac:dyDescent="0.25">
      <c r="A175" s="178" t="s">
        <v>768</v>
      </c>
      <c r="B175" s="182" t="s">
        <v>1189</v>
      </c>
      <c r="C175" s="182" t="s">
        <v>769</v>
      </c>
      <c r="D175" s="182" t="s">
        <v>770</v>
      </c>
      <c r="E175" s="182" t="s">
        <v>771</v>
      </c>
      <c r="F175" s="182" t="s">
        <v>772</v>
      </c>
      <c r="G175" s="295">
        <v>12</v>
      </c>
      <c r="H175" s="183">
        <v>45852</v>
      </c>
      <c r="I175" s="183">
        <v>46022</v>
      </c>
      <c r="J175" s="213">
        <f t="shared" si="12"/>
        <v>24.285714285714285</v>
      </c>
      <c r="K175" s="191">
        <v>12</v>
      </c>
      <c r="L175" s="194">
        <f t="shared" si="11"/>
        <v>1</v>
      </c>
      <c r="M175" s="216" t="s">
        <v>734</v>
      </c>
      <c r="N175" s="191" t="s">
        <v>762</v>
      </c>
      <c r="O175" s="192">
        <v>2025</v>
      </c>
      <c r="P175" s="191" t="s">
        <v>894</v>
      </c>
      <c r="Q175" s="181" t="s">
        <v>1190</v>
      </c>
      <c r="R175" s="181" t="s">
        <v>1203</v>
      </c>
    </row>
    <row r="176" spans="1:18" ht="73.5" x14ac:dyDescent="0.25">
      <c r="A176" s="178" t="s">
        <v>774</v>
      </c>
      <c r="B176" s="182" t="s">
        <v>1191</v>
      </c>
      <c r="C176" s="182" t="s">
        <v>775</v>
      </c>
      <c r="D176" s="182" t="s">
        <v>776</v>
      </c>
      <c r="E176" s="182" t="s">
        <v>777</v>
      </c>
      <c r="F176" s="182" t="s">
        <v>778</v>
      </c>
      <c r="G176" s="295">
        <v>2</v>
      </c>
      <c r="H176" s="183">
        <v>45852</v>
      </c>
      <c r="I176" s="183">
        <v>45960</v>
      </c>
      <c r="J176" s="213">
        <f t="shared" si="12"/>
        <v>15.428571428571429</v>
      </c>
      <c r="K176" s="191">
        <v>2</v>
      </c>
      <c r="L176" s="194">
        <f t="shared" si="11"/>
        <v>1</v>
      </c>
      <c r="M176" s="209" t="s">
        <v>779</v>
      </c>
      <c r="N176" s="191" t="s">
        <v>762</v>
      </c>
      <c r="O176" s="192">
        <v>2025</v>
      </c>
      <c r="P176" s="191" t="s">
        <v>895</v>
      </c>
      <c r="Q176" s="181" t="s">
        <v>1202</v>
      </c>
      <c r="R176" s="181" t="s">
        <v>1209</v>
      </c>
    </row>
    <row r="177" spans="1:18" ht="220.5" x14ac:dyDescent="0.25">
      <c r="A177" s="178" t="s">
        <v>780</v>
      </c>
      <c r="B177" s="182" t="s">
        <v>781</v>
      </c>
      <c r="C177" s="182" t="s">
        <v>782</v>
      </c>
      <c r="D177" s="182" t="s">
        <v>783</v>
      </c>
      <c r="E177" s="215" t="s">
        <v>784</v>
      </c>
      <c r="F177" s="215" t="s">
        <v>785</v>
      </c>
      <c r="G177" s="295">
        <v>2</v>
      </c>
      <c r="H177" s="183">
        <v>45852</v>
      </c>
      <c r="I177" s="183">
        <v>46203</v>
      </c>
      <c r="J177" s="213">
        <f t="shared" si="12"/>
        <v>50.142857142857146</v>
      </c>
      <c r="K177" s="191">
        <v>1</v>
      </c>
      <c r="L177" s="194">
        <f t="shared" si="11"/>
        <v>0.5</v>
      </c>
      <c r="M177" s="216" t="s">
        <v>125</v>
      </c>
      <c r="N177" s="191" t="s">
        <v>762</v>
      </c>
      <c r="O177" s="192">
        <v>2025</v>
      </c>
      <c r="P177" s="192" t="s">
        <v>135</v>
      </c>
      <c r="Q177" s="181" t="s">
        <v>1207</v>
      </c>
      <c r="R177" s="193"/>
    </row>
    <row r="178" spans="1:18" ht="63" x14ac:dyDescent="0.25">
      <c r="A178" s="178" t="s">
        <v>786</v>
      </c>
      <c r="B178" s="182" t="s">
        <v>787</v>
      </c>
      <c r="C178" s="182" t="s">
        <v>788</v>
      </c>
      <c r="D178" s="182" t="s">
        <v>765</v>
      </c>
      <c r="E178" s="182" t="s">
        <v>766</v>
      </c>
      <c r="F178" s="182" t="s">
        <v>767</v>
      </c>
      <c r="G178" s="295">
        <v>2</v>
      </c>
      <c r="H178" s="183">
        <v>45852</v>
      </c>
      <c r="I178" s="183">
        <v>45991</v>
      </c>
      <c r="J178" s="213">
        <f t="shared" si="12"/>
        <v>19.857142857142858</v>
      </c>
      <c r="K178" s="191">
        <v>2</v>
      </c>
      <c r="L178" s="194">
        <f t="shared" si="11"/>
        <v>1</v>
      </c>
      <c r="M178" s="209" t="s">
        <v>789</v>
      </c>
      <c r="N178" s="191" t="s">
        <v>762</v>
      </c>
      <c r="O178" s="192">
        <v>2025</v>
      </c>
      <c r="P178" s="191" t="s">
        <v>894</v>
      </c>
      <c r="Q178" s="181" t="s">
        <v>1192</v>
      </c>
      <c r="R178" s="193"/>
    </row>
    <row r="179" spans="1:18" ht="84" x14ac:dyDescent="0.25">
      <c r="A179" s="178" t="s">
        <v>790</v>
      </c>
      <c r="B179" s="182" t="s">
        <v>1193</v>
      </c>
      <c r="C179" s="182" t="s">
        <v>791</v>
      </c>
      <c r="D179" s="182" t="s">
        <v>945</v>
      </c>
      <c r="E179" s="182" t="s">
        <v>946</v>
      </c>
      <c r="F179" s="182" t="s">
        <v>947</v>
      </c>
      <c r="G179" s="295">
        <v>36</v>
      </c>
      <c r="H179" s="183">
        <v>46204</v>
      </c>
      <c r="I179" s="183">
        <v>46356</v>
      </c>
      <c r="J179" s="213">
        <f t="shared" si="12"/>
        <v>21.714285714285715</v>
      </c>
      <c r="K179" s="191">
        <v>0</v>
      </c>
      <c r="L179" s="194">
        <f t="shared" ref="L179:L209" si="13">IF(K179/G179&gt;1,1,K179/G179)</f>
        <v>0</v>
      </c>
      <c r="M179" s="216" t="s">
        <v>734</v>
      </c>
      <c r="N179" s="191" t="s">
        <v>762</v>
      </c>
      <c r="O179" s="192">
        <v>2025</v>
      </c>
      <c r="P179" s="191" t="s">
        <v>45</v>
      </c>
      <c r="Q179" s="181" t="s">
        <v>1194</v>
      </c>
      <c r="R179" s="193"/>
    </row>
    <row r="180" spans="1:18" ht="84" x14ac:dyDescent="0.25">
      <c r="A180" s="178" t="s">
        <v>792</v>
      </c>
      <c r="B180" s="182" t="s">
        <v>793</v>
      </c>
      <c r="C180" s="182" t="s">
        <v>794</v>
      </c>
      <c r="D180" s="182" t="s">
        <v>795</v>
      </c>
      <c r="E180" s="182" t="s">
        <v>796</v>
      </c>
      <c r="F180" s="182" t="s">
        <v>797</v>
      </c>
      <c r="G180" s="295">
        <v>1</v>
      </c>
      <c r="H180" s="183">
        <v>46023</v>
      </c>
      <c r="I180" s="183">
        <v>46203</v>
      </c>
      <c r="J180" s="213">
        <f t="shared" ref="J180:J192" si="14">(I180-H180)/7</f>
        <v>25.714285714285715</v>
      </c>
      <c r="K180" s="191">
        <v>1</v>
      </c>
      <c r="L180" s="194">
        <f t="shared" si="13"/>
        <v>1</v>
      </c>
      <c r="M180" s="216" t="s">
        <v>734</v>
      </c>
      <c r="N180" s="191" t="s">
        <v>762</v>
      </c>
      <c r="O180" s="192">
        <v>2025</v>
      </c>
      <c r="P180" s="192" t="s">
        <v>895</v>
      </c>
      <c r="Q180" s="181" t="s">
        <v>1195</v>
      </c>
      <c r="R180" s="193"/>
    </row>
    <row r="181" spans="1:18" ht="84" x14ac:dyDescent="0.25">
      <c r="A181" s="178" t="s">
        <v>798</v>
      </c>
      <c r="B181" s="182" t="s">
        <v>799</v>
      </c>
      <c r="C181" s="182" t="s">
        <v>800</v>
      </c>
      <c r="D181" s="182" t="s">
        <v>801</v>
      </c>
      <c r="E181" s="182" t="s">
        <v>802</v>
      </c>
      <c r="F181" s="182" t="s">
        <v>803</v>
      </c>
      <c r="G181" s="295">
        <v>2</v>
      </c>
      <c r="H181" s="183">
        <v>45852</v>
      </c>
      <c r="I181" s="183">
        <v>46203</v>
      </c>
      <c r="J181" s="213">
        <f t="shared" si="14"/>
        <v>50.142857142857146</v>
      </c>
      <c r="K181" s="191">
        <v>2</v>
      </c>
      <c r="L181" s="194">
        <f t="shared" si="13"/>
        <v>1</v>
      </c>
      <c r="M181" s="216" t="s">
        <v>734</v>
      </c>
      <c r="N181" s="191" t="s">
        <v>762</v>
      </c>
      <c r="O181" s="192">
        <v>2025</v>
      </c>
      <c r="P181" s="192" t="s">
        <v>895</v>
      </c>
      <c r="Q181" s="181" t="s">
        <v>1196</v>
      </c>
      <c r="R181" s="193"/>
    </row>
    <row r="182" spans="1:18" ht="73.5" x14ac:dyDescent="0.25">
      <c r="A182" s="178" t="s">
        <v>804</v>
      </c>
      <c r="B182" s="182" t="s">
        <v>805</v>
      </c>
      <c r="C182" s="182" t="s">
        <v>806</v>
      </c>
      <c r="D182" s="182" t="s">
        <v>807</v>
      </c>
      <c r="E182" s="182" t="s">
        <v>808</v>
      </c>
      <c r="F182" s="182" t="s">
        <v>809</v>
      </c>
      <c r="G182" s="295">
        <v>1</v>
      </c>
      <c r="H182" s="183">
        <v>45852</v>
      </c>
      <c r="I182" s="183">
        <v>46356</v>
      </c>
      <c r="J182" s="213">
        <f t="shared" si="14"/>
        <v>72</v>
      </c>
      <c r="K182" s="191">
        <v>0</v>
      </c>
      <c r="L182" s="194">
        <f t="shared" si="13"/>
        <v>0</v>
      </c>
      <c r="M182" s="216" t="s">
        <v>125</v>
      </c>
      <c r="N182" s="191" t="s">
        <v>762</v>
      </c>
      <c r="O182" s="192">
        <v>2025</v>
      </c>
      <c r="P182" s="192" t="s">
        <v>45</v>
      </c>
      <c r="Q182" s="181" t="s">
        <v>1042</v>
      </c>
      <c r="R182" s="193"/>
    </row>
    <row r="183" spans="1:18" ht="73.5" x14ac:dyDescent="0.25">
      <c r="A183" s="178" t="s">
        <v>810</v>
      </c>
      <c r="B183" s="182" t="s">
        <v>811</v>
      </c>
      <c r="C183" s="182" t="s">
        <v>812</v>
      </c>
      <c r="D183" s="182" t="s">
        <v>813</v>
      </c>
      <c r="E183" s="182" t="s">
        <v>814</v>
      </c>
      <c r="F183" s="182" t="s">
        <v>815</v>
      </c>
      <c r="G183" s="295">
        <v>4</v>
      </c>
      <c r="H183" s="183">
        <v>45852</v>
      </c>
      <c r="I183" s="183">
        <v>46356</v>
      </c>
      <c r="J183" s="213">
        <f t="shared" si="14"/>
        <v>72</v>
      </c>
      <c r="K183" s="191">
        <v>0</v>
      </c>
      <c r="L183" s="194">
        <f t="shared" si="13"/>
        <v>0</v>
      </c>
      <c r="M183" s="216" t="s">
        <v>125</v>
      </c>
      <c r="N183" s="191" t="s">
        <v>762</v>
      </c>
      <c r="O183" s="192">
        <v>2025</v>
      </c>
      <c r="P183" s="192" t="s">
        <v>45</v>
      </c>
      <c r="Q183" s="181" t="s">
        <v>1042</v>
      </c>
      <c r="R183" s="193"/>
    </row>
    <row r="184" spans="1:18" ht="63" x14ac:dyDescent="0.25">
      <c r="A184" s="178" t="s">
        <v>816</v>
      </c>
      <c r="B184" s="215" t="s">
        <v>817</v>
      </c>
      <c r="C184" s="182" t="s">
        <v>818</v>
      </c>
      <c r="D184" s="182" t="s">
        <v>819</v>
      </c>
      <c r="E184" s="215" t="s">
        <v>820</v>
      </c>
      <c r="F184" s="215" t="s">
        <v>821</v>
      </c>
      <c r="G184" s="295">
        <v>5</v>
      </c>
      <c r="H184" s="183">
        <v>46054</v>
      </c>
      <c r="I184" s="183">
        <v>46356</v>
      </c>
      <c r="J184" s="213">
        <f t="shared" si="14"/>
        <v>43.142857142857146</v>
      </c>
      <c r="K184" s="191">
        <v>2</v>
      </c>
      <c r="L184" s="194">
        <f t="shared" si="13"/>
        <v>0.4</v>
      </c>
      <c r="M184" s="209" t="s">
        <v>822</v>
      </c>
      <c r="N184" s="191" t="s">
        <v>823</v>
      </c>
      <c r="O184" s="192">
        <v>2025</v>
      </c>
      <c r="P184" s="192" t="s">
        <v>45</v>
      </c>
      <c r="Q184" s="181" t="s">
        <v>1197</v>
      </c>
      <c r="R184" s="193"/>
    </row>
    <row r="185" spans="1:18" ht="94.5" x14ac:dyDescent="0.25">
      <c r="A185" s="178" t="s">
        <v>824</v>
      </c>
      <c r="B185" s="215" t="s">
        <v>825</v>
      </c>
      <c r="C185" s="182" t="s">
        <v>826</v>
      </c>
      <c r="D185" s="182" t="s">
        <v>827</v>
      </c>
      <c r="E185" s="182" t="s">
        <v>828</v>
      </c>
      <c r="F185" s="182" t="s">
        <v>829</v>
      </c>
      <c r="G185" s="295">
        <v>1</v>
      </c>
      <c r="H185" s="183">
        <v>46054</v>
      </c>
      <c r="I185" s="183">
        <v>46387</v>
      </c>
      <c r="J185" s="213">
        <f t="shared" si="14"/>
        <v>47.571428571428569</v>
      </c>
      <c r="K185" s="191">
        <v>1</v>
      </c>
      <c r="L185" s="194">
        <f t="shared" si="13"/>
        <v>1</v>
      </c>
      <c r="M185" s="209" t="s">
        <v>830</v>
      </c>
      <c r="N185" s="191" t="s">
        <v>823</v>
      </c>
      <c r="O185" s="192">
        <v>2025</v>
      </c>
      <c r="P185" s="191" t="s">
        <v>895</v>
      </c>
      <c r="Q185" s="185" t="s">
        <v>1198</v>
      </c>
      <c r="R185" s="193"/>
    </row>
    <row r="186" spans="1:18" ht="94.5" x14ac:dyDescent="0.25">
      <c r="A186" s="178" t="s">
        <v>921</v>
      </c>
      <c r="B186" s="215" t="s">
        <v>897</v>
      </c>
      <c r="C186" s="182" t="s">
        <v>898</v>
      </c>
      <c r="D186" s="182" t="s">
        <v>899</v>
      </c>
      <c r="E186" s="182" t="s">
        <v>900</v>
      </c>
      <c r="F186" s="182" t="s">
        <v>928</v>
      </c>
      <c r="G186" s="295">
        <v>8</v>
      </c>
      <c r="H186" s="183">
        <v>46193</v>
      </c>
      <c r="I186" s="183">
        <v>46402</v>
      </c>
      <c r="J186" s="213">
        <f t="shared" si="14"/>
        <v>29.857142857142858</v>
      </c>
      <c r="K186" s="191">
        <v>0</v>
      </c>
      <c r="L186" s="194">
        <f t="shared" si="13"/>
        <v>0</v>
      </c>
      <c r="M186" s="209" t="s">
        <v>323</v>
      </c>
      <c r="N186" s="191" t="s">
        <v>930</v>
      </c>
      <c r="O186" s="192">
        <v>2026</v>
      </c>
      <c r="P186" s="191" t="s">
        <v>45</v>
      </c>
      <c r="Q186" s="204" t="s">
        <v>1199</v>
      </c>
      <c r="R186" s="193"/>
    </row>
    <row r="187" spans="1:18" ht="94.5" x14ac:dyDescent="0.25">
      <c r="A187" s="178" t="s">
        <v>922</v>
      </c>
      <c r="B187" s="215" t="s">
        <v>901</v>
      </c>
      <c r="C187" s="182" t="s">
        <v>902</v>
      </c>
      <c r="D187" s="182" t="s">
        <v>903</v>
      </c>
      <c r="E187" s="182" t="s">
        <v>904</v>
      </c>
      <c r="F187" s="182" t="s">
        <v>905</v>
      </c>
      <c r="G187" s="295">
        <v>6</v>
      </c>
      <c r="H187" s="183">
        <v>46204</v>
      </c>
      <c r="I187" s="183">
        <v>46387</v>
      </c>
      <c r="J187" s="213">
        <f t="shared" si="14"/>
        <v>26.142857142857142</v>
      </c>
      <c r="K187" s="191">
        <v>0</v>
      </c>
      <c r="L187" s="194">
        <f t="shared" si="13"/>
        <v>0</v>
      </c>
      <c r="M187" s="209" t="s">
        <v>934</v>
      </c>
      <c r="N187" s="191" t="s">
        <v>930</v>
      </c>
      <c r="O187" s="192">
        <v>2026</v>
      </c>
      <c r="P187" s="191" t="s">
        <v>45</v>
      </c>
      <c r="Q187" s="204" t="s">
        <v>1199</v>
      </c>
      <c r="R187" s="193"/>
    </row>
    <row r="188" spans="1:18" ht="84" x14ac:dyDescent="0.25">
      <c r="A188" s="178" t="s">
        <v>923</v>
      </c>
      <c r="B188" s="215" t="s">
        <v>906</v>
      </c>
      <c r="C188" s="182" t="s">
        <v>907</v>
      </c>
      <c r="D188" s="182" t="s">
        <v>908</v>
      </c>
      <c r="E188" s="182" t="s">
        <v>909</v>
      </c>
      <c r="F188" s="182" t="s">
        <v>910</v>
      </c>
      <c r="G188" s="295">
        <v>2</v>
      </c>
      <c r="H188" s="183">
        <v>46204</v>
      </c>
      <c r="I188" s="183">
        <v>46387</v>
      </c>
      <c r="J188" s="213">
        <f t="shared" si="14"/>
        <v>26.142857142857142</v>
      </c>
      <c r="K188" s="191">
        <v>0</v>
      </c>
      <c r="L188" s="194">
        <f t="shared" si="13"/>
        <v>0</v>
      </c>
      <c r="M188" s="209" t="s">
        <v>685</v>
      </c>
      <c r="N188" s="191" t="s">
        <v>930</v>
      </c>
      <c r="O188" s="192">
        <v>2026</v>
      </c>
      <c r="P188" s="191" t="s">
        <v>45</v>
      </c>
      <c r="Q188" s="204" t="s">
        <v>1199</v>
      </c>
      <c r="R188" s="193"/>
    </row>
    <row r="189" spans="1:18" ht="84" x14ac:dyDescent="0.25">
      <c r="A189" s="178" t="s">
        <v>924</v>
      </c>
      <c r="B189" s="215" t="s">
        <v>911</v>
      </c>
      <c r="C189" s="182" t="s">
        <v>912</v>
      </c>
      <c r="D189" s="182" t="s">
        <v>908</v>
      </c>
      <c r="E189" s="182" t="s">
        <v>909</v>
      </c>
      <c r="F189" s="182" t="s">
        <v>910</v>
      </c>
      <c r="G189" s="295">
        <v>2</v>
      </c>
      <c r="H189" s="183">
        <v>46204</v>
      </c>
      <c r="I189" s="183">
        <v>46387</v>
      </c>
      <c r="J189" s="213">
        <f t="shared" si="14"/>
        <v>26.142857142857142</v>
      </c>
      <c r="K189" s="191">
        <v>0</v>
      </c>
      <c r="L189" s="194">
        <f t="shared" si="13"/>
        <v>0</v>
      </c>
      <c r="M189" s="209" t="s">
        <v>685</v>
      </c>
      <c r="N189" s="191" t="s">
        <v>930</v>
      </c>
      <c r="O189" s="192">
        <v>2026</v>
      </c>
      <c r="P189" s="191" t="s">
        <v>45</v>
      </c>
      <c r="Q189" s="204" t="s">
        <v>1199</v>
      </c>
      <c r="R189" s="193"/>
    </row>
    <row r="190" spans="1:18" ht="84" x14ac:dyDescent="0.25">
      <c r="A190" s="178" t="s">
        <v>925</v>
      </c>
      <c r="B190" s="215" t="s">
        <v>913</v>
      </c>
      <c r="C190" s="182" t="s">
        <v>914</v>
      </c>
      <c r="D190" s="182" t="s">
        <v>908</v>
      </c>
      <c r="E190" s="182" t="s">
        <v>909</v>
      </c>
      <c r="F190" s="182" t="s">
        <v>910</v>
      </c>
      <c r="G190" s="295">
        <v>2</v>
      </c>
      <c r="H190" s="183">
        <v>46204</v>
      </c>
      <c r="I190" s="183">
        <v>46387</v>
      </c>
      <c r="J190" s="213">
        <f t="shared" si="14"/>
        <v>26.142857142857142</v>
      </c>
      <c r="K190" s="191">
        <v>0</v>
      </c>
      <c r="L190" s="194">
        <f t="shared" si="13"/>
        <v>0</v>
      </c>
      <c r="M190" s="209" t="s">
        <v>685</v>
      </c>
      <c r="N190" s="191" t="s">
        <v>930</v>
      </c>
      <c r="O190" s="192">
        <v>2026</v>
      </c>
      <c r="P190" s="191" t="s">
        <v>45</v>
      </c>
      <c r="Q190" s="204" t="s">
        <v>1199</v>
      </c>
      <c r="R190" s="193"/>
    </row>
    <row r="191" spans="1:18" ht="84" x14ac:dyDescent="0.25">
      <c r="A191" s="178" t="s">
        <v>926</v>
      </c>
      <c r="B191" s="215" t="s">
        <v>915</v>
      </c>
      <c r="C191" s="182" t="s">
        <v>916</v>
      </c>
      <c r="D191" s="182" t="s">
        <v>908</v>
      </c>
      <c r="E191" s="182" t="s">
        <v>909</v>
      </c>
      <c r="F191" s="182" t="s">
        <v>910</v>
      </c>
      <c r="G191" s="295">
        <v>2</v>
      </c>
      <c r="H191" s="183">
        <v>46204</v>
      </c>
      <c r="I191" s="183">
        <v>46387</v>
      </c>
      <c r="J191" s="213">
        <f t="shared" si="14"/>
        <v>26.142857142857142</v>
      </c>
      <c r="K191" s="191">
        <v>0</v>
      </c>
      <c r="L191" s="194">
        <f t="shared" si="13"/>
        <v>0</v>
      </c>
      <c r="M191" s="209" t="s">
        <v>685</v>
      </c>
      <c r="N191" s="191" t="s">
        <v>930</v>
      </c>
      <c r="O191" s="192">
        <v>2026</v>
      </c>
      <c r="P191" s="191" t="s">
        <v>45</v>
      </c>
      <c r="Q191" s="204" t="s">
        <v>1199</v>
      </c>
      <c r="R191" s="193"/>
    </row>
    <row r="192" spans="1:18" ht="94.5" x14ac:dyDescent="0.25">
      <c r="A192" s="178" t="s">
        <v>927</v>
      </c>
      <c r="B192" s="215" t="s">
        <v>917</v>
      </c>
      <c r="C192" s="182" t="s">
        <v>918</v>
      </c>
      <c r="D192" s="182" t="s">
        <v>919</v>
      </c>
      <c r="E192" s="182" t="s">
        <v>920</v>
      </c>
      <c r="F192" s="182" t="s">
        <v>929</v>
      </c>
      <c r="G192" s="295">
        <v>10</v>
      </c>
      <c r="H192" s="183">
        <v>46204</v>
      </c>
      <c r="I192" s="183">
        <v>46477</v>
      </c>
      <c r="J192" s="213">
        <f t="shared" si="14"/>
        <v>39</v>
      </c>
      <c r="K192" s="191">
        <v>0</v>
      </c>
      <c r="L192" s="194">
        <f t="shared" si="13"/>
        <v>0</v>
      </c>
      <c r="M192" s="209" t="s">
        <v>323</v>
      </c>
      <c r="N192" s="191" t="s">
        <v>930</v>
      </c>
      <c r="O192" s="192">
        <v>2026</v>
      </c>
      <c r="P192" s="191" t="s">
        <v>45</v>
      </c>
      <c r="Q192" s="204" t="s">
        <v>1199</v>
      </c>
      <c r="R192" s="193"/>
    </row>
    <row r="193" spans="1:18" ht="73.5" x14ac:dyDescent="0.25">
      <c r="A193" s="178" t="s">
        <v>949</v>
      </c>
      <c r="B193" s="215" t="s">
        <v>950</v>
      </c>
      <c r="C193" s="182" t="s">
        <v>951</v>
      </c>
      <c r="D193" s="182" t="s">
        <v>952</v>
      </c>
      <c r="E193" s="182" t="s">
        <v>953</v>
      </c>
      <c r="F193" s="182" t="s">
        <v>954</v>
      </c>
      <c r="G193" s="295">
        <v>2</v>
      </c>
      <c r="H193" s="183" t="s">
        <v>955</v>
      </c>
      <c r="I193" s="183" t="s">
        <v>956</v>
      </c>
      <c r="J193" s="213">
        <v>21.86</v>
      </c>
      <c r="K193" s="191">
        <v>0</v>
      </c>
      <c r="L193" s="194">
        <f t="shared" si="13"/>
        <v>0</v>
      </c>
      <c r="M193" s="209" t="s">
        <v>221</v>
      </c>
      <c r="N193" s="191" t="s">
        <v>991</v>
      </c>
      <c r="O193" s="192">
        <v>2026</v>
      </c>
      <c r="P193" s="191" t="s">
        <v>45</v>
      </c>
      <c r="Q193" s="204"/>
      <c r="R193" s="204" t="s">
        <v>1200</v>
      </c>
    </row>
    <row r="194" spans="1:18" ht="73.5" x14ac:dyDescent="0.25">
      <c r="A194" s="178" t="s">
        <v>957</v>
      </c>
      <c r="B194" s="215" t="s">
        <v>958</v>
      </c>
      <c r="C194" s="182" t="s">
        <v>959</v>
      </c>
      <c r="D194" s="182" t="s">
        <v>960</v>
      </c>
      <c r="E194" s="182" t="s">
        <v>961</v>
      </c>
      <c r="F194" s="182" t="s">
        <v>962</v>
      </c>
      <c r="G194" s="295">
        <v>1</v>
      </c>
      <c r="H194" s="183" t="s">
        <v>963</v>
      </c>
      <c r="I194" s="183" t="s">
        <v>964</v>
      </c>
      <c r="J194" s="213">
        <v>26.14</v>
      </c>
      <c r="K194" s="191">
        <v>0</v>
      </c>
      <c r="L194" s="194">
        <f t="shared" si="13"/>
        <v>0</v>
      </c>
      <c r="M194" s="209" t="s">
        <v>734</v>
      </c>
      <c r="N194" s="191" t="s">
        <v>991</v>
      </c>
      <c r="O194" s="192">
        <v>2026</v>
      </c>
      <c r="P194" s="191" t="s">
        <v>45</v>
      </c>
      <c r="Q194" s="204"/>
      <c r="R194" s="204" t="s">
        <v>1200</v>
      </c>
    </row>
    <row r="195" spans="1:18" ht="73.5" x14ac:dyDescent="0.25">
      <c r="A195" s="178" t="s">
        <v>957</v>
      </c>
      <c r="B195" s="215" t="s">
        <v>958</v>
      </c>
      <c r="C195" s="182" t="s">
        <v>959</v>
      </c>
      <c r="D195" s="182" t="s">
        <v>965</v>
      </c>
      <c r="E195" s="182" t="s">
        <v>966</v>
      </c>
      <c r="F195" s="182" t="s">
        <v>967</v>
      </c>
      <c r="G195" s="295">
        <v>8</v>
      </c>
      <c r="H195" s="183" t="s">
        <v>963</v>
      </c>
      <c r="I195" s="183" t="s">
        <v>964</v>
      </c>
      <c r="J195" s="213">
        <v>26.14</v>
      </c>
      <c r="K195" s="191">
        <v>0</v>
      </c>
      <c r="L195" s="194">
        <f t="shared" si="13"/>
        <v>0</v>
      </c>
      <c r="M195" s="209" t="s">
        <v>734</v>
      </c>
      <c r="N195" s="191" t="s">
        <v>991</v>
      </c>
      <c r="O195" s="192">
        <v>2026</v>
      </c>
      <c r="P195" s="191" t="s">
        <v>45</v>
      </c>
      <c r="Q195" s="204"/>
      <c r="R195" s="204" t="s">
        <v>1200</v>
      </c>
    </row>
    <row r="196" spans="1:18" ht="73.5" x14ac:dyDescent="0.25">
      <c r="A196" s="178" t="s">
        <v>968</v>
      </c>
      <c r="B196" s="215" t="s">
        <v>969</v>
      </c>
      <c r="C196" s="182" t="s">
        <v>970</v>
      </c>
      <c r="D196" s="182" t="s">
        <v>960</v>
      </c>
      <c r="E196" s="182" t="s">
        <v>961</v>
      </c>
      <c r="F196" s="182" t="s">
        <v>962</v>
      </c>
      <c r="G196" s="295">
        <v>1</v>
      </c>
      <c r="H196" s="183" t="s">
        <v>963</v>
      </c>
      <c r="I196" s="183" t="s">
        <v>964</v>
      </c>
      <c r="J196" s="213">
        <v>26.14</v>
      </c>
      <c r="K196" s="191">
        <v>0</v>
      </c>
      <c r="L196" s="194">
        <f t="shared" si="13"/>
        <v>0</v>
      </c>
      <c r="M196" s="209" t="s">
        <v>734</v>
      </c>
      <c r="N196" s="191" t="s">
        <v>991</v>
      </c>
      <c r="O196" s="192">
        <v>2026</v>
      </c>
      <c r="P196" s="191" t="s">
        <v>45</v>
      </c>
      <c r="Q196" s="204"/>
      <c r="R196" s="204" t="s">
        <v>1200</v>
      </c>
    </row>
    <row r="197" spans="1:18" ht="73.5" x14ac:dyDescent="0.25">
      <c r="A197" s="178" t="s">
        <v>968</v>
      </c>
      <c r="B197" s="215" t="s">
        <v>969</v>
      </c>
      <c r="C197" s="182" t="s">
        <v>970</v>
      </c>
      <c r="D197" s="182" t="s">
        <v>965</v>
      </c>
      <c r="E197" s="182" t="s">
        <v>966</v>
      </c>
      <c r="F197" s="182" t="s">
        <v>967</v>
      </c>
      <c r="G197" s="295">
        <v>8</v>
      </c>
      <c r="H197" s="183" t="s">
        <v>963</v>
      </c>
      <c r="I197" s="183" t="s">
        <v>964</v>
      </c>
      <c r="J197" s="213">
        <v>26.14</v>
      </c>
      <c r="K197" s="191">
        <v>0</v>
      </c>
      <c r="L197" s="194">
        <f t="shared" si="13"/>
        <v>0</v>
      </c>
      <c r="M197" s="209" t="s">
        <v>734</v>
      </c>
      <c r="N197" s="191" t="s">
        <v>991</v>
      </c>
      <c r="O197" s="192">
        <v>2026</v>
      </c>
      <c r="P197" s="191" t="s">
        <v>45</v>
      </c>
      <c r="Q197" s="204"/>
      <c r="R197" s="204" t="s">
        <v>1200</v>
      </c>
    </row>
    <row r="198" spans="1:18" ht="84" x14ac:dyDescent="0.25">
      <c r="A198" s="178" t="s">
        <v>971</v>
      </c>
      <c r="B198" s="215" t="s">
        <v>972</v>
      </c>
      <c r="C198" s="182" t="s">
        <v>970</v>
      </c>
      <c r="D198" s="182" t="s">
        <v>960</v>
      </c>
      <c r="E198" s="182" t="s">
        <v>961</v>
      </c>
      <c r="F198" s="182" t="s">
        <v>962</v>
      </c>
      <c r="G198" s="295">
        <v>1</v>
      </c>
      <c r="H198" s="183" t="s">
        <v>963</v>
      </c>
      <c r="I198" s="183" t="s">
        <v>964</v>
      </c>
      <c r="J198" s="213">
        <v>26.14</v>
      </c>
      <c r="K198" s="191">
        <v>0</v>
      </c>
      <c r="L198" s="194">
        <f t="shared" si="13"/>
        <v>0</v>
      </c>
      <c r="M198" s="209" t="s">
        <v>734</v>
      </c>
      <c r="N198" s="191" t="s">
        <v>991</v>
      </c>
      <c r="O198" s="192">
        <v>2026</v>
      </c>
      <c r="P198" s="191" t="s">
        <v>45</v>
      </c>
      <c r="Q198" s="204"/>
      <c r="R198" s="204" t="s">
        <v>1200</v>
      </c>
    </row>
    <row r="199" spans="1:18" ht="84" x14ac:dyDescent="0.25">
      <c r="A199" s="178" t="s">
        <v>971</v>
      </c>
      <c r="B199" s="215" t="s">
        <v>972</v>
      </c>
      <c r="C199" s="182" t="s">
        <v>970</v>
      </c>
      <c r="D199" s="182" t="s">
        <v>965</v>
      </c>
      <c r="E199" s="182" t="s">
        <v>966</v>
      </c>
      <c r="F199" s="182" t="s">
        <v>967</v>
      </c>
      <c r="G199" s="295">
        <v>8</v>
      </c>
      <c r="H199" s="183" t="s">
        <v>963</v>
      </c>
      <c r="I199" s="183" t="s">
        <v>964</v>
      </c>
      <c r="J199" s="213">
        <v>26.14</v>
      </c>
      <c r="K199" s="191">
        <v>0</v>
      </c>
      <c r="L199" s="194">
        <f t="shared" si="13"/>
        <v>0</v>
      </c>
      <c r="M199" s="209" t="s">
        <v>734</v>
      </c>
      <c r="N199" s="191" t="s">
        <v>991</v>
      </c>
      <c r="O199" s="192">
        <v>2026</v>
      </c>
      <c r="P199" s="191" t="s">
        <v>45</v>
      </c>
      <c r="Q199" s="204"/>
      <c r="R199" s="204" t="s">
        <v>1200</v>
      </c>
    </row>
    <row r="200" spans="1:18" ht="84" x14ac:dyDescent="0.25">
      <c r="A200" s="178" t="s">
        <v>973</v>
      </c>
      <c r="B200" s="215" t="s">
        <v>974</v>
      </c>
      <c r="C200" s="182" t="s">
        <v>975</v>
      </c>
      <c r="D200" s="182" t="s">
        <v>960</v>
      </c>
      <c r="E200" s="182" t="s">
        <v>961</v>
      </c>
      <c r="F200" s="182" t="s">
        <v>962</v>
      </c>
      <c r="G200" s="295">
        <v>1</v>
      </c>
      <c r="H200" s="183" t="s">
        <v>963</v>
      </c>
      <c r="I200" s="183" t="s">
        <v>964</v>
      </c>
      <c r="J200" s="213">
        <v>26.14</v>
      </c>
      <c r="K200" s="191">
        <v>0</v>
      </c>
      <c r="L200" s="194">
        <f t="shared" si="13"/>
        <v>0</v>
      </c>
      <c r="M200" s="209" t="s">
        <v>734</v>
      </c>
      <c r="N200" s="191" t="s">
        <v>991</v>
      </c>
      <c r="O200" s="192">
        <v>2026</v>
      </c>
      <c r="P200" s="191" t="s">
        <v>45</v>
      </c>
      <c r="Q200" s="204"/>
      <c r="R200" s="204" t="s">
        <v>1200</v>
      </c>
    </row>
    <row r="201" spans="1:18" ht="84" x14ac:dyDescent="0.25">
      <c r="A201" s="178" t="s">
        <v>973</v>
      </c>
      <c r="B201" s="215" t="s">
        <v>974</v>
      </c>
      <c r="C201" s="182" t="s">
        <v>975</v>
      </c>
      <c r="D201" s="182" t="s">
        <v>965</v>
      </c>
      <c r="E201" s="182" t="s">
        <v>966</v>
      </c>
      <c r="F201" s="182" t="s">
        <v>967</v>
      </c>
      <c r="G201" s="295">
        <v>8</v>
      </c>
      <c r="H201" s="183" t="s">
        <v>963</v>
      </c>
      <c r="I201" s="183" t="s">
        <v>964</v>
      </c>
      <c r="J201" s="213">
        <v>26.14</v>
      </c>
      <c r="K201" s="191">
        <v>0</v>
      </c>
      <c r="L201" s="194">
        <f t="shared" si="13"/>
        <v>0</v>
      </c>
      <c r="M201" s="209" t="s">
        <v>734</v>
      </c>
      <c r="N201" s="191" t="s">
        <v>991</v>
      </c>
      <c r="O201" s="192">
        <v>2026</v>
      </c>
      <c r="P201" s="191" t="s">
        <v>45</v>
      </c>
      <c r="Q201" s="204"/>
      <c r="R201" s="204" t="s">
        <v>1200</v>
      </c>
    </row>
    <row r="202" spans="1:18" ht="84" x14ac:dyDescent="0.25">
      <c r="A202" s="178" t="s">
        <v>976</v>
      </c>
      <c r="B202" s="215" t="s">
        <v>977</v>
      </c>
      <c r="C202" s="182" t="s">
        <v>970</v>
      </c>
      <c r="D202" s="182" t="s">
        <v>978</v>
      </c>
      <c r="E202" s="182" t="s">
        <v>979</v>
      </c>
      <c r="F202" s="182" t="s">
        <v>980</v>
      </c>
      <c r="G202" s="295">
        <v>3</v>
      </c>
      <c r="H202" s="183" t="s">
        <v>963</v>
      </c>
      <c r="I202" s="183" t="s">
        <v>981</v>
      </c>
      <c r="J202" s="213">
        <v>34.29</v>
      </c>
      <c r="K202" s="191">
        <v>0</v>
      </c>
      <c r="L202" s="194">
        <f t="shared" si="13"/>
        <v>0</v>
      </c>
      <c r="M202" s="209" t="s">
        <v>125</v>
      </c>
      <c r="N202" s="191" t="s">
        <v>991</v>
      </c>
      <c r="O202" s="192">
        <v>2026</v>
      </c>
      <c r="P202" s="191" t="s">
        <v>45</v>
      </c>
      <c r="Q202" s="204"/>
      <c r="R202" s="204" t="s">
        <v>1200</v>
      </c>
    </row>
    <row r="203" spans="1:18" ht="73.5" x14ac:dyDescent="0.25">
      <c r="A203" s="178" t="s">
        <v>982</v>
      </c>
      <c r="B203" s="215" t="s">
        <v>983</v>
      </c>
      <c r="C203" s="182" t="s">
        <v>984</v>
      </c>
      <c r="D203" s="182" t="s">
        <v>978</v>
      </c>
      <c r="E203" s="182" t="s">
        <v>979</v>
      </c>
      <c r="F203" s="182" t="s">
        <v>980</v>
      </c>
      <c r="G203" s="295">
        <v>3</v>
      </c>
      <c r="H203" s="183" t="s">
        <v>963</v>
      </c>
      <c r="I203" s="183" t="s">
        <v>981</v>
      </c>
      <c r="J203" s="213">
        <v>34.29</v>
      </c>
      <c r="K203" s="191">
        <v>0</v>
      </c>
      <c r="L203" s="194">
        <f t="shared" si="13"/>
        <v>0</v>
      </c>
      <c r="M203" s="209" t="s">
        <v>125</v>
      </c>
      <c r="N203" s="191" t="s">
        <v>991</v>
      </c>
      <c r="O203" s="192">
        <v>2026</v>
      </c>
      <c r="P203" s="191" t="s">
        <v>45</v>
      </c>
      <c r="Q203" s="204"/>
      <c r="R203" s="204" t="s">
        <v>1200</v>
      </c>
    </row>
    <row r="204" spans="1:18" ht="73.5" x14ac:dyDescent="0.25">
      <c r="A204" s="178" t="s">
        <v>985</v>
      </c>
      <c r="B204" s="215" t="s">
        <v>986</v>
      </c>
      <c r="C204" s="182" t="s">
        <v>987</v>
      </c>
      <c r="D204" s="182" t="s">
        <v>988</v>
      </c>
      <c r="E204" s="182" t="s">
        <v>989</v>
      </c>
      <c r="F204" s="182" t="s">
        <v>990</v>
      </c>
      <c r="G204" s="295">
        <v>4</v>
      </c>
      <c r="H204" s="183" t="s">
        <v>963</v>
      </c>
      <c r="I204" s="183" t="s">
        <v>981</v>
      </c>
      <c r="J204" s="213">
        <v>34.29</v>
      </c>
      <c r="K204" s="191">
        <v>0</v>
      </c>
      <c r="L204" s="299">
        <f t="shared" si="13"/>
        <v>0</v>
      </c>
      <c r="M204" s="209" t="s">
        <v>125</v>
      </c>
      <c r="N204" s="191" t="s">
        <v>991</v>
      </c>
      <c r="O204" s="192">
        <v>2026</v>
      </c>
      <c r="P204" s="191" t="s">
        <v>45</v>
      </c>
      <c r="Q204" s="204"/>
      <c r="R204" s="204" t="s">
        <v>1200</v>
      </c>
    </row>
    <row r="205" spans="1:18" ht="73.5" x14ac:dyDescent="0.25">
      <c r="A205" s="178" t="s">
        <v>992</v>
      </c>
      <c r="B205" s="215" t="s">
        <v>993</v>
      </c>
      <c r="C205" s="182" t="s">
        <v>994</v>
      </c>
      <c r="D205" s="182" t="s">
        <v>995</v>
      </c>
      <c r="E205" s="215" t="s">
        <v>996</v>
      </c>
      <c r="F205" s="182" t="s">
        <v>997</v>
      </c>
      <c r="G205" s="295">
        <v>3</v>
      </c>
      <c r="H205" s="183" t="s">
        <v>955</v>
      </c>
      <c r="I205" s="183" t="s">
        <v>956</v>
      </c>
      <c r="J205" s="213">
        <v>38</v>
      </c>
      <c r="K205" s="191">
        <v>0</v>
      </c>
      <c r="L205" s="299">
        <f t="shared" si="13"/>
        <v>0</v>
      </c>
      <c r="M205" s="216" t="s">
        <v>130</v>
      </c>
      <c r="N205" s="191" t="s">
        <v>1011</v>
      </c>
      <c r="O205" s="192">
        <v>2026</v>
      </c>
      <c r="P205" s="191" t="s">
        <v>45</v>
      </c>
      <c r="Q205" s="204"/>
      <c r="R205" s="204" t="s">
        <v>1201</v>
      </c>
    </row>
    <row r="206" spans="1:18" ht="63" x14ac:dyDescent="0.25">
      <c r="A206" s="178" t="s">
        <v>998</v>
      </c>
      <c r="B206" s="215" t="s">
        <v>999</v>
      </c>
      <c r="C206" s="182" t="s">
        <v>1000</v>
      </c>
      <c r="D206" s="182" t="s">
        <v>952</v>
      </c>
      <c r="E206" s="215" t="s">
        <v>1001</v>
      </c>
      <c r="F206" s="182" t="s">
        <v>1002</v>
      </c>
      <c r="G206" s="295">
        <v>2</v>
      </c>
      <c r="H206" s="183" t="s">
        <v>955</v>
      </c>
      <c r="I206" s="183" t="s">
        <v>956</v>
      </c>
      <c r="J206" s="213">
        <v>38</v>
      </c>
      <c r="K206" s="191">
        <v>0</v>
      </c>
      <c r="L206" s="299">
        <f t="shared" si="13"/>
        <v>0</v>
      </c>
      <c r="M206" s="216" t="s">
        <v>221</v>
      </c>
      <c r="N206" s="191" t="s">
        <v>1011</v>
      </c>
      <c r="O206" s="192">
        <v>2026</v>
      </c>
      <c r="P206" s="191" t="s">
        <v>45</v>
      </c>
      <c r="Q206" s="204"/>
      <c r="R206" s="204" t="s">
        <v>1201</v>
      </c>
    </row>
    <row r="207" spans="1:18" ht="73.5" x14ac:dyDescent="0.25">
      <c r="A207" s="178" t="s">
        <v>1003</v>
      </c>
      <c r="B207" s="215" t="s">
        <v>1004</v>
      </c>
      <c r="C207" s="182" t="s">
        <v>1005</v>
      </c>
      <c r="D207" s="182" t="s">
        <v>952</v>
      </c>
      <c r="E207" s="215" t="s">
        <v>1001</v>
      </c>
      <c r="F207" s="182" t="s">
        <v>1002</v>
      </c>
      <c r="G207" s="295">
        <v>2</v>
      </c>
      <c r="H207" s="183" t="s">
        <v>955</v>
      </c>
      <c r="I207" s="183" t="s">
        <v>956</v>
      </c>
      <c r="J207" s="213">
        <v>38</v>
      </c>
      <c r="K207" s="191">
        <v>0</v>
      </c>
      <c r="L207" s="299">
        <f t="shared" si="13"/>
        <v>0</v>
      </c>
      <c r="M207" s="216" t="s">
        <v>221</v>
      </c>
      <c r="N207" s="191" t="s">
        <v>1011</v>
      </c>
      <c r="O207" s="192">
        <v>2026</v>
      </c>
      <c r="P207" s="191" t="s">
        <v>45</v>
      </c>
      <c r="Q207" s="204"/>
      <c r="R207" s="204" t="s">
        <v>1201</v>
      </c>
    </row>
    <row r="208" spans="1:18" ht="73.5" x14ac:dyDescent="0.25">
      <c r="A208" s="178" t="s">
        <v>1006</v>
      </c>
      <c r="B208" s="215" t="s">
        <v>1007</v>
      </c>
      <c r="C208" s="182" t="s">
        <v>1008</v>
      </c>
      <c r="D208" s="182" t="s">
        <v>952</v>
      </c>
      <c r="E208" s="215" t="s">
        <v>1001</v>
      </c>
      <c r="F208" s="182" t="s">
        <v>1002</v>
      </c>
      <c r="G208" s="295">
        <v>2</v>
      </c>
      <c r="H208" s="183" t="s">
        <v>955</v>
      </c>
      <c r="I208" s="183" t="s">
        <v>956</v>
      </c>
      <c r="J208" s="213">
        <v>38</v>
      </c>
      <c r="K208" s="191">
        <v>0</v>
      </c>
      <c r="L208" s="299">
        <f t="shared" si="13"/>
        <v>0</v>
      </c>
      <c r="M208" s="216" t="s">
        <v>221</v>
      </c>
      <c r="N208" s="191" t="s">
        <v>1011</v>
      </c>
      <c r="O208" s="192">
        <v>2026</v>
      </c>
      <c r="P208" s="191" t="s">
        <v>45</v>
      </c>
      <c r="Q208" s="204"/>
      <c r="R208" s="204" t="s">
        <v>1201</v>
      </c>
    </row>
    <row r="209" spans="1:18" ht="84" x14ac:dyDescent="0.25">
      <c r="A209" s="178" t="s">
        <v>1009</v>
      </c>
      <c r="B209" s="215" t="s">
        <v>1010</v>
      </c>
      <c r="C209" s="182" t="s">
        <v>1008</v>
      </c>
      <c r="D209" s="182" t="s">
        <v>952</v>
      </c>
      <c r="E209" s="182" t="s">
        <v>1001</v>
      </c>
      <c r="F209" s="182" t="s">
        <v>1002</v>
      </c>
      <c r="G209" s="295">
        <v>2</v>
      </c>
      <c r="H209" s="183" t="s">
        <v>955</v>
      </c>
      <c r="I209" s="183" t="s">
        <v>956</v>
      </c>
      <c r="J209" s="213">
        <v>38</v>
      </c>
      <c r="K209" s="191">
        <v>0</v>
      </c>
      <c r="L209" s="299">
        <f t="shared" si="13"/>
        <v>0</v>
      </c>
      <c r="M209" s="216" t="s">
        <v>221</v>
      </c>
      <c r="N209" s="191" t="s">
        <v>1011</v>
      </c>
      <c r="O209" s="192">
        <v>2026</v>
      </c>
      <c r="P209" s="191" t="s">
        <v>45</v>
      </c>
      <c r="Q209" s="204"/>
      <c r="R209" s="204" t="s">
        <v>1201</v>
      </c>
    </row>
  </sheetData>
  <autoFilter ref="A2:R209" xr:uid="{C9167DAB-4DA6-41C7-8FCB-F5F7F7D38685}"/>
  <mergeCells count="17">
    <mergeCell ref="L1:L2"/>
    <mergeCell ref="A1:A2"/>
    <mergeCell ref="B1:B2"/>
    <mergeCell ref="C1:C2"/>
    <mergeCell ref="D1:D2"/>
    <mergeCell ref="E1:E2"/>
    <mergeCell ref="F1:F2"/>
    <mergeCell ref="G1:G2"/>
    <mergeCell ref="H1:H2"/>
    <mergeCell ref="I1:I2"/>
    <mergeCell ref="J1:J2"/>
    <mergeCell ref="K1:K2"/>
    <mergeCell ref="P1:P2"/>
    <mergeCell ref="Q1:R1"/>
    <mergeCell ref="M1:M2"/>
    <mergeCell ref="N1:N2"/>
    <mergeCell ref="O1:O2"/>
  </mergeCells>
  <dataValidations count="17">
    <dataValidation allowBlank="1" showInputMessage="1" showErrorMessage="1" promptTitle="Ingrese Fecha (DD/MM/AAAA)" prompt="Registre la FECHA PROGRAMADA para la terminación de la actividad. (DD/MM/AAAA)" sqref="I3:J29 J30:J64 J73:J78 I86" xr:uid="{35DCE8DC-F214-4B28-9FF8-4A5DD1490FC1}"/>
    <dataValidation type="date" allowBlank="1" showInputMessage="1" errorTitle="Entrada no válida" error="Por favor escriba una fecha válida (AAAA/MM/DD)" promptTitle="Ingrese una fecha (DD/MM/AAAA)" prompt="Registre la FECHA PROGRAMADA para el inicio de la actividad. (FORMATO DD/MM/AAAA)" sqref="H3:H29 H86" xr:uid="{DF1C36B3-1BAD-4049-A46A-C4F47AA11C4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K21:K23 J65:J72 J79:J209" xr:uid="{F5C1921E-3AD0-4CAD-8E3E-DF86C0B3B41A}">
      <formula1>-9223372036854770000</formula1>
      <formula2>9223372036854770000</formula2>
    </dataValidation>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23 A25:A28" xr:uid="{1E4EFD33-990D-42DE-BECF-715528113058}">
      <formula1>0</formula1>
      <formula2>9</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F28" xr:uid="{9D99FBC5-14C9-4AE8-ABF5-93639662757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E28" xr:uid="{7BABD627-3B64-42A2-965D-75F8499FCF78}">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G28:G29 G45:G47 G105:G108 G110:G209" xr:uid="{9CF44C6C-2AF0-4073-9A21-717BC23F334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B29:B35 B45:B47 B65 B67:B68 B70 B73 B79:B80 B86:B87 B89 B105:B209" xr:uid="{05AC51F9-C023-4336-B6E5-2057CBF92EFA}">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29:A35 A45:A47 A51:A73 A75:A87 A89 A96:A98 A105:A209" xr:uid="{408DEB2D-BD7F-42A7-9BFD-D1CC71B9CB2E}">
      <formula1>0</formula1>
      <formula2>9</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C29:C31 C45:C47 C51:C64 C86 C96 C105:C209" xr:uid="{1DC129E0-75BE-4C24-A7BA-DC20CF800716}">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D29 D45:D46 D105:D108 D110:D209" xr:uid="{643E91FA-2EDC-44C9-82D1-C264A9BA1BC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M29:M30 M33 M35 M38 M40 M42 M44:M54 M56:M65 M70:M72 M87 M205:M209" xr:uid="{21BD6F24-5D38-4D71-98FB-0A4CC6412C17}">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D30:G30 I30 D32:D33 I33 G32:H34 I35 D35:D36 E34:E36 F35:H36 E38:G38 I38 E40:G40 I40 I46 F46 D47:F47 H47:I47 D48:H48 G49:I50 D65:I65 I68 D67:H68 D69:D71 E70:I70 H71:I71 H72 H76:H80 D76:F77 D78:E80 E81:I81 H82:I83 D82:E83 G83 C87:D87 I105:I108 I110:I129 I131:I147 I149:I209" xr:uid="{1258801F-281C-4B2C-97B6-5A6A0836ADFD}">
      <formula1>1900/1/1</formula1>
      <formula2>3000/1/1</formula2>
    </dataValidation>
    <dataValidation type="textLength" allowBlank="1" showInputMessage="1" showErrorMessage="1" errorTitle="Entrada no válida" error="Escriba un texto  Maximo 1000 Caracteres" promptTitle="Cualquier contenido Maximo 1000 Caracteres" prompt=" En pocas palabras resuma por qué la obra esta inconclusa." sqref="C32:C43 C48:C50 C65:C76 C78:C85 C98" xr:uid="{E502F26B-1A35-4AA0-8AC6-F707C3658A10}">
      <formula1>0</formula1>
      <formula2>1000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H45:H46 H105:H108 H110:H209" xr:uid="{2B674C14-324F-448A-BE65-EE82D63311D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E45:E46 E105:E108 E110:E209" xr:uid="{B3107077-3115-4816-BEC0-A6B70C87C89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F45 F105:F108 F110:F209" xr:uid="{0E53D940-E105-4CD0-BE84-3AC1180C4658}">
      <formula1>0</formula1>
      <formula2>390</formula2>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8">
        <x14:dataValidation type="list" allowBlank="1" showInputMessage="1" showErrorMessage="1" xr:uid="{AE3183E1-58B8-4F99-A3F4-279DCB74226B}">
          <x14:formula1>
            <xm:f>Hoja1!$A$2:$A$7</xm:f>
          </x14:formula1>
          <xm:sqref>P3:P5 P7:P8 P11:P12 P14 P17:P20 P26:P27 P30 P32 P35 P38</xm:sqref>
        </x14:dataValidation>
        <x14:dataValidation type="list" allowBlank="1" showInputMessage="1" showErrorMessage="1" xr:uid="{E778F374-EB8A-4703-8FC3-8554B5D98A73}">
          <x14:formula1>
            <xm:f>Hoja1!$A$2:$A$8</xm:f>
          </x14:formula1>
          <xm:sqref>P6 P9:P10 P13 P15:P16 P21:P23 P29 P33:P34 P36:P37 P39 P41 P43:P48</xm:sqref>
        </x14:dataValidation>
        <x14:dataValidation type="list" allowBlank="1" showInputMessage="1" showErrorMessage="1" xr:uid="{CAB850FD-2909-44D2-BD6F-20660C8AD16F}">
          <x14:formula1>
            <xm:f>Hoja1!$A$2:$A$13</xm:f>
          </x14:formula1>
          <xm:sqref>P24:P25 P28 P31 P62 P70 P81 P87:P88 P90 P93 P97:P98 P100 P104 P114:P118 P120:P122 P124 P127 P129 P131:P143 P145:P147 P149:P151 P153:P159 P161 P163 P167:P169 P173:P174 P176:P179 P185:P209</xm:sqref>
        </x14:dataValidation>
        <x14:dataValidation type="list" allowBlank="1" showInputMessage="1" showErrorMessage="1" xr:uid="{BCD6FFCA-3C21-4FDF-AAB8-374E2C4E7CCE}">
          <x14:formula1>
            <xm:f>Hoja1!$A$2:$A$4</xm:f>
          </x14:formula1>
          <xm:sqref>P40 P42 P77:P80 P82:P83 P85:P86 P89 P91:P92 P94:P96 P99 P102 P107 P112:P113 P119 P123 P125:P126 P144 P148 P152 P128 P130 P162 P182:P183</xm:sqref>
        </x14:dataValidation>
        <x14:dataValidation type="list" allowBlank="1" showInputMessage="1" showErrorMessage="1" xr:uid="{A04684AA-FE26-4BF1-8B14-46769772DD74}">
          <x14:formula1>
            <xm:f>Hoja1!$A$2:$A$10</xm:f>
          </x14:formula1>
          <xm:sqref>P49:P61 P63:P64 P66:P69 P71:P76 P164:P166</xm:sqref>
        </x14:dataValidation>
        <x14:dataValidation type="list" allowBlank="1" showInputMessage="1" showErrorMessage="1" xr:uid="{0131AFAB-AE27-4E0F-BB82-32823D574789}">
          <x14:formula1>
            <xm:f>Hoja1!$A$1:$A$13</xm:f>
          </x14:formula1>
          <xm:sqref>P65 P84 P105:P106 P108 P110:P111 P170:P172 P175</xm:sqref>
        </x14:dataValidation>
        <x14:dataValidation type="list" allowBlank="1" showInputMessage="1" showErrorMessage="1" xr:uid="{144EAF48-C86A-4CC6-AA72-D87E80596524}">
          <x14:formula1>
            <xm:f>Hoja1!$A$2:$A$12</xm:f>
          </x14:formula1>
          <xm:sqref>P101 P103 P109 P160 P184</xm:sqref>
        </x14:dataValidation>
        <x14:dataValidation type="list" allowBlank="1" showInputMessage="1" showErrorMessage="1" xr:uid="{32920159-45E5-479E-8314-7B4997C8E544}">
          <x14:formula1>
            <xm:f>Hoja1!$A$2:$A$11</xm:f>
          </x14:formula1>
          <xm:sqref>P180:P181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E70A7-C1BD-4EF2-BEF5-FC9C697C41BD}">
  <dimension ref="A1:B13"/>
  <sheetViews>
    <sheetView workbookViewId="0">
      <selection activeCell="F22" sqref="F22"/>
    </sheetView>
  </sheetViews>
  <sheetFormatPr baseColWidth="10" defaultColWidth="11.453125" defaultRowHeight="14.5" x14ac:dyDescent="0.35"/>
  <cols>
    <col min="1" max="1" width="20.81640625" customWidth="1"/>
    <col min="2" max="2" width="15.453125" customWidth="1"/>
  </cols>
  <sheetData>
    <row r="1" spans="1:2" x14ac:dyDescent="0.35">
      <c r="A1" s="7" t="s">
        <v>31</v>
      </c>
      <c r="B1" s="7" t="s">
        <v>32</v>
      </c>
    </row>
    <row r="2" spans="1:2" x14ac:dyDescent="0.35">
      <c r="A2" t="s">
        <v>893</v>
      </c>
      <c r="B2" t="s">
        <v>60</v>
      </c>
    </row>
    <row r="3" spans="1:2" x14ac:dyDescent="0.35">
      <c r="A3" t="s">
        <v>895</v>
      </c>
      <c r="B3" t="s">
        <v>38</v>
      </c>
    </row>
    <row r="4" spans="1:2" x14ac:dyDescent="0.35">
      <c r="A4" t="s">
        <v>894</v>
      </c>
      <c r="B4" t="s">
        <v>322</v>
      </c>
    </row>
    <row r="5" spans="1:2" x14ac:dyDescent="0.35">
      <c r="A5" t="s">
        <v>135</v>
      </c>
      <c r="B5" t="s">
        <v>136</v>
      </c>
    </row>
    <row r="6" spans="1:2" x14ac:dyDescent="0.35">
      <c r="A6" t="s">
        <v>111</v>
      </c>
    </row>
    <row r="7" spans="1:2" x14ac:dyDescent="0.35">
      <c r="A7" t="s">
        <v>137</v>
      </c>
    </row>
    <row r="8" spans="1:2" x14ac:dyDescent="0.35">
      <c r="A8" t="s">
        <v>45</v>
      </c>
    </row>
    <row r="9" spans="1:2" x14ac:dyDescent="0.35">
      <c r="A9" t="s">
        <v>59</v>
      </c>
    </row>
    <row r="10" spans="1:2" x14ac:dyDescent="0.35">
      <c r="A10" s="101" t="s">
        <v>162</v>
      </c>
    </row>
    <row r="11" spans="1:2" x14ac:dyDescent="0.35">
      <c r="A11" t="s">
        <v>831</v>
      </c>
    </row>
    <row r="12" spans="1:2" x14ac:dyDescent="0.35">
      <c r="A12" t="s">
        <v>79</v>
      </c>
    </row>
    <row r="13" spans="1:2" x14ac:dyDescent="0.35">
      <c r="A13" t="s">
        <v>892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66404-0C29-4307-91D0-6B4836FEF34E}">
  <sheetPr filterMode="1"/>
  <dimension ref="A1:F202"/>
  <sheetViews>
    <sheetView topLeftCell="A179" workbookViewId="0">
      <selection activeCell="B214" sqref="B214"/>
    </sheetView>
  </sheetViews>
  <sheetFormatPr baseColWidth="10" defaultRowHeight="10.5" x14ac:dyDescent="0.25"/>
  <cols>
    <col min="1" max="1" width="10.90625" style="100"/>
    <col min="2" max="2" width="10.90625" style="300"/>
    <col min="3" max="3" width="10.90625" style="301"/>
    <col min="4" max="16384" width="10.90625" style="100"/>
  </cols>
  <sheetData>
    <row r="1" spans="1:6" x14ac:dyDescent="0.25">
      <c r="A1" s="100" t="s">
        <v>0</v>
      </c>
      <c r="B1" s="300" t="s">
        <v>8</v>
      </c>
      <c r="C1" s="301" t="s">
        <v>11</v>
      </c>
      <c r="D1" s="100" t="s">
        <v>12</v>
      </c>
      <c r="E1" s="100" t="s">
        <v>16</v>
      </c>
      <c r="F1" s="100" t="s">
        <v>32</v>
      </c>
    </row>
    <row r="2" spans="1:6" hidden="1" x14ac:dyDescent="0.25">
      <c r="A2" s="100" t="s">
        <v>39</v>
      </c>
      <c r="B2" s="300">
        <v>46203</v>
      </c>
      <c r="C2" s="301">
        <v>0.33333333333333331</v>
      </c>
      <c r="D2" s="100" t="s">
        <v>34</v>
      </c>
      <c r="E2" s="100">
        <v>2011</v>
      </c>
      <c r="F2" s="100" t="s">
        <v>135</v>
      </c>
    </row>
    <row r="3" spans="1:6" hidden="1" x14ac:dyDescent="0.25">
      <c r="A3" s="100" t="s">
        <v>46</v>
      </c>
      <c r="B3" s="300">
        <v>46387</v>
      </c>
      <c r="C3" s="301">
        <v>0.5</v>
      </c>
      <c r="D3" s="100" t="s">
        <v>51</v>
      </c>
      <c r="E3" s="100">
        <v>2012</v>
      </c>
      <c r="F3" s="100" t="s">
        <v>45</v>
      </c>
    </row>
    <row r="4" spans="1:6" hidden="1" x14ac:dyDescent="0.25">
      <c r="A4" s="100" t="s">
        <v>53</v>
      </c>
      <c r="B4" s="300">
        <v>46387</v>
      </c>
      <c r="C4" s="301">
        <v>0.5</v>
      </c>
      <c r="D4" s="100" t="s">
        <v>57</v>
      </c>
      <c r="E4" s="100">
        <v>2013</v>
      </c>
      <c r="F4" s="100" t="s">
        <v>45</v>
      </c>
    </row>
    <row r="5" spans="1:6" hidden="1" x14ac:dyDescent="0.25">
      <c r="A5" s="100" t="s">
        <v>62</v>
      </c>
      <c r="B5" s="300">
        <v>46387</v>
      </c>
      <c r="C5" s="301">
        <v>0.5</v>
      </c>
      <c r="D5" s="100" t="s">
        <v>51</v>
      </c>
      <c r="E5" s="100">
        <v>2015</v>
      </c>
      <c r="F5" s="100" t="s">
        <v>45</v>
      </c>
    </row>
    <row r="6" spans="1:6" hidden="1" x14ac:dyDescent="0.25">
      <c r="A6" s="100" t="s">
        <v>1015</v>
      </c>
      <c r="B6" s="300">
        <v>46387</v>
      </c>
      <c r="C6" s="301">
        <v>0.5</v>
      </c>
      <c r="D6" s="100" t="s">
        <v>57</v>
      </c>
      <c r="E6" s="100">
        <v>2016</v>
      </c>
      <c r="F6" s="100" t="s">
        <v>45</v>
      </c>
    </row>
    <row r="7" spans="1:6" hidden="1" x14ac:dyDescent="0.25">
      <c r="A7" s="100" t="s">
        <v>70</v>
      </c>
      <c r="B7" s="300">
        <v>46387</v>
      </c>
      <c r="C7" s="301">
        <v>0.5</v>
      </c>
      <c r="D7" s="100" t="s">
        <v>72</v>
      </c>
      <c r="E7" s="100">
        <v>2016</v>
      </c>
      <c r="F7" s="100" t="s">
        <v>45</v>
      </c>
    </row>
    <row r="8" spans="1:6" x14ac:dyDescent="0.25">
      <c r="A8" s="100" t="s">
        <v>1016</v>
      </c>
      <c r="B8" s="300">
        <v>46203</v>
      </c>
      <c r="C8" s="301">
        <v>1</v>
      </c>
      <c r="D8" s="100" t="s">
        <v>34</v>
      </c>
      <c r="E8" s="100">
        <v>2016</v>
      </c>
      <c r="F8" s="100" t="s">
        <v>895</v>
      </c>
    </row>
    <row r="9" spans="1:6" hidden="1" x14ac:dyDescent="0.25">
      <c r="A9" s="100" t="s">
        <v>1017</v>
      </c>
      <c r="B9" s="300">
        <v>46387</v>
      </c>
      <c r="C9" s="301">
        <v>0.5</v>
      </c>
      <c r="D9" s="100" t="s">
        <v>57</v>
      </c>
      <c r="E9" s="100">
        <v>2016</v>
      </c>
      <c r="F9" s="100" t="s">
        <v>45</v>
      </c>
    </row>
    <row r="10" spans="1:6" hidden="1" x14ac:dyDescent="0.25">
      <c r="A10" s="100" t="s">
        <v>83</v>
      </c>
      <c r="B10" s="300">
        <v>46387</v>
      </c>
      <c r="C10" s="301">
        <v>0.5</v>
      </c>
      <c r="D10" s="100" t="s">
        <v>72</v>
      </c>
      <c r="E10" s="100">
        <v>2016</v>
      </c>
      <c r="F10" s="100" t="s">
        <v>45</v>
      </c>
    </row>
    <row r="11" spans="1:6" hidden="1" x14ac:dyDescent="0.25">
      <c r="A11" s="100" t="s">
        <v>86</v>
      </c>
      <c r="B11" s="300">
        <v>46387</v>
      </c>
      <c r="C11" s="301">
        <v>0.5</v>
      </c>
      <c r="D11" s="100" t="s">
        <v>72</v>
      </c>
      <c r="E11" s="100">
        <v>2016</v>
      </c>
      <c r="F11" s="100" t="s">
        <v>45</v>
      </c>
    </row>
    <row r="12" spans="1:6" hidden="1" x14ac:dyDescent="0.25">
      <c r="A12" s="100" t="s">
        <v>88</v>
      </c>
      <c r="B12" s="300">
        <v>46387</v>
      </c>
      <c r="C12" s="301">
        <v>0.5</v>
      </c>
      <c r="D12" s="100" t="s">
        <v>72</v>
      </c>
      <c r="E12" s="100">
        <v>2016</v>
      </c>
      <c r="F12" s="100" t="s">
        <v>45</v>
      </c>
    </row>
    <row r="13" spans="1:6" hidden="1" x14ac:dyDescent="0.25">
      <c r="A13" s="100" t="s">
        <v>1018</v>
      </c>
      <c r="B13" s="300">
        <v>46387</v>
      </c>
      <c r="C13" s="301">
        <v>0.5</v>
      </c>
      <c r="D13" s="100" t="s">
        <v>57</v>
      </c>
      <c r="E13" s="100">
        <v>2016</v>
      </c>
      <c r="F13" s="100" t="s">
        <v>45</v>
      </c>
    </row>
    <row r="14" spans="1:6" x14ac:dyDescent="0.25">
      <c r="A14" s="100" t="s">
        <v>92</v>
      </c>
      <c r="B14" s="300">
        <v>46203</v>
      </c>
      <c r="C14" s="301">
        <v>1</v>
      </c>
      <c r="D14" s="100" t="s">
        <v>34</v>
      </c>
      <c r="E14" s="100">
        <v>2016</v>
      </c>
      <c r="F14" s="100" t="s">
        <v>895</v>
      </c>
    </row>
    <row r="15" spans="1:6" hidden="1" x14ac:dyDescent="0.25">
      <c r="A15" s="100" t="s">
        <v>95</v>
      </c>
      <c r="B15" s="300">
        <v>46387</v>
      </c>
      <c r="C15" s="301">
        <v>0.5</v>
      </c>
      <c r="D15" s="100" t="s">
        <v>57</v>
      </c>
      <c r="E15" s="100">
        <v>2016</v>
      </c>
      <c r="F15" s="100" t="s">
        <v>45</v>
      </c>
    </row>
    <row r="16" spans="1:6" hidden="1" x14ac:dyDescent="0.25">
      <c r="A16" s="100" t="s">
        <v>99</v>
      </c>
      <c r="B16" s="300">
        <v>46387</v>
      </c>
      <c r="C16" s="301">
        <v>0.5</v>
      </c>
      <c r="D16" s="100" t="s">
        <v>57</v>
      </c>
      <c r="E16" s="100">
        <v>2016</v>
      </c>
      <c r="F16" s="100" t="s">
        <v>45</v>
      </c>
    </row>
    <row r="17" spans="1:6" hidden="1" x14ac:dyDescent="0.25">
      <c r="A17" s="100" t="s">
        <v>1019</v>
      </c>
      <c r="B17" s="300">
        <v>46387</v>
      </c>
      <c r="C17" s="301">
        <v>0.5</v>
      </c>
      <c r="D17" s="100" t="s">
        <v>57</v>
      </c>
      <c r="E17" s="100">
        <v>2016</v>
      </c>
      <c r="F17" s="100" t="s">
        <v>45</v>
      </c>
    </row>
    <row r="18" spans="1:6" hidden="1" x14ac:dyDescent="0.25">
      <c r="A18" s="100" t="s">
        <v>1020</v>
      </c>
      <c r="B18" s="300">
        <v>46387</v>
      </c>
      <c r="C18" s="301">
        <v>0.5</v>
      </c>
      <c r="D18" s="100" t="s">
        <v>57</v>
      </c>
      <c r="E18" s="100">
        <v>2016</v>
      </c>
      <c r="F18" s="100" t="s">
        <v>45</v>
      </c>
    </row>
    <row r="19" spans="1:6" hidden="1" x14ac:dyDescent="0.25">
      <c r="A19" s="100" t="s">
        <v>1021</v>
      </c>
      <c r="B19" s="300">
        <v>46387</v>
      </c>
      <c r="C19" s="301">
        <v>0.5</v>
      </c>
      <c r="D19" s="100" t="s">
        <v>109</v>
      </c>
      <c r="E19" s="100">
        <v>2016</v>
      </c>
      <c r="F19" s="100" t="s">
        <v>45</v>
      </c>
    </row>
    <row r="20" spans="1:6" hidden="1" x14ac:dyDescent="0.25">
      <c r="A20" s="100" t="s">
        <v>113</v>
      </c>
      <c r="B20" s="300">
        <v>46387</v>
      </c>
      <c r="C20" s="301">
        <v>0.5</v>
      </c>
      <c r="D20" s="100" t="s">
        <v>116</v>
      </c>
      <c r="E20" s="100">
        <v>2017</v>
      </c>
      <c r="F20" s="100" t="s">
        <v>45</v>
      </c>
    </row>
    <row r="21" spans="1:6" hidden="1" x14ac:dyDescent="0.25">
      <c r="A21" s="100" t="s">
        <v>117</v>
      </c>
      <c r="B21" s="300">
        <v>46387</v>
      </c>
      <c r="C21" s="301">
        <v>0.5</v>
      </c>
      <c r="D21" s="100" t="s">
        <v>57</v>
      </c>
      <c r="E21" s="100">
        <v>2017</v>
      </c>
      <c r="F21" s="100" t="s">
        <v>45</v>
      </c>
    </row>
    <row r="22" spans="1:6" hidden="1" x14ac:dyDescent="0.25">
      <c r="A22" s="100" t="s">
        <v>119</v>
      </c>
      <c r="B22" s="300">
        <v>46356</v>
      </c>
      <c r="C22" s="301">
        <v>0</v>
      </c>
      <c r="D22" s="100" t="s">
        <v>125</v>
      </c>
      <c r="E22" s="100">
        <v>2018</v>
      </c>
      <c r="F22" s="100" t="s">
        <v>45</v>
      </c>
    </row>
    <row r="23" spans="1:6" hidden="1" x14ac:dyDescent="0.25">
      <c r="A23" s="100" t="s">
        <v>128</v>
      </c>
      <c r="B23" s="300">
        <v>46599</v>
      </c>
      <c r="C23" s="301">
        <v>0</v>
      </c>
      <c r="D23" s="100" t="s">
        <v>933</v>
      </c>
      <c r="E23" s="100">
        <v>2019</v>
      </c>
      <c r="F23" s="100" t="s">
        <v>45</v>
      </c>
    </row>
    <row r="24" spans="1:6" x14ac:dyDescent="0.25">
      <c r="A24" s="100" t="s">
        <v>138</v>
      </c>
      <c r="B24" s="300">
        <v>45687</v>
      </c>
      <c r="C24" s="301">
        <v>1</v>
      </c>
      <c r="D24" s="100" t="s">
        <v>144</v>
      </c>
      <c r="E24" s="100">
        <v>2019</v>
      </c>
      <c r="F24" s="100" t="s">
        <v>895</v>
      </c>
    </row>
    <row r="25" spans="1:6" hidden="1" x14ac:dyDescent="0.25">
      <c r="A25" s="100" t="s">
        <v>147</v>
      </c>
      <c r="B25" s="300">
        <v>46356</v>
      </c>
      <c r="C25" s="301">
        <v>0</v>
      </c>
      <c r="D25" s="100" t="s">
        <v>125</v>
      </c>
      <c r="E25" s="100">
        <v>2020</v>
      </c>
      <c r="F25" s="100" t="s">
        <v>45</v>
      </c>
    </row>
    <row r="26" spans="1:6" hidden="1" x14ac:dyDescent="0.25">
      <c r="A26" s="100" t="s">
        <v>152</v>
      </c>
      <c r="B26" s="300">
        <v>46295</v>
      </c>
      <c r="C26" s="301">
        <v>0</v>
      </c>
      <c r="D26" s="100" t="s">
        <v>144</v>
      </c>
      <c r="E26" s="100">
        <v>2020</v>
      </c>
      <c r="F26" s="100" t="s">
        <v>45</v>
      </c>
    </row>
    <row r="27" spans="1:6" x14ac:dyDescent="0.25">
      <c r="A27" s="100" t="s">
        <v>159</v>
      </c>
      <c r="B27" s="300">
        <v>45991</v>
      </c>
      <c r="C27" s="301">
        <v>1</v>
      </c>
      <c r="D27" s="100" t="s">
        <v>130</v>
      </c>
      <c r="E27" s="100">
        <v>2020</v>
      </c>
      <c r="F27" s="100" t="s">
        <v>895</v>
      </c>
    </row>
    <row r="28" spans="1:6" hidden="1" x14ac:dyDescent="0.25">
      <c r="A28" s="100" t="s">
        <v>163</v>
      </c>
      <c r="B28" s="300">
        <v>46326</v>
      </c>
      <c r="C28" s="301">
        <v>0</v>
      </c>
      <c r="D28" s="100" t="s">
        <v>130</v>
      </c>
      <c r="E28" s="100">
        <v>2020</v>
      </c>
      <c r="F28" s="100" t="s">
        <v>45</v>
      </c>
    </row>
    <row r="29" spans="1:6" hidden="1" x14ac:dyDescent="0.25">
      <c r="A29" s="100" t="s">
        <v>170</v>
      </c>
      <c r="B29" s="300">
        <v>46356</v>
      </c>
      <c r="C29" s="301">
        <v>0</v>
      </c>
      <c r="D29" s="100" t="s">
        <v>169</v>
      </c>
      <c r="E29" s="100">
        <v>2021</v>
      </c>
      <c r="F29" s="100" t="s">
        <v>45</v>
      </c>
    </row>
    <row r="30" spans="1:6" hidden="1" x14ac:dyDescent="0.25">
      <c r="A30" s="100" t="s">
        <v>175</v>
      </c>
      <c r="B30" s="300">
        <v>46203</v>
      </c>
      <c r="C30" s="301">
        <v>1</v>
      </c>
      <c r="D30" s="100" t="s">
        <v>125</v>
      </c>
      <c r="E30" s="100">
        <v>2021</v>
      </c>
      <c r="F30" s="100" t="s">
        <v>894</v>
      </c>
    </row>
    <row r="31" spans="1:6" hidden="1" x14ac:dyDescent="0.25">
      <c r="A31" s="100" t="s">
        <v>181</v>
      </c>
      <c r="B31" s="300">
        <v>46386</v>
      </c>
      <c r="C31" s="301">
        <v>0.33333333333333331</v>
      </c>
      <c r="D31" s="100" t="s">
        <v>125</v>
      </c>
      <c r="E31" s="100">
        <v>2021</v>
      </c>
      <c r="F31" s="100" t="s">
        <v>45</v>
      </c>
    </row>
    <row r="32" spans="1:6" hidden="1" x14ac:dyDescent="0.25">
      <c r="A32" s="100" t="s">
        <v>187</v>
      </c>
      <c r="B32" s="300">
        <v>46203</v>
      </c>
      <c r="C32" s="301">
        <v>0.33333333333333331</v>
      </c>
      <c r="D32" s="100" t="s">
        <v>169</v>
      </c>
      <c r="E32" s="100">
        <v>2021</v>
      </c>
      <c r="F32" s="100" t="s">
        <v>135</v>
      </c>
    </row>
    <row r="33" spans="1:6" hidden="1" x14ac:dyDescent="0.25">
      <c r="A33" s="100" t="s">
        <v>194</v>
      </c>
      <c r="B33" s="300">
        <v>46203</v>
      </c>
      <c r="C33" s="301">
        <v>0.2</v>
      </c>
      <c r="D33" s="100" t="s">
        <v>125</v>
      </c>
      <c r="E33" s="100">
        <v>2021</v>
      </c>
      <c r="F33" s="100" t="s">
        <v>135</v>
      </c>
    </row>
    <row r="34" spans="1:6" hidden="1" x14ac:dyDescent="0.25">
      <c r="A34" s="100" t="s">
        <v>199</v>
      </c>
      <c r="B34" s="300">
        <v>46356</v>
      </c>
      <c r="C34" s="301">
        <v>0</v>
      </c>
      <c r="D34" s="100" t="s">
        <v>169</v>
      </c>
      <c r="E34" s="100">
        <v>2021</v>
      </c>
      <c r="F34" s="100" t="s">
        <v>45</v>
      </c>
    </row>
    <row r="35" spans="1:6" hidden="1" x14ac:dyDescent="0.25">
      <c r="A35" s="100" t="s">
        <v>201</v>
      </c>
      <c r="B35" s="300">
        <v>46386</v>
      </c>
      <c r="C35" s="301">
        <v>0.33333333333333331</v>
      </c>
      <c r="D35" s="100" t="s">
        <v>125</v>
      </c>
      <c r="E35" s="100">
        <v>2021</v>
      </c>
      <c r="F35" s="100" t="s">
        <v>45</v>
      </c>
    </row>
    <row r="36" spans="1:6" hidden="1" x14ac:dyDescent="0.25">
      <c r="A36" s="100" t="s">
        <v>204</v>
      </c>
      <c r="B36" s="300">
        <v>46386</v>
      </c>
      <c r="C36" s="301">
        <v>0.2</v>
      </c>
      <c r="D36" s="100" t="s">
        <v>125</v>
      </c>
      <c r="E36" s="100">
        <v>2021</v>
      </c>
      <c r="F36" s="100" t="s">
        <v>45</v>
      </c>
    </row>
    <row r="37" spans="1:6" hidden="1" x14ac:dyDescent="0.25">
      <c r="A37" s="100" t="s">
        <v>210</v>
      </c>
      <c r="B37" s="300">
        <v>46356</v>
      </c>
      <c r="C37" s="301">
        <v>0</v>
      </c>
      <c r="D37" s="100" t="s">
        <v>169</v>
      </c>
      <c r="E37" s="100">
        <v>2021</v>
      </c>
      <c r="F37" s="100" t="s">
        <v>45</v>
      </c>
    </row>
    <row r="38" spans="1:6" hidden="1" x14ac:dyDescent="0.25">
      <c r="A38" s="100" t="s">
        <v>213</v>
      </c>
      <c r="B38" s="300">
        <v>46203</v>
      </c>
      <c r="C38" s="301">
        <v>0.2</v>
      </c>
      <c r="D38" s="100" t="s">
        <v>125</v>
      </c>
      <c r="E38" s="100">
        <v>2021</v>
      </c>
      <c r="F38" s="100" t="s">
        <v>135</v>
      </c>
    </row>
    <row r="39" spans="1:6" hidden="1" x14ac:dyDescent="0.25">
      <c r="A39" s="100" t="s">
        <v>219</v>
      </c>
      <c r="B39" s="300">
        <v>46356</v>
      </c>
      <c r="C39" s="301">
        <v>0</v>
      </c>
      <c r="D39" s="100" t="s">
        <v>169</v>
      </c>
      <c r="E39" s="100">
        <v>2021</v>
      </c>
      <c r="F39" s="100" t="s">
        <v>45</v>
      </c>
    </row>
    <row r="40" spans="1:6" hidden="1" x14ac:dyDescent="0.25">
      <c r="A40" s="100" t="s">
        <v>222</v>
      </c>
      <c r="B40" s="300">
        <v>46203</v>
      </c>
      <c r="C40" s="301">
        <v>0.25</v>
      </c>
      <c r="D40" s="100" t="s">
        <v>125</v>
      </c>
      <c r="E40" s="100">
        <v>2021</v>
      </c>
      <c r="F40" s="100" t="s">
        <v>135</v>
      </c>
    </row>
    <row r="41" spans="1:6" x14ac:dyDescent="0.25">
      <c r="A41" s="100" t="s">
        <v>228</v>
      </c>
      <c r="B41" s="300">
        <v>46203</v>
      </c>
      <c r="C41" s="301">
        <v>1</v>
      </c>
      <c r="D41" s="100" t="s">
        <v>169</v>
      </c>
      <c r="E41" s="100">
        <v>2021</v>
      </c>
      <c r="F41" s="100" t="s">
        <v>895</v>
      </c>
    </row>
    <row r="42" spans="1:6" hidden="1" x14ac:dyDescent="0.25">
      <c r="A42" s="100" t="s">
        <v>232</v>
      </c>
      <c r="B42" s="300">
        <v>46203</v>
      </c>
      <c r="C42" s="301">
        <v>0.25</v>
      </c>
      <c r="D42" s="100" t="s">
        <v>125</v>
      </c>
      <c r="E42" s="100">
        <v>2021</v>
      </c>
      <c r="F42" s="100" t="s">
        <v>135</v>
      </c>
    </row>
    <row r="43" spans="1:6" x14ac:dyDescent="0.25">
      <c r="A43" s="100" t="s">
        <v>236</v>
      </c>
      <c r="B43" s="300">
        <v>46203</v>
      </c>
      <c r="C43" s="301">
        <v>1</v>
      </c>
      <c r="D43" s="100" t="s">
        <v>169</v>
      </c>
      <c r="E43" s="100">
        <v>2021</v>
      </c>
      <c r="F43" s="100" t="s">
        <v>895</v>
      </c>
    </row>
    <row r="44" spans="1:6" hidden="1" x14ac:dyDescent="0.25">
      <c r="A44" s="100" t="s">
        <v>238</v>
      </c>
      <c r="B44" s="300">
        <v>46386</v>
      </c>
      <c r="C44" s="301">
        <v>0.5</v>
      </c>
      <c r="D44" s="100" t="s">
        <v>125</v>
      </c>
      <c r="E44" s="100">
        <v>2021</v>
      </c>
      <c r="F44" s="100" t="s">
        <v>45</v>
      </c>
    </row>
    <row r="45" spans="1:6" hidden="1" x14ac:dyDescent="0.25">
      <c r="A45" s="100" t="s">
        <v>243</v>
      </c>
      <c r="B45" s="300">
        <v>46356</v>
      </c>
      <c r="C45" s="301">
        <v>0</v>
      </c>
      <c r="D45" s="100" t="s">
        <v>169</v>
      </c>
      <c r="E45" s="100">
        <v>2021</v>
      </c>
      <c r="F45" s="100" t="s">
        <v>45</v>
      </c>
    </row>
    <row r="46" spans="1:6" hidden="1" x14ac:dyDescent="0.25">
      <c r="A46" s="100" t="s">
        <v>246</v>
      </c>
      <c r="B46" s="300">
        <v>46356</v>
      </c>
      <c r="C46" s="301">
        <v>0</v>
      </c>
      <c r="D46" s="100" t="s">
        <v>169</v>
      </c>
      <c r="E46" s="100">
        <v>2021</v>
      </c>
      <c r="F46" s="100" t="s">
        <v>45</v>
      </c>
    </row>
    <row r="47" spans="1:6" hidden="1" x14ac:dyDescent="0.25">
      <c r="A47" s="100" t="s">
        <v>252</v>
      </c>
      <c r="B47" s="300">
        <v>46203</v>
      </c>
      <c r="C47" s="301">
        <v>0.5</v>
      </c>
      <c r="D47" s="100" t="s">
        <v>125</v>
      </c>
      <c r="E47" s="100">
        <v>2021</v>
      </c>
      <c r="F47" s="100" t="s">
        <v>135</v>
      </c>
    </row>
    <row r="48" spans="1:6" hidden="1" x14ac:dyDescent="0.25">
      <c r="A48" s="100" t="s">
        <v>256</v>
      </c>
      <c r="B48" s="300">
        <v>46387</v>
      </c>
      <c r="C48" s="301">
        <v>0</v>
      </c>
      <c r="D48" s="100" t="s">
        <v>125</v>
      </c>
      <c r="E48" s="100">
        <v>2021</v>
      </c>
      <c r="F48" s="100" t="s">
        <v>45</v>
      </c>
    </row>
    <row r="49" spans="1:6" x14ac:dyDescent="0.25">
      <c r="A49" s="100" t="s">
        <v>262</v>
      </c>
      <c r="B49" s="300">
        <v>46203</v>
      </c>
      <c r="C49" s="301">
        <v>1</v>
      </c>
      <c r="D49" s="100" t="s">
        <v>169</v>
      </c>
      <c r="E49" s="100">
        <v>2021</v>
      </c>
      <c r="F49" s="100" t="s">
        <v>895</v>
      </c>
    </row>
    <row r="50" spans="1:6" hidden="1" x14ac:dyDescent="0.25">
      <c r="A50" s="100" t="s">
        <v>266</v>
      </c>
      <c r="B50" s="300">
        <v>46356</v>
      </c>
      <c r="C50" s="301">
        <v>0</v>
      </c>
      <c r="D50" s="100" t="s">
        <v>169</v>
      </c>
      <c r="E50" s="100">
        <v>2021</v>
      </c>
      <c r="F50" s="100" t="s">
        <v>45</v>
      </c>
    </row>
    <row r="51" spans="1:6" hidden="1" x14ac:dyDescent="0.25">
      <c r="A51" s="100" t="s">
        <v>270</v>
      </c>
      <c r="B51" s="300">
        <v>46356</v>
      </c>
      <c r="C51" s="301">
        <v>0</v>
      </c>
      <c r="D51" s="100" t="s">
        <v>169</v>
      </c>
      <c r="E51" s="100">
        <v>2021</v>
      </c>
      <c r="F51" s="100" t="s">
        <v>45</v>
      </c>
    </row>
    <row r="52" spans="1:6" hidden="1" x14ac:dyDescent="0.25">
      <c r="A52" s="100" t="s">
        <v>272</v>
      </c>
      <c r="B52" s="300">
        <v>46203</v>
      </c>
      <c r="C52" s="301">
        <v>0.5</v>
      </c>
      <c r="D52" s="100" t="s">
        <v>125</v>
      </c>
      <c r="E52" s="100">
        <v>2021</v>
      </c>
      <c r="F52" s="100" t="s">
        <v>135</v>
      </c>
    </row>
    <row r="53" spans="1:6" hidden="1" x14ac:dyDescent="0.25">
      <c r="A53" s="100" t="s">
        <v>276</v>
      </c>
      <c r="B53" s="300">
        <v>46356</v>
      </c>
      <c r="C53" s="301">
        <v>0</v>
      </c>
      <c r="D53" s="100" t="s">
        <v>169</v>
      </c>
      <c r="E53" s="100">
        <v>2021</v>
      </c>
      <c r="F53" s="100" t="s">
        <v>45</v>
      </c>
    </row>
    <row r="54" spans="1:6" hidden="1" x14ac:dyDescent="0.25">
      <c r="A54" s="100" t="s">
        <v>278</v>
      </c>
      <c r="B54" s="300">
        <v>46387</v>
      </c>
      <c r="C54" s="301">
        <v>0</v>
      </c>
      <c r="D54" s="100" t="s">
        <v>125</v>
      </c>
      <c r="E54" s="100">
        <v>2021</v>
      </c>
      <c r="F54" s="100" t="s">
        <v>45</v>
      </c>
    </row>
    <row r="55" spans="1:6" x14ac:dyDescent="0.25">
      <c r="A55" s="100" t="s">
        <v>283</v>
      </c>
      <c r="B55" s="300">
        <v>46203</v>
      </c>
      <c r="C55" s="301">
        <v>1</v>
      </c>
      <c r="D55" s="100" t="s">
        <v>169</v>
      </c>
      <c r="E55" s="100">
        <v>2021</v>
      </c>
      <c r="F55" s="100" t="s">
        <v>895</v>
      </c>
    </row>
    <row r="56" spans="1:6" hidden="1" x14ac:dyDescent="0.25">
      <c r="A56" s="100" t="s">
        <v>287</v>
      </c>
      <c r="B56" s="300">
        <v>46356</v>
      </c>
      <c r="C56" s="301">
        <v>0.5</v>
      </c>
      <c r="D56" s="100" t="s">
        <v>125</v>
      </c>
      <c r="E56" s="100">
        <v>2021</v>
      </c>
      <c r="F56" s="100" t="s">
        <v>45</v>
      </c>
    </row>
    <row r="57" spans="1:6" hidden="1" x14ac:dyDescent="0.25">
      <c r="A57" s="100" t="s">
        <v>291</v>
      </c>
      <c r="B57" s="300">
        <v>46356</v>
      </c>
      <c r="C57" s="301">
        <v>0</v>
      </c>
      <c r="D57" s="100" t="s">
        <v>169</v>
      </c>
      <c r="E57" s="100">
        <v>2021</v>
      </c>
      <c r="F57" s="100" t="s">
        <v>45</v>
      </c>
    </row>
    <row r="58" spans="1:6" hidden="1" x14ac:dyDescent="0.25">
      <c r="A58" s="100" t="s">
        <v>293</v>
      </c>
      <c r="B58" s="300">
        <v>46203</v>
      </c>
      <c r="C58" s="301">
        <v>0.5</v>
      </c>
      <c r="D58" s="100" t="s">
        <v>125</v>
      </c>
      <c r="E58" s="100">
        <v>2021</v>
      </c>
      <c r="F58" s="100" t="s">
        <v>135</v>
      </c>
    </row>
    <row r="59" spans="1:6" hidden="1" x14ac:dyDescent="0.25">
      <c r="A59" s="100" t="s">
        <v>295</v>
      </c>
      <c r="B59" s="300">
        <v>46356</v>
      </c>
      <c r="C59" s="301">
        <v>0</v>
      </c>
      <c r="D59" s="100" t="s">
        <v>169</v>
      </c>
      <c r="E59" s="100">
        <v>2021</v>
      </c>
      <c r="F59" s="100" t="s">
        <v>45</v>
      </c>
    </row>
    <row r="60" spans="1:6" hidden="1" x14ac:dyDescent="0.25">
      <c r="A60" s="100" t="s">
        <v>300</v>
      </c>
      <c r="B60" s="300">
        <v>46356</v>
      </c>
      <c r="C60" s="301">
        <v>0</v>
      </c>
      <c r="D60" s="100" t="s">
        <v>169</v>
      </c>
      <c r="E60" s="100">
        <v>2021</v>
      </c>
      <c r="F60" s="100" t="s">
        <v>45</v>
      </c>
    </row>
    <row r="61" spans="1:6" hidden="1" x14ac:dyDescent="0.25">
      <c r="A61" s="100" t="s">
        <v>305</v>
      </c>
      <c r="B61" s="300">
        <v>46203</v>
      </c>
      <c r="C61" s="301">
        <v>1</v>
      </c>
      <c r="D61" s="100" t="s">
        <v>125</v>
      </c>
      <c r="E61" s="100">
        <v>2021</v>
      </c>
      <c r="F61" s="100" t="s">
        <v>894</v>
      </c>
    </row>
    <row r="62" spans="1:6" hidden="1" x14ac:dyDescent="0.25">
      <c r="A62" s="100" t="s">
        <v>308</v>
      </c>
      <c r="B62" s="300">
        <v>46356</v>
      </c>
      <c r="C62" s="301">
        <v>0</v>
      </c>
      <c r="D62" s="100" t="s">
        <v>169</v>
      </c>
      <c r="E62" s="100">
        <v>2021</v>
      </c>
      <c r="F62" s="100" t="s">
        <v>45</v>
      </c>
    </row>
    <row r="63" spans="1:6" hidden="1" x14ac:dyDescent="0.25">
      <c r="A63" s="100" t="s">
        <v>310</v>
      </c>
      <c r="B63" s="300">
        <v>46386</v>
      </c>
      <c r="C63" s="301">
        <v>0.33333333333333331</v>
      </c>
      <c r="D63" s="100" t="s">
        <v>125</v>
      </c>
      <c r="E63" s="100">
        <v>2021</v>
      </c>
      <c r="F63" s="100" t="s">
        <v>45</v>
      </c>
    </row>
    <row r="64" spans="1:6" x14ac:dyDescent="0.25">
      <c r="A64" s="100" t="s">
        <v>314</v>
      </c>
      <c r="B64" s="300">
        <v>45777</v>
      </c>
      <c r="C64" s="301">
        <v>1</v>
      </c>
      <c r="D64" s="100" t="s">
        <v>320</v>
      </c>
      <c r="E64" s="100">
        <v>2021</v>
      </c>
      <c r="F64" s="100" t="s">
        <v>895</v>
      </c>
    </row>
    <row r="65" spans="1:6" hidden="1" x14ac:dyDescent="0.25">
      <c r="A65" s="100" t="s">
        <v>325</v>
      </c>
      <c r="B65" s="300">
        <v>46417</v>
      </c>
      <c r="C65" s="301">
        <v>0.66666666666666663</v>
      </c>
      <c r="D65" s="100" t="s">
        <v>125</v>
      </c>
      <c r="E65" s="100">
        <v>2021</v>
      </c>
      <c r="F65" s="100" t="s">
        <v>45</v>
      </c>
    </row>
    <row r="66" spans="1:6" hidden="1" x14ac:dyDescent="0.25">
      <c r="A66" s="100" t="s">
        <v>331</v>
      </c>
      <c r="B66" s="300">
        <v>46356</v>
      </c>
      <c r="C66" s="301">
        <v>0</v>
      </c>
      <c r="D66" s="100" t="s">
        <v>125</v>
      </c>
      <c r="E66" s="100">
        <v>2021</v>
      </c>
      <c r="F66" s="100" t="s">
        <v>45</v>
      </c>
    </row>
    <row r="67" spans="1:6" x14ac:dyDescent="0.25">
      <c r="A67" s="100" t="s">
        <v>337</v>
      </c>
      <c r="B67" s="300">
        <v>46203</v>
      </c>
      <c r="C67" s="301">
        <v>1</v>
      </c>
      <c r="D67" s="100" t="s">
        <v>125</v>
      </c>
      <c r="E67" s="100">
        <v>2021</v>
      </c>
      <c r="F67" s="100" t="s">
        <v>895</v>
      </c>
    </row>
    <row r="68" spans="1:6" x14ac:dyDescent="0.25">
      <c r="A68" s="100" t="s">
        <v>341</v>
      </c>
      <c r="B68" s="300">
        <v>46203</v>
      </c>
      <c r="C68" s="301">
        <v>1</v>
      </c>
      <c r="D68" s="100" t="s">
        <v>125</v>
      </c>
      <c r="E68" s="100">
        <v>2021</v>
      </c>
      <c r="F68" s="100" t="s">
        <v>895</v>
      </c>
    </row>
    <row r="69" spans="1:6" x14ac:dyDescent="0.25">
      <c r="A69" s="100" t="s">
        <v>348</v>
      </c>
      <c r="B69" s="300">
        <v>45991</v>
      </c>
      <c r="C69" s="301">
        <v>1</v>
      </c>
      <c r="D69" s="100" t="s">
        <v>130</v>
      </c>
      <c r="E69" s="100">
        <v>2021</v>
      </c>
      <c r="F69" s="100" t="s">
        <v>895</v>
      </c>
    </row>
    <row r="70" spans="1:6" x14ac:dyDescent="0.25">
      <c r="A70" s="100" t="s">
        <v>351</v>
      </c>
      <c r="B70" s="300">
        <v>46203</v>
      </c>
      <c r="C70" s="301">
        <v>1</v>
      </c>
      <c r="D70" s="100" t="s">
        <v>125</v>
      </c>
      <c r="E70" s="100">
        <v>2022</v>
      </c>
      <c r="F70" s="100" t="s">
        <v>895</v>
      </c>
    </row>
    <row r="71" spans="1:6" hidden="1" x14ac:dyDescent="0.25">
      <c r="A71" s="100" t="s">
        <v>354</v>
      </c>
      <c r="B71" s="300">
        <v>46356</v>
      </c>
      <c r="C71" s="301">
        <v>0</v>
      </c>
      <c r="D71" s="100" t="s">
        <v>125</v>
      </c>
      <c r="E71" s="100">
        <v>2022</v>
      </c>
      <c r="F71" s="100" t="s">
        <v>45</v>
      </c>
    </row>
    <row r="72" spans="1:6" hidden="1" x14ac:dyDescent="0.25">
      <c r="A72" s="100" t="s">
        <v>357</v>
      </c>
      <c r="B72" s="300">
        <v>46356</v>
      </c>
      <c r="C72" s="301">
        <v>0</v>
      </c>
      <c r="D72" s="100" t="s">
        <v>125</v>
      </c>
      <c r="E72" s="100">
        <v>2022</v>
      </c>
      <c r="F72" s="100" t="s">
        <v>45</v>
      </c>
    </row>
    <row r="73" spans="1:6" x14ac:dyDescent="0.25">
      <c r="A73" s="100" t="s">
        <v>360</v>
      </c>
      <c r="B73" s="300">
        <v>46203</v>
      </c>
      <c r="C73" s="301">
        <v>1</v>
      </c>
      <c r="D73" s="100" t="s">
        <v>125</v>
      </c>
      <c r="E73" s="100">
        <v>2022</v>
      </c>
      <c r="F73" s="100" t="s">
        <v>895</v>
      </c>
    </row>
    <row r="74" spans="1:6" x14ac:dyDescent="0.25">
      <c r="A74" s="100" t="s">
        <v>365</v>
      </c>
      <c r="B74" s="300">
        <v>46203</v>
      </c>
      <c r="C74" s="301">
        <v>1</v>
      </c>
      <c r="D74" s="100" t="s">
        <v>125</v>
      </c>
      <c r="E74" s="100">
        <v>2022</v>
      </c>
      <c r="F74" s="100" t="s">
        <v>895</v>
      </c>
    </row>
    <row r="75" spans="1:6" x14ac:dyDescent="0.25">
      <c r="A75" s="100" t="s">
        <v>366</v>
      </c>
      <c r="B75" s="300">
        <v>46203</v>
      </c>
      <c r="C75" s="301">
        <v>1</v>
      </c>
      <c r="D75" s="100" t="s">
        <v>125</v>
      </c>
      <c r="E75" s="100">
        <v>2022</v>
      </c>
      <c r="F75" s="100" t="s">
        <v>895</v>
      </c>
    </row>
    <row r="76" spans="1:6" x14ac:dyDescent="0.25">
      <c r="A76" s="100" t="s">
        <v>368</v>
      </c>
      <c r="B76" s="300">
        <v>46203</v>
      </c>
      <c r="C76" s="301">
        <v>1</v>
      </c>
      <c r="D76" s="100" t="s">
        <v>125</v>
      </c>
      <c r="E76" s="100">
        <v>2022</v>
      </c>
      <c r="F76" s="100" t="s">
        <v>895</v>
      </c>
    </row>
    <row r="77" spans="1:6" x14ac:dyDescent="0.25">
      <c r="A77" s="100" t="s">
        <v>370</v>
      </c>
      <c r="B77" s="300">
        <v>46203</v>
      </c>
      <c r="C77" s="301">
        <v>1</v>
      </c>
      <c r="D77" s="100" t="s">
        <v>125</v>
      </c>
      <c r="E77" s="100">
        <v>2022</v>
      </c>
      <c r="F77" s="100" t="s">
        <v>895</v>
      </c>
    </row>
    <row r="78" spans="1:6" hidden="1" x14ac:dyDescent="0.25">
      <c r="A78" s="100" t="s">
        <v>373</v>
      </c>
      <c r="B78" s="300">
        <v>46356</v>
      </c>
      <c r="C78" s="301">
        <v>0</v>
      </c>
      <c r="D78" s="100" t="s">
        <v>125</v>
      </c>
      <c r="E78" s="100">
        <v>2022</v>
      </c>
      <c r="F78" s="100" t="s">
        <v>45</v>
      </c>
    </row>
    <row r="79" spans="1:6" hidden="1" x14ac:dyDescent="0.25">
      <c r="A79" s="100" t="s">
        <v>374</v>
      </c>
      <c r="B79" s="300">
        <v>46356</v>
      </c>
      <c r="C79" s="301">
        <v>0</v>
      </c>
      <c r="D79" s="100" t="s">
        <v>125</v>
      </c>
      <c r="E79" s="100">
        <v>2022</v>
      </c>
      <c r="F79" s="100" t="s">
        <v>45</v>
      </c>
    </row>
    <row r="80" spans="1:6" x14ac:dyDescent="0.25">
      <c r="A80" s="100" t="s">
        <v>376</v>
      </c>
      <c r="B80" s="300">
        <v>45991</v>
      </c>
      <c r="C80" s="301">
        <v>1</v>
      </c>
      <c r="D80" s="100" t="s">
        <v>130</v>
      </c>
      <c r="E80" s="100">
        <v>2022</v>
      </c>
      <c r="F80" s="100" t="s">
        <v>895</v>
      </c>
    </row>
    <row r="81" spans="1:6" hidden="1" x14ac:dyDescent="0.25">
      <c r="A81" s="100" t="s">
        <v>381</v>
      </c>
      <c r="B81" s="300">
        <v>46356</v>
      </c>
      <c r="C81" s="301">
        <v>0</v>
      </c>
      <c r="D81" s="100" t="s">
        <v>125</v>
      </c>
      <c r="E81" s="100">
        <v>2022</v>
      </c>
      <c r="F81" s="100" t="s">
        <v>45</v>
      </c>
    </row>
    <row r="82" spans="1:6" hidden="1" x14ac:dyDescent="0.25">
      <c r="A82" s="100" t="s">
        <v>387</v>
      </c>
      <c r="B82" s="300">
        <v>46387</v>
      </c>
      <c r="C82" s="301">
        <v>0</v>
      </c>
      <c r="D82" s="100" t="s">
        <v>125</v>
      </c>
      <c r="E82" s="100">
        <v>2022</v>
      </c>
      <c r="F82" s="100" t="s">
        <v>45</v>
      </c>
    </row>
    <row r="83" spans="1:6" hidden="1" x14ac:dyDescent="0.25">
      <c r="A83" s="100" t="s">
        <v>392</v>
      </c>
      <c r="B83" s="300">
        <v>45657</v>
      </c>
      <c r="C83" s="301">
        <v>1</v>
      </c>
      <c r="D83" s="100" t="s">
        <v>125</v>
      </c>
      <c r="E83" s="100">
        <v>2022</v>
      </c>
      <c r="F83" s="100" t="s">
        <v>894</v>
      </c>
    </row>
    <row r="84" spans="1:6" hidden="1" x14ac:dyDescent="0.25">
      <c r="A84" s="100" t="s">
        <v>398</v>
      </c>
      <c r="B84" s="300">
        <v>46387</v>
      </c>
      <c r="C84" s="301">
        <v>0</v>
      </c>
      <c r="D84" s="100" t="s">
        <v>403</v>
      </c>
      <c r="E84" s="100">
        <v>2022</v>
      </c>
      <c r="F84" s="100" t="s">
        <v>45</v>
      </c>
    </row>
    <row r="85" spans="1:6" hidden="1" x14ac:dyDescent="0.25">
      <c r="A85" s="100" t="s">
        <v>404</v>
      </c>
      <c r="B85" s="300">
        <v>46386</v>
      </c>
      <c r="C85" s="301">
        <v>0</v>
      </c>
      <c r="D85" s="100" t="s">
        <v>125</v>
      </c>
      <c r="E85" s="100">
        <v>2022</v>
      </c>
      <c r="F85" s="100" t="s">
        <v>45</v>
      </c>
    </row>
    <row r="86" spans="1:6" x14ac:dyDescent="0.25">
      <c r="A86" s="100" t="s">
        <v>410</v>
      </c>
      <c r="B86" s="300">
        <v>45687</v>
      </c>
      <c r="C86" s="301">
        <v>1</v>
      </c>
      <c r="D86" s="100" t="s">
        <v>144</v>
      </c>
      <c r="E86" s="100">
        <v>2022</v>
      </c>
      <c r="F86" s="100" t="s">
        <v>895</v>
      </c>
    </row>
    <row r="87" spans="1:6" x14ac:dyDescent="0.25">
      <c r="A87" s="100" t="s">
        <v>417</v>
      </c>
      <c r="B87" s="300">
        <v>45991</v>
      </c>
      <c r="C87" s="301">
        <v>1</v>
      </c>
      <c r="D87" s="100" t="s">
        <v>130</v>
      </c>
      <c r="E87" s="100">
        <v>2023</v>
      </c>
      <c r="F87" s="100" t="s">
        <v>895</v>
      </c>
    </row>
    <row r="88" spans="1:6" x14ac:dyDescent="0.25">
      <c r="A88" s="100" t="s">
        <v>422</v>
      </c>
      <c r="B88" s="300">
        <v>46295</v>
      </c>
      <c r="C88" s="301">
        <v>1</v>
      </c>
      <c r="D88" s="100" t="s">
        <v>427</v>
      </c>
      <c r="E88" s="100">
        <v>2023</v>
      </c>
      <c r="F88" s="100" t="s">
        <v>895</v>
      </c>
    </row>
    <row r="89" spans="1:6" x14ac:dyDescent="0.25">
      <c r="A89" s="100" t="s">
        <v>428</v>
      </c>
      <c r="B89" s="300">
        <v>45657</v>
      </c>
      <c r="C89" s="301">
        <v>1</v>
      </c>
      <c r="D89" s="100" t="s">
        <v>144</v>
      </c>
      <c r="E89" s="100">
        <v>2023</v>
      </c>
      <c r="F89" s="100" t="s">
        <v>895</v>
      </c>
    </row>
    <row r="90" spans="1:6" x14ac:dyDescent="0.25">
      <c r="A90" s="100" t="s">
        <v>435</v>
      </c>
      <c r="B90" s="300">
        <v>46203</v>
      </c>
      <c r="C90" s="301">
        <v>1</v>
      </c>
      <c r="D90" s="100" t="s">
        <v>125</v>
      </c>
      <c r="E90" s="100">
        <v>2023</v>
      </c>
      <c r="F90" s="100" t="s">
        <v>895</v>
      </c>
    </row>
    <row r="91" spans="1:6" x14ac:dyDescent="0.25">
      <c r="A91" s="100" t="s">
        <v>437</v>
      </c>
      <c r="B91" s="300">
        <v>46203</v>
      </c>
      <c r="C91" s="301">
        <v>1</v>
      </c>
      <c r="D91" s="100" t="s">
        <v>125</v>
      </c>
      <c r="E91" s="100">
        <v>2023</v>
      </c>
      <c r="F91" s="100" t="s">
        <v>895</v>
      </c>
    </row>
    <row r="92" spans="1:6" hidden="1" x14ac:dyDescent="0.25">
      <c r="A92" s="100" t="s">
        <v>438</v>
      </c>
      <c r="B92" s="300">
        <v>46173</v>
      </c>
      <c r="C92" s="301">
        <v>0.66666666666666663</v>
      </c>
      <c r="D92" s="100" t="s">
        <v>130</v>
      </c>
      <c r="E92" s="100">
        <v>2023</v>
      </c>
      <c r="F92" s="100" t="s">
        <v>135</v>
      </c>
    </row>
    <row r="93" spans="1:6" x14ac:dyDescent="0.25">
      <c r="A93" s="100" t="s">
        <v>443</v>
      </c>
      <c r="B93" s="300">
        <v>46203</v>
      </c>
      <c r="C93" s="301">
        <v>1</v>
      </c>
      <c r="D93" s="100" t="s">
        <v>125</v>
      </c>
      <c r="E93" s="100">
        <v>2023</v>
      </c>
      <c r="F93" s="100" t="s">
        <v>895</v>
      </c>
    </row>
    <row r="94" spans="1:6" x14ac:dyDescent="0.25">
      <c r="A94" s="100" t="s">
        <v>444</v>
      </c>
      <c r="B94" s="300">
        <v>46203</v>
      </c>
      <c r="C94" s="301">
        <v>1</v>
      </c>
      <c r="D94" s="100" t="s">
        <v>125</v>
      </c>
      <c r="E94" s="100">
        <v>2023</v>
      </c>
      <c r="F94" s="100" t="s">
        <v>895</v>
      </c>
    </row>
    <row r="95" spans="1:6" x14ac:dyDescent="0.25">
      <c r="A95" s="100" t="s">
        <v>445</v>
      </c>
      <c r="B95" s="300">
        <v>46203</v>
      </c>
      <c r="C95" s="301">
        <v>1</v>
      </c>
      <c r="D95" s="100" t="s">
        <v>125</v>
      </c>
      <c r="E95" s="100">
        <v>2023</v>
      </c>
      <c r="F95" s="100" t="s">
        <v>895</v>
      </c>
    </row>
    <row r="96" spans="1:6" hidden="1" x14ac:dyDescent="0.25">
      <c r="A96" s="100" t="s">
        <v>448</v>
      </c>
      <c r="B96" s="300">
        <v>46598</v>
      </c>
      <c r="C96" s="301">
        <v>0</v>
      </c>
      <c r="D96" s="100" t="s">
        <v>125</v>
      </c>
      <c r="E96" s="100">
        <v>2023</v>
      </c>
      <c r="F96" s="100" t="s">
        <v>45</v>
      </c>
    </row>
    <row r="97" spans="1:6" x14ac:dyDescent="0.25">
      <c r="A97" s="100" t="s">
        <v>450</v>
      </c>
      <c r="B97" s="300">
        <v>46022</v>
      </c>
      <c r="C97" s="301">
        <v>1</v>
      </c>
      <c r="D97" s="100" t="s">
        <v>456</v>
      </c>
      <c r="E97" s="100">
        <v>2023</v>
      </c>
      <c r="F97" s="100" t="s">
        <v>895</v>
      </c>
    </row>
    <row r="98" spans="1:6" hidden="1" x14ac:dyDescent="0.25">
      <c r="A98" s="100" t="s">
        <v>459</v>
      </c>
      <c r="B98" s="300">
        <v>46386</v>
      </c>
      <c r="C98" s="301">
        <v>0</v>
      </c>
      <c r="D98" s="100" t="s">
        <v>125</v>
      </c>
      <c r="E98" s="100">
        <v>2024</v>
      </c>
      <c r="F98" s="100" t="s">
        <v>45</v>
      </c>
    </row>
    <row r="99" spans="1:6" hidden="1" x14ac:dyDescent="0.25">
      <c r="A99" s="100" t="s">
        <v>469</v>
      </c>
      <c r="B99" s="300">
        <v>46203</v>
      </c>
      <c r="C99" s="301">
        <v>0</v>
      </c>
      <c r="D99" s="100" t="s">
        <v>125</v>
      </c>
      <c r="E99" s="100">
        <v>2024</v>
      </c>
      <c r="F99" s="100" t="s">
        <v>135</v>
      </c>
    </row>
    <row r="100" spans="1:6" hidden="1" x14ac:dyDescent="0.25">
      <c r="A100" s="100" t="s">
        <v>475</v>
      </c>
      <c r="B100" s="300">
        <v>46310</v>
      </c>
      <c r="C100" s="301">
        <v>0</v>
      </c>
      <c r="D100" s="100" t="s">
        <v>481</v>
      </c>
      <c r="E100" s="100">
        <v>2024</v>
      </c>
      <c r="F100" s="100" t="s">
        <v>45</v>
      </c>
    </row>
    <row r="101" spans="1:6" hidden="1" x14ac:dyDescent="0.25">
      <c r="A101" s="100" t="s">
        <v>482</v>
      </c>
      <c r="B101" s="300">
        <v>46387</v>
      </c>
      <c r="C101" s="301">
        <v>0</v>
      </c>
      <c r="D101" s="100" t="s">
        <v>125</v>
      </c>
      <c r="E101" s="100">
        <v>2024</v>
      </c>
      <c r="F101" s="100" t="s">
        <v>45</v>
      </c>
    </row>
    <row r="102" spans="1:6" hidden="1" x14ac:dyDescent="0.25">
      <c r="A102" s="100" t="s">
        <v>487</v>
      </c>
      <c r="B102" s="300">
        <v>46310</v>
      </c>
      <c r="C102" s="301">
        <v>0</v>
      </c>
      <c r="D102" s="100" t="s">
        <v>481</v>
      </c>
      <c r="E102" s="100">
        <v>2024</v>
      </c>
      <c r="F102" s="100" t="s">
        <v>45</v>
      </c>
    </row>
    <row r="103" spans="1:6" hidden="1" x14ac:dyDescent="0.25">
      <c r="A103" s="100" t="s">
        <v>489</v>
      </c>
      <c r="B103" s="300">
        <v>46111</v>
      </c>
      <c r="C103" s="301">
        <v>0.16666666666666666</v>
      </c>
      <c r="D103" s="100" t="s">
        <v>125</v>
      </c>
      <c r="E103" s="100">
        <v>2024</v>
      </c>
      <c r="F103" s="100" t="s">
        <v>135</v>
      </c>
    </row>
    <row r="104" spans="1:6" hidden="1" x14ac:dyDescent="0.25">
      <c r="A104" s="100" t="s">
        <v>491</v>
      </c>
      <c r="B104" s="300">
        <v>45657</v>
      </c>
      <c r="C104" s="301">
        <v>1</v>
      </c>
      <c r="D104" s="100" t="s">
        <v>320</v>
      </c>
      <c r="E104" s="100">
        <v>2024</v>
      </c>
      <c r="F104" s="100" t="s">
        <v>894</v>
      </c>
    </row>
    <row r="105" spans="1:6" hidden="1" x14ac:dyDescent="0.25">
      <c r="A105" s="100" t="s">
        <v>493</v>
      </c>
      <c r="B105" s="300">
        <v>45716</v>
      </c>
      <c r="C105" s="301">
        <v>1</v>
      </c>
      <c r="D105" s="100" t="s">
        <v>320</v>
      </c>
      <c r="E105" s="100">
        <v>2024</v>
      </c>
      <c r="F105" s="100" t="s">
        <v>894</v>
      </c>
    </row>
    <row r="106" spans="1:6" hidden="1" x14ac:dyDescent="0.25">
      <c r="A106" s="100" t="s">
        <v>500</v>
      </c>
      <c r="B106" s="300">
        <v>46386</v>
      </c>
      <c r="C106" s="301">
        <v>0</v>
      </c>
      <c r="D106" s="100" t="s">
        <v>125</v>
      </c>
      <c r="E106" s="100">
        <v>2024</v>
      </c>
      <c r="F106" s="100" t="s">
        <v>45</v>
      </c>
    </row>
    <row r="107" spans="1:6" hidden="1" x14ac:dyDescent="0.25">
      <c r="A107" s="100" t="s">
        <v>504</v>
      </c>
      <c r="B107" s="300">
        <v>45657</v>
      </c>
      <c r="C107" s="301">
        <v>1</v>
      </c>
      <c r="D107" s="100" t="s">
        <v>320</v>
      </c>
      <c r="E107" s="100">
        <v>2024</v>
      </c>
      <c r="F107" s="100" t="s">
        <v>894</v>
      </c>
    </row>
    <row r="108" spans="1:6" hidden="1" x14ac:dyDescent="0.25">
      <c r="A108" s="100" t="s">
        <v>508</v>
      </c>
      <c r="B108" s="300">
        <v>46310</v>
      </c>
      <c r="C108" s="301">
        <v>0</v>
      </c>
      <c r="D108" s="100" t="s">
        <v>481</v>
      </c>
      <c r="E108" s="100">
        <v>2024</v>
      </c>
      <c r="F108" s="100" t="s">
        <v>45</v>
      </c>
    </row>
    <row r="109" spans="1:6" hidden="1" x14ac:dyDescent="0.25">
      <c r="A109" s="100" t="s">
        <v>510</v>
      </c>
      <c r="B109" s="300">
        <v>45657</v>
      </c>
      <c r="C109" s="301">
        <v>1</v>
      </c>
      <c r="D109" s="100" t="s">
        <v>320</v>
      </c>
      <c r="E109" s="100">
        <v>2024</v>
      </c>
      <c r="F109" s="100" t="s">
        <v>894</v>
      </c>
    </row>
    <row r="110" spans="1:6" hidden="1" x14ac:dyDescent="0.25">
      <c r="A110" s="100" t="s">
        <v>514</v>
      </c>
      <c r="B110" s="300">
        <v>45657</v>
      </c>
      <c r="C110" s="301">
        <v>1</v>
      </c>
      <c r="D110" s="100" t="s">
        <v>320</v>
      </c>
      <c r="E110" s="100">
        <v>2024</v>
      </c>
      <c r="F110" s="100" t="s">
        <v>894</v>
      </c>
    </row>
    <row r="111" spans="1:6" hidden="1" x14ac:dyDescent="0.25">
      <c r="A111" s="100" t="s">
        <v>517</v>
      </c>
      <c r="B111" s="300">
        <v>46386</v>
      </c>
      <c r="C111" s="301">
        <v>0</v>
      </c>
      <c r="D111" s="100" t="s">
        <v>125</v>
      </c>
      <c r="E111" s="100">
        <v>2024</v>
      </c>
      <c r="F111" s="100" t="s">
        <v>45</v>
      </c>
    </row>
    <row r="112" spans="1:6" hidden="1" x14ac:dyDescent="0.25">
      <c r="A112" s="100" t="s">
        <v>519</v>
      </c>
      <c r="B112" s="300">
        <v>46295</v>
      </c>
      <c r="C112" s="301">
        <v>0</v>
      </c>
      <c r="D112" s="100" t="s">
        <v>110</v>
      </c>
      <c r="E112" s="100">
        <v>2024</v>
      </c>
      <c r="F112" s="100" t="s">
        <v>45</v>
      </c>
    </row>
    <row r="113" spans="1:6" x14ac:dyDescent="0.25">
      <c r="A113" s="100" t="s">
        <v>519</v>
      </c>
      <c r="B113" s="300">
        <v>45808</v>
      </c>
      <c r="C113" s="301">
        <v>1</v>
      </c>
      <c r="D113" s="100" t="s">
        <v>110</v>
      </c>
      <c r="E113" s="100">
        <v>2024</v>
      </c>
      <c r="F113" s="100" t="s">
        <v>895</v>
      </c>
    </row>
    <row r="114" spans="1:6" x14ac:dyDescent="0.25">
      <c r="A114" s="100" t="s">
        <v>529</v>
      </c>
      <c r="B114" s="300">
        <v>45930</v>
      </c>
      <c r="C114" s="301">
        <v>1</v>
      </c>
      <c r="D114" s="100" t="s">
        <v>896</v>
      </c>
      <c r="E114" s="100">
        <v>2024</v>
      </c>
      <c r="F114" s="100" t="s">
        <v>895</v>
      </c>
    </row>
    <row r="115" spans="1:6" x14ac:dyDescent="0.25">
      <c r="A115" s="100" t="s">
        <v>534</v>
      </c>
      <c r="B115" s="300">
        <v>45991</v>
      </c>
      <c r="C115" s="301">
        <v>1</v>
      </c>
      <c r="D115" s="100" t="s">
        <v>130</v>
      </c>
      <c r="E115" s="100">
        <v>2024</v>
      </c>
      <c r="F115" s="100" t="s">
        <v>895</v>
      </c>
    </row>
    <row r="116" spans="1:6" x14ac:dyDescent="0.25">
      <c r="A116" s="100" t="s">
        <v>538</v>
      </c>
      <c r="B116" s="300">
        <v>45991</v>
      </c>
      <c r="C116" s="301">
        <v>1</v>
      </c>
      <c r="D116" s="100" t="s">
        <v>130</v>
      </c>
      <c r="E116" s="100">
        <v>2024</v>
      </c>
      <c r="F116" s="100" t="s">
        <v>895</v>
      </c>
    </row>
    <row r="117" spans="1:6" hidden="1" x14ac:dyDescent="0.25">
      <c r="A117" s="100" t="s">
        <v>541</v>
      </c>
      <c r="B117" s="300">
        <v>46022</v>
      </c>
      <c r="C117" s="301">
        <v>1</v>
      </c>
      <c r="D117" s="100" t="s">
        <v>481</v>
      </c>
      <c r="E117" s="100">
        <v>2024</v>
      </c>
      <c r="F117" s="100" t="s">
        <v>894</v>
      </c>
    </row>
    <row r="118" spans="1:6" hidden="1" x14ac:dyDescent="0.25">
      <c r="A118" s="100" t="s">
        <v>546</v>
      </c>
      <c r="B118" s="300">
        <v>46356</v>
      </c>
      <c r="C118" s="301">
        <v>0</v>
      </c>
      <c r="D118" s="100" t="s">
        <v>125</v>
      </c>
      <c r="E118" s="100">
        <v>2024</v>
      </c>
      <c r="F118" s="100" t="s">
        <v>45</v>
      </c>
    </row>
    <row r="119" spans="1:6" x14ac:dyDescent="0.25">
      <c r="A119" s="100" t="s">
        <v>550</v>
      </c>
      <c r="B119" s="300">
        <v>45777</v>
      </c>
      <c r="C119" s="301">
        <v>1</v>
      </c>
      <c r="D119" s="100" t="s">
        <v>403</v>
      </c>
      <c r="E119" s="100">
        <v>2024</v>
      </c>
      <c r="F119" s="100" t="s">
        <v>895</v>
      </c>
    </row>
    <row r="120" spans="1:6" x14ac:dyDescent="0.25">
      <c r="A120" s="100" t="s">
        <v>555</v>
      </c>
      <c r="B120" s="300">
        <v>46021</v>
      </c>
      <c r="C120" s="301">
        <v>1</v>
      </c>
      <c r="D120" s="100" t="s">
        <v>323</v>
      </c>
      <c r="E120" s="100">
        <v>2024</v>
      </c>
      <c r="F120" s="100" t="s">
        <v>895</v>
      </c>
    </row>
    <row r="121" spans="1:6" x14ac:dyDescent="0.25">
      <c r="A121" s="100" t="s">
        <v>560</v>
      </c>
      <c r="B121" s="300">
        <v>46022</v>
      </c>
      <c r="C121" s="301">
        <v>1</v>
      </c>
      <c r="D121" s="100" t="s">
        <v>110</v>
      </c>
      <c r="E121" s="100">
        <v>2024</v>
      </c>
      <c r="F121" s="100" t="s">
        <v>895</v>
      </c>
    </row>
    <row r="122" spans="1:6" hidden="1" x14ac:dyDescent="0.25">
      <c r="A122" s="100" t="s">
        <v>565</v>
      </c>
      <c r="B122" s="300">
        <v>46326</v>
      </c>
      <c r="C122" s="301">
        <v>0</v>
      </c>
      <c r="D122" s="100" t="s">
        <v>130</v>
      </c>
      <c r="E122" s="100">
        <v>2024</v>
      </c>
      <c r="F122" s="100" t="s">
        <v>45</v>
      </c>
    </row>
    <row r="123" spans="1:6" x14ac:dyDescent="0.25">
      <c r="A123" s="100" t="s">
        <v>569</v>
      </c>
      <c r="B123" s="300">
        <v>46022</v>
      </c>
      <c r="C123" s="301">
        <v>1</v>
      </c>
      <c r="D123" s="100" t="s">
        <v>323</v>
      </c>
      <c r="E123" s="100">
        <v>2024</v>
      </c>
      <c r="F123" s="100" t="s">
        <v>895</v>
      </c>
    </row>
    <row r="124" spans="1:6" hidden="1" x14ac:dyDescent="0.25">
      <c r="A124" s="100" t="s">
        <v>574</v>
      </c>
      <c r="B124" s="300">
        <v>46356</v>
      </c>
      <c r="C124" s="301">
        <v>0</v>
      </c>
      <c r="D124" s="100" t="s">
        <v>169</v>
      </c>
      <c r="E124" s="100">
        <v>2025</v>
      </c>
      <c r="F124" s="100" t="s">
        <v>45</v>
      </c>
    </row>
    <row r="125" spans="1:6" hidden="1" x14ac:dyDescent="0.25">
      <c r="A125" s="100" t="s">
        <v>574</v>
      </c>
      <c r="B125" s="300">
        <v>46356</v>
      </c>
      <c r="C125" s="301">
        <v>0</v>
      </c>
      <c r="D125" s="100" t="s">
        <v>125</v>
      </c>
      <c r="E125" s="100">
        <v>2025</v>
      </c>
      <c r="F125" s="100" t="s">
        <v>45</v>
      </c>
    </row>
    <row r="126" spans="1:6" x14ac:dyDescent="0.25">
      <c r="A126" s="100" t="s">
        <v>584</v>
      </c>
      <c r="B126" s="300">
        <v>45991</v>
      </c>
      <c r="C126" s="301">
        <v>1</v>
      </c>
      <c r="D126" s="100" t="s">
        <v>588</v>
      </c>
      <c r="E126" s="100">
        <v>2025</v>
      </c>
      <c r="F126" s="100" t="s">
        <v>895</v>
      </c>
    </row>
    <row r="127" spans="1:6" hidden="1" x14ac:dyDescent="0.25">
      <c r="A127" s="100" t="s">
        <v>584</v>
      </c>
      <c r="B127" s="300">
        <v>46356</v>
      </c>
      <c r="C127" s="301">
        <v>0.75</v>
      </c>
      <c r="D127" s="100" t="s">
        <v>169</v>
      </c>
      <c r="E127" s="100">
        <v>2025</v>
      </c>
      <c r="F127" s="100" t="s">
        <v>45</v>
      </c>
    </row>
    <row r="128" spans="1:6" x14ac:dyDescent="0.25">
      <c r="A128" s="100" t="s">
        <v>584</v>
      </c>
      <c r="B128" s="300">
        <v>46081</v>
      </c>
      <c r="C128" s="301">
        <v>1</v>
      </c>
      <c r="D128" s="100" t="s">
        <v>403</v>
      </c>
      <c r="E128" s="100">
        <v>2025</v>
      </c>
      <c r="F128" s="100" t="s">
        <v>895</v>
      </c>
    </row>
    <row r="129" spans="1:6" hidden="1" x14ac:dyDescent="0.25">
      <c r="A129" s="100" t="s">
        <v>595</v>
      </c>
      <c r="B129" s="300">
        <v>46387</v>
      </c>
      <c r="C129" s="301">
        <v>0</v>
      </c>
      <c r="D129" s="100" t="s">
        <v>403</v>
      </c>
      <c r="E129" s="100">
        <v>2025</v>
      </c>
      <c r="F129" s="100" t="s">
        <v>45</v>
      </c>
    </row>
    <row r="130" spans="1:6" x14ac:dyDescent="0.25">
      <c r="A130" s="100" t="s">
        <v>599</v>
      </c>
      <c r="B130" s="300">
        <v>45991</v>
      </c>
      <c r="C130" s="301">
        <v>1</v>
      </c>
      <c r="D130" s="100" t="s">
        <v>323</v>
      </c>
      <c r="E130" s="100">
        <v>2025</v>
      </c>
      <c r="F130" s="100" t="s">
        <v>895</v>
      </c>
    </row>
    <row r="131" spans="1:6" x14ac:dyDescent="0.25">
      <c r="A131" s="100" t="s">
        <v>604</v>
      </c>
      <c r="B131" s="300">
        <v>46203</v>
      </c>
      <c r="C131" s="301">
        <v>1</v>
      </c>
      <c r="D131" s="100" t="s">
        <v>144</v>
      </c>
      <c r="E131" s="100">
        <v>2025</v>
      </c>
      <c r="F131" s="100" t="s">
        <v>895</v>
      </c>
    </row>
    <row r="132" spans="1:6" x14ac:dyDescent="0.25">
      <c r="A132" s="100" t="s">
        <v>604</v>
      </c>
      <c r="B132" s="300">
        <v>46203</v>
      </c>
      <c r="C132" s="301">
        <v>1</v>
      </c>
      <c r="D132" s="100" t="s">
        <v>144</v>
      </c>
      <c r="E132" s="100">
        <v>2025</v>
      </c>
      <c r="F132" s="100" t="s">
        <v>895</v>
      </c>
    </row>
    <row r="133" spans="1:6" x14ac:dyDescent="0.25">
      <c r="A133" s="100" t="s">
        <v>612</v>
      </c>
      <c r="B133" s="300">
        <v>46203</v>
      </c>
      <c r="C133" s="301">
        <v>1</v>
      </c>
      <c r="D133" s="100" t="s">
        <v>144</v>
      </c>
      <c r="E133" s="100">
        <v>2025</v>
      </c>
      <c r="F133" s="100" t="s">
        <v>895</v>
      </c>
    </row>
    <row r="134" spans="1:6" x14ac:dyDescent="0.25">
      <c r="A134" s="100" t="s">
        <v>617</v>
      </c>
      <c r="B134" s="300">
        <v>46021</v>
      </c>
      <c r="C134" s="301">
        <v>1</v>
      </c>
      <c r="D134" s="100" t="s">
        <v>323</v>
      </c>
      <c r="E134" s="100">
        <v>2025</v>
      </c>
      <c r="F134" s="100" t="s">
        <v>895</v>
      </c>
    </row>
    <row r="135" spans="1:6" x14ac:dyDescent="0.25">
      <c r="A135" s="100" t="s">
        <v>622</v>
      </c>
      <c r="B135" s="300">
        <v>46081</v>
      </c>
      <c r="C135" s="301">
        <v>1</v>
      </c>
      <c r="D135" s="100" t="s">
        <v>144</v>
      </c>
      <c r="E135" s="100">
        <v>2025</v>
      </c>
      <c r="F135" s="100" t="s">
        <v>895</v>
      </c>
    </row>
    <row r="136" spans="1:6" x14ac:dyDescent="0.25">
      <c r="A136" s="100" t="s">
        <v>622</v>
      </c>
      <c r="B136" s="300">
        <v>46081</v>
      </c>
      <c r="C136" s="301">
        <v>1</v>
      </c>
      <c r="D136" s="100" t="s">
        <v>144</v>
      </c>
      <c r="E136" s="100">
        <v>2025</v>
      </c>
      <c r="F136" s="100" t="s">
        <v>895</v>
      </c>
    </row>
    <row r="137" spans="1:6" x14ac:dyDescent="0.25">
      <c r="A137" s="100" t="s">
        <v>622</v>
      </c>
      <c r="B137" s="300">
        <v>46081</v>
      </c>
      <c r="C137" s="301">
        <v>1</v>
      </c>
      <c r="D137" s="100" t="s">
        <v>144</v>
      </c>
      <c r="E137" s="100">
        <v>2025</v>
      </c>
      <c r="F137" s="100" t="s">
        <v>895</v>
      </c>
    </row>
    <row r="138" spans="1:6" x14ac:dyDescent="0.25">
      <c r="A138" s="100" t="s">
        <v>631</v>
      </c>
      <c r="B138" s="300">
        <v>46021</v>
      </c>
      <c r="C138" s="301">
        <v>1</v>
      </c>
      <c r="D138" s="100" t="s">
        <v>323</v>
      </c>
      <c r="E138" s="100">
        <v>2025</v>
      </c>
      <c r="F138" s="100" t="s">
        <v>895</v>
      </c>
    </row>
    <row r="139" spans="1:6" x14ac:dyDescent="0.25">
      <c r="A139" s="100" t="s">
        <v>636</v>
      </c>
      <c r="B139" s="300">
        <v>46081</v>
      </c>
      <c r="C139" s="301">
        <v>1</v>
      </c>
      <c r="D139" s="100" t="s">
        <v>144</v>
      </c>
      <c r="E139" s="100">
        <v>2025</v>
      </c>
      <c r="F139" s="100" t="s">
        <v>895</v>
      </c>
    </row>
    <row r="140" spans="1:6" x14ac:dyDescent="0.25">
      <c r="A140" s="100" t="s">
        <v>636</v>
      </c>
      <c r="B140" s="300">
        <v>46081</v>
      </c>
      <c r="C140" s="301">
        <v>1</v>
      </c>
      <c r="D140" s="100" t="s">
        <v>144</v>
      </c>
      <c r="E140" s="100">
        <v>2025</v>
      </c>
      <c r="F140" s="100" t="s">
        <v>895</v>
      </c>
    </row>
    <row r="141" spans="1:6" x14ac:dyDescent="0.25">
      <c r="A141" s="100" t="s">
        <v>636</v>
      </c>
      <c r="B141" s="300">
        <v>46081</v>
      </c>
      <c r="C141" s="301">
        <v>1</v>
      </c>
      <c r="D141" s="100" t="s">
        <v>144</v>
      </c>
      <c r="E141" s="100">
        <v>2025</v>
      </c>
      <c r="F141" s="100" t="s">
        <v>895</v>
      </c>
    </row>
    <row r="142" spans="1:6" x14ac:dyDescent="0.25">
      <c r="A142" s="100" t="s">
        <v>636</v>
      </c>
      <c r="B142" s="300">
        <v>46042</v>
      </c>
      <c r="C142" s="301">
        <v>1</v>
      </c>
      <c r="D142" s="100" t="s">
        <v>648</v>
      </c>
      <c r="E142" s="100">
        <v>2025</v>
      </c>
      <c r="F142" s="100" t="s">
        <v>895</v>
      </c>
    </row>
    <row r="143" spans="1:6" hidden="1" x14ac:dyDescent="0.25">
      <c r="A143" s="100" t="s">
        <v>636</v>
      </c>
      <c r="B143" s="300">
        <v>46356</v>
      </c>
      <c r="C143" s="301">
        <v>0</v>
      </c>
      <c r="D143" s="100" t="s">
        <v>169</v>
      </c>
      <c r="E143" s="100">
        <v>2025</v>
      </c>
      <c r="F143" s="100" t="s">
        <v>45</v>
      </c>
    </row>
    <row r="144" spans="1:6" x14ac:dyDescent="0.25">
      <c r="A144" s="100" t="s">
        <v>652</v>
      </c>
      <c r="B144" s="300">
        <v>46006</v>
      </c>
      <c r="C144" s="301">
        <v>1</v>
      </c>
      <c r="D144" s="100" t="s">
        <v>588</v>
      </c>
      <c r="E144" s="100">
        <v>2025</v>
      </c>
      <c r="F144" s="100" t="s">
        <v>895</v>
      </c>
    </row>
    <row r="145" spans="1:6" x14ac:dyDescent="0.25">
      <c r="A145" s="100" t="s">
        <v>652</v>
      </c>
      <c r="B145" s="300">
        <v>46037</v>
      </c>
      <c r="C145" s="301">
        <v>1</v>
      </c>
      <c r="D145" s="100" t="s">
        <v>648</v>
      </c>
      <c r="E145" s="100">
        <v>2025</v>
      </c>
      <c r="F145" s="100" t="s">
        <v>895</v>
      </c>
    </row>
    <row r="146" spans="1:6" hidden="1" x14ac:dyDescent="0.25">
      <c r="A146" s="100" t="s">
        <v>652</v>
      </c>
      <c r="B146" s="300">
        <v>46203</v>
      </c>
      <c r="C146" s="301">
        <v>0</v>
      </c>
      <c r="D146" s="100" t="s">
        <v>169</v>
      </c>
      <c r="E146" s="100">
        <v>2025</v>
      </c>
      <c r="F146" s="100" t="s">
        <v>135</v>
      </c>
    </row>
    <row r="147" spans="1:6" hidden="1" x14ac:dyDescent="0.25">
      <c r="A147" s="100" t="s">
        <v>652</v>
      </c>
      <c r="B147" s="300">
        <v>46387</v>
      </c>
      <c r="C147" s="301">
        <v>0</v>
      </c>
      <c r="D147" s="100" t="s">
        <v>403</v>
      </c>
      <c r="E147" s="100">
        <v>2025</v>
      </c>
      <c r="F147" s="100" t="s">
        <v>45</v>
      </c>
    </row>
    <row r="148" spans="1:6" x14ac:dyDescent="0.25">
      <c r="A148" s="100" t="s">
        <v>664</v>
      </c>
      <c r="B148" s="300">
        <v>46006</v>
      </c>
      <c r="C148" s="301">
        <v>1</v>
      </c>
      <c r="D148" s="100" t="s">
        <v>34</v>
      </c>
      <c r="E148" s="100">
        <v>2025</v>
      </c>
      <c r="F148" s="100" t="s">
        <v>895</v>
      </c>
    </row>
    <row r="149" spans="1:6" x14ac:dyDescent="0.25">
      <c r="A149" s="100" t="s">
        <v>669</v>
      </c>
      <c r="B149" s="300">
        <v>46203</v>
      </c>
      <c r="C149" s="301">
        <v>1</v>
      </c>
      <c r="D149" s="100" t="s">
        <v>144</v>
      </c>
      <c r="E149" s="100">
        <v>2025</v>
      </c>
      <c r="F149" s="100" t="s">
        <v>895</v>
      </c>
    </row>
    <row r="150" spans="1:6" x14ac:dyDescent="0.25">
      <c r="A150" s="100" t="s">
        <v>671</v>
      </c>
      <c r="B150" s="300">
        <v>46022</v>
      </c>
      <c r="C150" s="301">
        <v>1</v>
      </c>
      <c r="D150" s="100" t="s">
        <v>588</v>
      </c>
      <c r="E150" s="100">
        <v>2025</v>
      </c>
      <c r="F150" s="100" t="s">
        <v>895</v>
      </c>
    </row>
    <row r="151" spans="1:6" hidden="1" x14ac:dyDescent="0.25">
      <c r="A151" s="100" t="s">
        <v>671</v>
      </c>
      <c r="B151" s="300">
        <v>46356</v>
      </c>
      <c r="C151" s="301">
        <v>0</v>
      </c>
      <c r="D151" s="100" t="s">
        <v>169</v>
      </c>
      <c r="E151" s="100">
        <v>2025</v>
      </c>
      <c r="F151" s="100" t="s">
        <v>45</v>
      </c>
    </row>
    <row r="152" spans="1:6" x14ac:dyDescent="0.25">
      <c r="A152" s="100" t="s">
        <v>671</v>
      </c>
      <c r="B152" s="300">
        <v>46022</v>
      </c>
      <c r="C152" s="301">
        <v>1</v>
      </c>
      <c r="D152" s="100" t="s">
        <v>403</v>
      </c>
      <c r="E152" s="100">
        <v>2025</v>
      </c>
      <c r="F152" s="100" t="s">
        <v>895</v>
      </c>
    </row>
    <row r="153" spans="1:6" x14ac:dyDescent="0.25">
      <c r="A153" s="100" t="s">
        <v>682</v>
      </c>
      <c r="B153" s="300">
        <v>45991</v>
      </c>
      <c r="C153" s="301">
        <v>1</v>
      </c>
      <c r="D153" s="100" t="s">
        <v>685</v>
      </c>
      <c r="E153" s="100">
        <v>2025</v>
      </c>
      <c r="F153" s="100" t="s">
        <v>895</v>
      </c>
    </row>
    <row r="154" spans="1:6" x14ac:dyDescent="0.25">
      <c r="A154" s="100" t="s">
        <v>686</v>
      </c>
      <c r="B154" s="300">
        <v>46022</v>
      </c>
      <c r="C154" s="301">
        <v>1</v>
      </c>
      <c r="D154" s="100" t="s">
        <v>685</v>
      </c>
      <c r="E154" s="100">
        <v>2025</v>
      </c>
      <c r="F154" s="100" t="s">
        <v>895</v>
      </c>
    </row>
    <row r="155" spans="1:6" x14ac:dyDescent="0.25">
      <c r="A155" s="100" t="s">
        <v>688</v>
      </c>
      <c r="B155" s="300">
        <v>46022</v>
      </c>
      <c r="C155" s="301">
        <v>1</v>
      </c>
      <c r="D155" s="100" t="s">
        <v>693</v>
      </c>
      <c r="E155" s="100">
        <v>2025</v>
      </c>
      <c r="F155" s="100" t="s">
        <v>895</v>
      </c>
    </row>
    <row r="156" spans="1:6" x14ac:dyDescent="0.25">
      <c r="A156" s="100" t="s">
        <v>694</v>
      </c>
      <c r="B156" s="300">
        <v>45991</v>
      </c>
      <c r="C156" s="301">
        <v>1</v>
      </c>
      <c r="D156" s="100" t="s">
        <v>685</v>
      </c>
      <c r="E156" s="100">
        <v>2025</v>
      </c>
      <c r="F156" s="100" t="s">
        <v>895</v>
      </c>
    </row>
    <row r="157" spans="1:6" x14ac:dyDescent="0.25">
      <c r="A157" s="100" t="s">
        <v>698</v>
      </c>
      <c r="B157" s="300">
        <v>46006</v>
      </c>
      <c r="C157" s="301">
        <v>1</v>
      </c>
      <c r="D157" s="100" t="s">
        <v>130</v>
      </c>
      <c r="E157" s="100">
        <v>2025</v>
      </c>
      <c r="F157" s="100" t="s">
        <v>895</v>
      </c>
    </row>
    <row r="158" spans="1:6" x14ac:dyDescent="0.25">
      <c r="A158" s="100" t="s">
        <v>703</v>
      </c>
      <c r="B158" s="300">
        <v>45991</v>
      </c>
      <c r="C158" s="301">
        <v>1</v>
      </c>
      <c r="D158" s="100" t="s">
        <v>685</v>
      </c>
      <c r="E158" s="100">
        <v>2025</v>
      </c>
      <c r="F158" s="100" t="s">
        <v>895</v>
      </c>
    </row>
    <row r="159" spans="1:6" x14ac:dyDescent="0.25">
      <c r="A159" s="100" t="s">
        <v>708</v>
      </c>
      <c r="B159" s="300">
        <v>46179</v>
      </c>
      <c r="C159" s="301">
        <v>1</v>
      </c>
      <c r="D159" s="100" t="s">
        <v>144</v>
      </c>
      <c r="E159" s="100">
        <v>2025</v>
      </c>
      <c r="F159" s="100" t="s">
        <v>895</v>
      </c>
    </row>
    <row r="160" spans="1:6" x14ac:dyDescent="0.25">
      <c r="A160" s="100" t="s">
        <v>713</v>
      </c>
      <c r="B160" s="300">
        <v>46022</v>
      </c>
      <c r="C160" s="301">
        <v>1</v>
      </c>
      <c r="D160" s="100" t="s">
        <v>144</v>
      </c>
      <c r="E160" s="100">
        <v>2025</v>
      </c>
      <c r="F160" s="100" t="s">
        <v>895</v>
      </c>
    </row>
    <row r="161" spans="1:6" x14ac:dyDescent="0.25">
      <c r="A161" s="100" t="s">
        <v>718</v>
      </c>
      <c r="B161" s="300">
        <v>46203</v>
      </c>
      <c r="C161" s="301">
        <v>1</v>
      </c>
      <c r="D161" s="100" t="s">
        <v>723</v>
      </c>
      <c r="E161" s="100">
        <v>2025</v>
      </c>
      <c r="F161" s="100" t="s">
        <v>895</v>
      </c>
    </row>
    <row r="162" spans="1:6" x14ac:dyDescent="0.25">
      <c r="A162" s="100" t="s">
        <v>724</v>
      </c>
      <c r="B162" s="300">
        <v>45991</v>
      </c>
      <c r="C162" s="301">
        <v>1</v>
      </c>
      <c r="D162" s="100" t="s">
        <v>723</v>
      </c>
      <c r="E162" s="100">
        <v>2025</v>
      </c>
      <c r="F162" s="100" t="s">
        <v>895</v>
      </c>
    </row>
    <row r="163" spans="1:6" hidden="1" x14ac:dyDescent="0.25">
      <c r="A163" s="100" t="s">
        <v>728</v>
      </c>
      <c r="B163" s="300">
        <v>46387</v>
      </c>
      <c r="C163" s="301">
        <v>0</v>
      </c>
      <c r="D163" s="100" t="s">
        <v>938</v>
      </c>
      <c r="E163" s="100">
        <v>2025</v>
      </c>
      <c r="F163" s="100" t="s">
        <v>45</v>
      </c>
    </row>
    <row r="164" spans="1:6" hidden="1" x14ac:dyDescent="0.25">
      <c r="A164" s="100" t="s">
        <v>728</v>
      </c>
      <c r="B164" s="300">
        <v>46387</v>
      </c>
      <c r="C164" s="301">
        <v>0</v>
      </c>
      <c r="D164" s="100" t="s">
        <v>938</v>
      </c>
      <c r="E164" s="100">
        <v>2025</v>
      </c>
      <c r="F164" s="100" t="s">
        <v>45</v>
      </c>
    </row>
    <row r="165" spans="1:6" hidden="1" x14ac:dyDescent="0.25">
      <c r="A165" s="100" t="s">
        <v>728</v>
      </c>
      <c r="B165" s="300">
        <v>46387</v>
      </c>
      <c r="C165" s="301">
        <v>0</v>
      </c>
      <c r="D165" s="100" t="s">
        <v>938</v>
      </c>
      <c r="E165" s="100">
        <v>2025</v>
      </c>
      <c r="F165" s="100" t="s">
        <v>45</v>
      </c>
    </row>
    <row r="166" spans="1:6" hidden="1" x14ac:dyDescent="0.25">
      <c r="A166" s="100" t="s">
        <v>728</v>
      </c>
      <c r="B166" s="300">
        <v>46203</v>
      </c>
      <c r="C166" s="301">
        <v>0</v>
      </c>
      <c r="D166" s="100" t="s">
        <v>130</v>
      </c>
      <c r="E166" s="100">
        <v>2025</v>
      </c>
      <c r="F166" s="100" t="s">
        <v>135</v>
      </c>
    </row>
    <row r="167" spans="1:6" x14ac:dyDescent="0.25">
      <c r="A167" s="100" t="s">
        <v>728</v>
      </c>
      <c r="B167" s="300">
        <v>45991</v>
      </c>
      <c r="C167" s="301">
        <v>1</v>
      </c>
      <c r="D167" s="100" t="s">
        <v>734</v>
      </c>
      <c r="E167" s="100">
        <v>2025</v>
      </c>
      <c r="F167" s="100" t="s">
        <v>895</v>
      </c>
    </row>
    <row r="168" spans="1:6" x14ac:dyDescent="0.25">
      <c r="A168" s="100" t="s">
        <v>735</v>
      </c>
      <c r="B168" s="300">
        <v>46021</v>
      </c>
      <c r="C168" s="301">
        <v>1</v>
      </c>
      <c r="D168" s="100" t="s">
        <v>323</v>
      </c>
      <c r="E168" s="100">
        <v>2025</v>
      </c>
      <c r="F168" s="100" t="s">
        <v>895</v>
      </c>
    </row>
    <row r="169" spans="1:6" hidden="1" x14ac:dyDescent="0.25">
      <c r="A169" s="100" t="s">
        <v>739</v>
      </c>
      <c r="B169" s="300">
        <v>46006</v>
      </c>
      <c r="C169" s="301">
        <v>1</v>
      </c>
      <c r="D169" s="100" t="s">
        <v>744</v>
      </c>
      <c r="E169" s="100">
        <v>2025</v>
      </c>
      <c r="F169" s="100" t="s">
        <v>894</v>
      </c>
    </row>
    <row r="170" spans="1:6" hidden="1" x14ac:dyDescent="0.25">
      <c r="A170" s="100" t="s">
        <v>746</v>
      </c>
      <c r="B170" s="300">
        <v>45960</v>
      </c>
      <c r="C170" s="301">
        <v>1</v>
      </c>
      <c r="D170" s="100" t="s">
        <v>109</v>
      </c>
      <c r="E170" s="100">
        <v>2025</v>
      </c>
      <c r="F170" s="100" t="s">
        <v>894</v>
      </c>
    </row>
    <row r="171" spans="1:6" hidden="1" x14ac:dyDescent="0.25">
      <c r="A171" s="100" t="s">
        <v>751</v>
      </c>
      <c r="B171" s="300">
        <v>45976</v>
      </c>
      <c r="C171" s="301">
        <v>1</v>
      </c>
      <c r="D171" s="100" t="s">
        <v>34</v>
      </c>
      <c r="E171" s="100">
        <v>2025</v>
      </c>
      <c r="F171" s="100" t="s">
        <v>894</v>
      </c>
    </row>
    <row r="172" spans="1:6" x14ac:dyDescent="0.25">
      <c r="A172" s="100" t="s">
        <v>756</v>
      </c>
      <c r="B172" s="300">
        <v>45991</v>
      </c>
      <c r="C172" s="301">
        <v>1</v>
      </c>
      <c r="D172" s="100" t="s">
        <v>761</v>
      </c>
      <c r="E172" s="100">
        <v>2025</v>
      </c>
      <c r="F172" s="100" t="s">
        <v>895</v>
      </c>
    </row>
    <row r="173" spans="1:6" hidden="1" x14ac:dyDescent="0.25">
      <c r="A173" s="100" t="s">
        <v>763</v>
      </c>
      <c r="B173" s="300">
        <v>45991</v>
      </c>
      <c r="C173" s="301">
        <v>1</v>
      </c>
      <c r="D173" s="100" t="s">
        <v>583</v>
      </c>
      <c r="E173" s="100">
        <v>2025</v>
      </c>
      <c r="F173" s="100" t="s">
        <v>894</v>
      </c>
    </row>
    <row r="174" spans="1:6" hidden="1" x14ac:dyDescent="0.25">
      <c r="A174" s="100" t="s">
        <v>768</v>
      </c>
      <c r="B174" s="300">
        <v>46022</v>
      </c>
      <c r="C174" s="301">
        <v>1</v>
      </c>
      <c r="D174" s="100" t="s">
        <v>734</v>
      </c>
      <c r="E174" s="100">
        <v>2025</v>
      </c>
      <c r="F174" s="100" t="s">
        <v>894</v>
      </c>
    </row>
    <row r="175" spans="1:6" x14ac:dyDescent="0.25">
      <c r="A175" s="100" t="s">
        <v>774</v>
      </c>
      <c r="B175" s="300">
        <v>45960</v>
      </c>
      <c r="C175" s="301">
        <v>1</v>
      </c>
      <c r="D175" s="100" t="s">
        <v>779</v>
      </c>
      <c r="E175" s="100">
        <v>2025</v>
      </c>
      <c r="F175" s="100" t="s">
        <v>895</v>
      </c>
    </row>
    <row r="176" spans="1:6" hidden="1" x14ac:dyDescent="0.25">
      <c r="A176" s="100" t="s">
        <v>780</v>
      </c>
      <c r="B176" s="300">
        <v>46203</v>
      </c>
      <c r="C176" s="301">
        <v>0.5</v>
      </c>
      <c r="D176" s="100" t="s">
        <v>125</v>
      </c>
      <c r="E176" s="100">
        <v>2025</v>
      </c>
      <c r="F176" s="100" t="s">
        <v>135</v>
      </c>
    </row>
    <row r="177" spans="1:6" hidden="1" x14ac:dyDescent="0.25">
      <c r="A177" s="100" t="s">
        <v>786</v>
      </c>
      <c r="B177" s="300">
        <v>45991</v>
      </c>
      <c r="C177" s="301">
        <v>1</v>
      </c>
      <c r="D177" s="100" t="s">
        <v>789</v>
      </c>
      <c r="E177" s="100">
        <v>2025</v>
      </c>
      <c r="F177" s="100" t="s">
        <v>894</v>
      </c>
    </row>
    <row r="178" spans="1:6" hidden="1" x14ac:dyDescent="0.25">
      <c r="A178" s="100" t="s">
        <v>790</v>
      </c>
      <c r="B178" s="300">
        <v>46356</v>
      </c>
      <c r="C178" s="301">
        <v>0</v>
      </c>
      <c r="D178" s="100" t="s">
        <v>734</v>
      </c>
      <c r="E178" s="100">
        <v>2025</v>
      </c>
      <c r="F178" s="100" t="s">
        <v>45</v>
      </c>
    </row>
    <row r="179" spans="1:6" x14ac:dyDescent="0.25">
      <c r="A179" s="100" t="s">
        <v>792</v>
      </c>
      <c r="B179" s="300">
        <v>46203</v>
      </c>
      <c r="C179" s="301">
        <v>1</v>
      </c>
      <c r="D179" s="100" t="s">
        <v>734</v>
      </c>
      <c r="E179" s="100">
        <v>2025</v>
      </c>
      <c r="F179" s="100" t="s">
        <v>895</v>
      </c>
    </row>
    <row r="180" spans="1:6" x14ac:dyDescent="0.25">
      <c r="A180" s="100" t="s">
        <v>798</v>
      </c>
      <c r="B180" s="300">
        <v>46203</v>
      </c>
      <c r="C180" s="301">
        <v>1</v>
      </c>
      <c r="D180" s="100" t="s">
        <v>734</v>
      </c>
      <c r="E180" s="100">
        <v>2025</v>
      </c>
      <c r="F180" s="100" t="s">
        <v>895</v>
      </c>
    </row>
    <row r="181" spans="1:6" hidden="1" x14ac:dyDescent="0.25">
      <c r="A181" s="100" t="s">
        <v>804</v>
      </c>
      <c r="B181" s="300">
        <v>46356</v>
      </c>
      <c r="C181" s="301">
        <v>0</v>
      </c>
      <c r="D181" s="100" t="s">
        <v>125</v>
      </c>
      <c r="E181" s="100">
        <v>2025</v>
      </c>
      <c r="F181" s="100" t="s">
        <v>45</v>
      </c>
    </row>
    <row r="182" spans="1:6" hidden="1" x14ac:dyDescent="0.25">
      <c r="A182" s="100" t="s">
        <v>810</v>
      </c>
      <c r="B182" s="300">
        <v>46356</v>
      </c>
      <c r="C182" s="301">
        <v>0</v>
      </c>
      <c r="D182" s="100" t="s">
        <v>125</v>
      </c>
      <c r="E182" s="100">
        <v>2025</v>
      </c>
      <c r="F182" s="100" t="s">
        <v>45</v>
      </c>
    </row>
    <row r="183" spans="1:6" hidden="1" x14ac:dyDescent="0.25">
      <c r="A183" s="100" t="s">
        <v>816</v>
      </c>
      <c r="B183" s="300">
        <v>46356</v>
      </c>
      <c r="C183" s="301">
        <v>0.4</v>
      </c>
      <c r="D183" s="100" t="s">
        <v>822</v>
      </c>
      <c r="E183" s="100">
        <v>2025</v>
      </c>
      <c r="F183" s="100" t="s">
        <v>45</v>
      </c>
    </row>
    <row r="184" spans="1:6" x14ac:dyDescent="0.25">
      <c r="A184" s="100" t="s">
        <v>824</v>
      </c>
      <c r="B184" s="300">
        <v>46387</v>
      </c>
      <c r="C184" s="301">
        <v>1</v>
      </c>
      <c r="D184" s="100" t="s">
        <v>830</v>
      </c>
      <c r="E184" s="100">
        <v>2025</v>
      </c>
      <c r="F184" s="100" t="s">
        <v>895</v>
      </c>
    </row>
    <row r="185" spans="1:6" hidden="1" x14ac:dyDescent="0.25">
      <c r="A185" s="100" t="s">
        <v>921</v>
      </c>
      <c r="B185" s="300">
        <v>46402</v>
      </c>
      <c r="C185" s="301">
        <v>0</v>
      </c>
      <c r="D185" s="100" t="s">
        <v>323</v>
      </c>
      <c r="E185" s="100">
        <v>2026</v>
      </c>
      <c r="F185" s="100" t="s">
        <v>45</v>
      </c>
    </row>
    <row r="186" spans="1:6" hidden="1" x14ac:dyDescent="0.25">
      <c r="A186" s="100" t="s">
        <v>922</v>
      </c>
      <c r="B186" s="300">
        <v>46387</v>
      </c>
      <c r="C186" s="301">
        <v>0</v>
      </c>
      <c r="D186" s="100" t="s">
        <v>934</v>
      </c>
      <c r="E186" s="100">
        <v>2026</v>
      </c>
      <c r="F186" s="100" t="s">
        <v>45</v>
      </c>
    </row>
    <row r="187" spans="1:6" hidden="1" x14ac:dyDescent="0.25">
      <c r="A187" s="100" t="s">
        <v>923</v>
      </c>
      <c r="B187" s="300">
        <v>46387</v>
      </c>
      <c r="C187" s="301">
        <v>0</v>
      </c>
      <c r="D187" s="100" t="s">
        <v>685</v>
      </c>
      <c r="E187" s="100">
        <v>2026</v>
      </c>
      <c r="F187" s="100" t="s">
        <v>45</v>
      </c>
    </row>
    <row r="188" spans="1:6" hidden="1" x14ac:dyDescent="0.25">
      <c r="A188" s="100" t="s">
        <v>924</v>
      </c>
      <c r="B188" s="300">
        <v>46387</v>
      </c>
      <c r="C188" s="301">
        <v>0</v>
      </c>
      <c r="D188" s="100" t="s">
        <v>685</v>
      </c>
      <c r="E188" s="100">
        <v>2026</v>
      </c>
      <c r="F188" s="100" t="s">
        <v>45</v>
      </c>
    </row>
    <row r="189" spans="1:6" hidden="1" x14ac:dyDescent="0.25">
      <c r="A189" s="100" t="s">
        <v>925</v>
      </c>
      <c r="B189" s="300">
        <v>46387</v>
      </c>
      <c r="C189" s="301">
        <v>0</v>
      </c>
      <c r="D189" s="100" t="s">
        <v>685</v>
      </c>
      <c r="E189" s="100">
        <v>2026</v>
      </c>
      <c r="F189" s="100" t="s">
        <v>45</v>
      </c>
    </row>
    <row r="190" spans="1:6" hidden="1" x14ac:dyDescent="0.25">
      <c r="A190" s="100" t="s">
        <v>926</v>
      </c>
      <c r="B190" s="300">
        <v>46387</v>
      </c>
      <c r="C190" s="301">
        <v>0</v>
      </c>
      <c r="D190" s="100" t="s">
        <v>685</v>
      </c>
      <c r="E190" s="100">
        <v>2026</v>
      </c>
      <c r="F190" s="100" t="s">
        <v>45</v>
      </c>
    </row>
    <row r="191" spans="1:6" hidden="1" x14ac:dyDescent="0.25">
      <c r="A191" s="100" t="s">
        <v>927</v>
      </c>
      <c r="B191" s="300">
        <v>46477</v>
      </c>
      <c r="C191" s="301">
        <v>0</v>
      </c>
      <c r="D191" s="100" t="s">
        <v>323</v>
      </c>
      <c r="E191" s="100">
        <v>2026</v>
      </c>
      <c r="F191" s="100" t="s">
        <v>45</v>
      </c>
    </row>
    <row r="196" spans="1:3" ht="14.5" x14ac:dyDescent="0.35">
      <c r="A196" t="s">
        <v>834</v>
      </c>
      <c r="B196" s="96">
        <v>75</v>
      </c>
      <c r="C196" s="162">
        <f>B196/B202</f>
        <v>0.39473684210526316</v>
      </c>
    </row>
    <row r="197" spans="1:3" ht="14.5" x14ac:dyDescent="0.35">
      <c r="A197" t="s">
        <v>835</v>
      </c>
      <c r="B197" s="97">
        <v>16</v>
      </c>
      <c r="C197" s="162">
        <f>B197/B202</f>
        <v>8.4210526315789472E-2</v>
      </c>
    </row>
    <row r="198" spans="1:3" ht="14.5" x14ac:dyDescent="0.35">
      <c r="A198" t="s">
        <v>836</v>
      </c>
      <c r="B198" s="97">
        <v>2</v>
      </c>
      <c r="C198" s="162">
        <f>B198/B202</f>
        <v>1.0526315789473684E-2</v>
      </c>
    </row>
    <row r="199" spans="1:3" ht="14.5" x14ac:dyDescent="0.35">
      <c r="A199" t="s">
        <v>837</v>
      </c>
      <c r="B199" s="97">
        <v>24</v>
      </c>
      <c r="C199" s="162">
        <f>B199/B202</f>
        <v>0.12631578947368421</v>
      </c>
    </row>
    <row r="200" spans="1:3" ht="14.5" x14ac:dyDescent="0.35">
      <c r="A200" t="s">
        <v>838</v>
      </c>
      <c r="B200" s="97">
        <v>58</v>
      </c>
      <c r="C200" s="162">
        <f>B200/B202</f>
        <v>0.30526315789473685</v>
      </c>
    </row>
    <row r="201" spans="1:3" ht="14.5" x14ac:dyDescent="0.35">
      <c r="A201" t="s">
        <v>839</v>
      </c>
      <c r="B201" s="97">
        <v>15</v>
      </c>
      <c r="C201" s="162">
        <f>B201/B202</f>
        <v>7.8947368421052627E-2</v>
      </c>
    </row>
    <row r="202" spans="1:3" ht="14.5" x14ac:dyDescent="0.35">
      <c r="A202"/>
      <c r="B202">
        <f>SUBTOTAL(9,B196:B201)</f>
        <v>190</v>
      </c>
      <c r="C202"/>
    </row>
  </sheetData>
  <autoFilter ref="A1:F191" xr:uid="{59B66404-0C29-4307-91D0-6B4836FEF34E}">
    <filterColumn colId="5">
      <filters>
        <filter val="EN REVISION OCI"/>
      </filters>
    </filterColumn>
  </autoFilter>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E0E-C458-4E0E-A4EF-3C30BFEC0C85}">
  <sheetPr filterMode="1"/>
  <dimension ref="A1:T371"/>
  <sheetViews>
    <sheetView topLeftCell="A37" workbookViewId="0">
      <selection activeCell="A215" sqref="A215:C219"/>
    </sheetView>
  </sheetViews>
  <sheetFormatPr baseColWidth="10" defaultColWidth="10.81640625" defaultRowHeight="10.5" x14ac:dyDescent="0.25"/>
  <cols>
    <col min="1" max="18" width="10.54296875" style="100" customWidth="1"/>
    <col min="19" max="19" width="21.54296875" style="100" customWidth="1"/>
    <col min="20" max="20" width="10.54296875" style="100" customWidth="1"/>
    <col min="21" max="16384" width="10.81640625" style="100"/>
  </cols>
  <sheetData>
    <row r="1" spans="1:20" x14ac:dyDescent="0.25">
      <c r="A1" s="354" t="s">
        <v>0</v>
      </c>
      <c r="B1" s="354" t="s">
        <v>8</v>
      </c>
      <c r="C1" s="354" t="s">
        <v>11</v>
      </c>
      <c r="D1" s="354" t="s">
        <v>12</v>
      </c>
      <c r="E1" s="356" t="s">
        <v>13</v>
      </c>
      <c r="F1" s="357"/>
      <c r="G1" s="357"/>
      <c r="H1" s="357"/>
      <c r="I1" s="357"/>
      <c r="J1" s="357"/>
      <c r="K1" s="357"/>
      <c r="L1" s="357"/>
      <c r="M1" s="355" t="s">
        <v>15</v>
      </c>
      <c r="N1" s="359"/>
      <c r="O1" s="359"/>
      <c r="P1" s="359"/>
      <c r="Q1" s="360"/>
      <c r="R1" s="358" t="s">
        <v>16</v>
      </c>
      <c r="S1" s="354" t="s">
        <v>18</v>
      </c>
      <c r="T1" s="355"/>
    </row>
    <row r="2" spans="1:20" ht="22.4" customHeight="1" x14ac:dyDescent="0.25">
      <c r="A2" s="354"/>
      <c r="B2" s="354"/>
      <c r="C2" s="354"/>
      <c r="D2" s="354"/>
      <c r="E2" s="105" t="s">
        <v>19</v>
      </c>
      <c r="F2" s="105" t="s">
        <v>20</v>
      </c>
      <c r="G2" s="105" t="s">
        <v>21</v>
      </c>
      <c r="H2" s="105" t="s">
        <v>22</v>
      </c>
      <c r="I2" s="105" t="s">
        <v>23</v>
      </c>
      <c r="J2" s="105" t="s">
        <v>24</v>
      </c>
      <c r="K2" s="105" t="s">
        <v>25</v>
      </c>
      <c r="L2" s="106" t="s">
        <v>26</v>
      </c>
      <c r="M2" s="103" t="s">
        <v>27</v>
      </c>
      <c r="N2" s="103" t="s">
        <v>28</v>
      </c>
      <c r="O2" s="103" t="s">
        <v>29</v>
      </c>
      <c r="P2" s="103" t="s">
        <v>1210</v>
      </c>
      <c r="Q2" s="103" t="s">
        <v>30</v>
      </c>
      <c r="R2" s="358"/>
      <c r="S2" s="104" t="s">
        <v>31</v>
      </c>
      <c r="T2" s="104" t="s">
        <v>32</v>
      </c>
    </row>
    <row r="3" spans="1:20" hidden="1" x14ac:dyDescent="0.25">
      <c r="A3" s="112" t="s">
        <v>39</v>
      </c>
      <c r="B3" s="305">
        <v>46203</v>
      </c>
      <c r="C3" s="108">
        <v>0.33333333333333331</v>
      </c>
      <c r="D3" s="166" t="s">
        <v>34</v>
      </c>
      <c r="E3" s="108"/>
      <c r="F3" s="108"/>
      <c r="G3" s="108"/>
      <c r="H3" s="108"/>
      <c r="I3" s="108"/>
      <c r="J3" s="108" t="s">
        <v>35</v>
      </c>
      <c r="K3" s="108"/>
      <c r="L3" s="108"/>
      <c r="M3" s="104" t="s">
        <v>35</v>
      </c>
      <c r="N3" s="104"/>
      <c r="O3" s="104"/>
      <c r="P3" s="104"/>
      <c r="Q3" s="104"/>
      <c r="R3" s="104">
        <v>2011</v>
      </c>
      <c r="S3" s="104" t="s">
        <v>135</v>
      </c>
      <c r="T3" s="107" t="s">
        <v>322</v>
      </c>
    </row>
    <row r="4" spans="1:20" hidden="1" x14ac:dyDescent="0.25">
      <c r="A4" s="112" t="s">
        <v>46</v>
      </c>
      <c r="B4" s="305">
        <v>46387</v>
      </c>
      <c r="C4" s="108">
        <v>0.5</v>
      </c>
      <c r="D4" s="166" t="s">
        <v>34</v>
      </c>
      <c r="E4" s="108"/>
      <c r="F4" s="108"/>
      <c r="G4" s="108"/>
      <c r="H4" s="108"/>
      <c r="I4" s="108" t="s">
        <v>35</v>
      </c>
      <c r="J4" s="108"/>
      <c r="K4" s="108"/>
      <c r="L4" s="108"/>
      <c r="M4" s="104" t="s">
        <v>35</v>
      </c>
      <c r="N4" s="104"/>
      <c r="O4" s="104"/>
      <c r="P4" s="104"/>
      <c r="Q4" s="104"/>
      <c r="R4" s="104">
        <v>2012</v>
      </c>
      <c r="S4" s="107" t="s">
        <v>45</v>
      </c>
      <c r="T4" s="107" t="s">
        <v>38</v>
      </c>
    </row>
    <row r="5" spans="1:20" hidden="1" x14ac:dyDescent="0.25">
      <c r="A5" s="113" t="s">
        <v>53</v>
      </c>
      <c r="B5" s="305">
        <v>46387</v>
      </c>
      <c r="C5" s="108">
        <v>0.5</v>
      </c>
      <c r="D5" s="166" t="s">
        <v>34</v>
      </c>
      <c r="E5" s="108"/>
      <c r="F5" s="108"/>
      <c r="G5" s="108"/>
      <c r="H5" s="108"/>
      <c r="I5" s="108" t="s">
        <v>35</v>
      </c>
      <c r="J5" s="108"/>
      <c r="K5" s="108"/>
      <c r="L5" s="108"/>
      <c r="M5" s="104" t="s">
        <v>35</v>
      </c>
      <c r="N5" s="104"/>
      <c r="O5" s="104"/>
      <c r="P5" s="104"/>
      <c r="Q5" s="104"/>
      <c r="R5" s="104">
        <v>2013</v>
      </c>
      <c r="S5" s="107" t="s">
        <v>45</v>
      </c>
      <c r="T5" s="107" t="s">
        <v>38</v>
      </c>
    </row>
    <row r="6" spans="1:20" hidden="1" x14ac:dyDescent="0.25">
      <c r="A6" s="112" t="s">
        <v>62</v>
      </c>
      <c r="B6" s="305">
        <v>46387</v>
      </c>
      <c r="C6" s="108">
        <v>0.5</v>
      </c>
      <c r="D6" s="166" t="s">
        <v>34</v>
      </c>
      <c r="E6" s="108"/>
      <c r="F6" s="108"/>
      <c r="G6" s="108"/>
      <c r="H6" s="108"/>
      <c r="I6" s="108" t="s">
        <v>35</v>
      </c>
      <c r="J6" s="108"/>
      <c r="K6" s="108"/>
      <c r="L6" s="108"/>
      <c r="M6" s="104" t="s">
        <v>35</v>
      </c>
      <c r="N6" s="104"/>
      <c r="O6" s="104"/>
      <c r="P6" s="104"/>
      <c r="Q6" s="104"/>
      <c r="R6" s="104">
        <v>2015</v>
      </c>
      <c r="S6" s="107" t="s">
        <v>45</v>
      </c>
      <c r="T6" s="107" t="s">
        <v>38</v>
      </c>
    </row>
    <row r="7" spans="1:20" hidden="1" x14ac:dyDescent="0.25">
      <c r="A7" s="114" t="s">
        <v>1015</v>
      </c>
      <c r="B7" s="305">
        <v>46387</v>
      </c>
      <c r="C7" s="108">
        <v>0.5</v>
      </c>
      <c r="D7" s="166" t="s">
        <v>34</v>
      </c>
      <c r="E7" s="108"/>
      <c r="F7" s="108"/>
      <c r="G7" s="108"/>
      <c r="H7" s="108"/>
      <c r="I7" s="108" t="s">
        <v>35</v>
      </c>
      <c r="J7" s="108"/>
      <c r="K7" s="108"/>
      <c r="L7" s="108"/>
      <c r="M7" s="104" t="s">
        <v>35</v>
      </c>
      <c r="N7" s="104"/>
      <c r="O7" s="104"/>
      <c r="P7" s="104"/>
      <c r="Q7" s="104"/>
      <c r="R7" s="104">
        <v>2016</v>
      </c>
      <c r="S7" s="107" t="s">
        <v>45</v>
      </c>
      <c r="T7" s="107" t="s">
        <v>38</v>
      </c>
    </row>
    <row r="8" spans="1:20" hidden="1" x14ac:dyDescent="0.25">
      <c r="A8" s="114" t="s">
        <v>70</v>
      </c>
      <c r="B8" s="305">
        <v>46387</v>
      </c>
      <c r="C8" s="108">
        <v>0.5</v>
      </c>
      <c r="D8" s="166" t="s">
        <v>34</v>
      </c>
      <c r="E8" s="108" t="s">
        <v>35</v>
      </c>
      <c r="F8" s="108"/>
      <c r="G8" s="108"/>
      <c r="H8" s="108"/>
      <c r="I8" s="108" t="s">
        <v>35</v>
      </c>
      <c r="J8" s="108"/>
      <c r="K8" s="108"/>
      <c r="L8" s="108"/>
      <c r="M8" s="104" t="s">
        <v>35</v>
      </c>
      <c r="N8" s="104"/>
      <c r="O8" s="104"/>
      <c r="P8" s="104"/>
      <c r="Q8" s="104"/>
      <c r="R8" s="104">
        <v>2016</v>
      </c>
      <c r="S8" s="107" t="s">
        <v>45</v>
      </c>
      <c r="T8" s="107" t="s">
        <v>38</v>
      </c>
    </row>
    <row r="9" spans="1:20" hidden="1" x14ac:dyDescent="0.25">
      <c r="A9" s="114" t="s">
        <v>1016</v>
      </c>
      <c r="B9" s="305">
        <v>46203</v>
      </c>
      <c r="C9" s="108">
        <v>1</v>
      </c>
      <c r="D9" s="166" t="s">
        <v>34</v>
      </c>
      <c r="E9" s="108"/>
      <c r="F9" s="108"/>
      <c r="G9" s="108"/>
      <c r="H9" s="108"/>
      <c r="I9" s="108" t="s">
        <v>35</v>
      </c>
      <c r="J9" s="108"/>
      <c r="K9" s="108"/>
      <c r="L9" s="108"/>
      <c r="M9" s="104" t="s">
        <v>35</v>
      </c>
      <c r="N9" s="104"/>
      <c r="O9" s="104"/>
      <c r="P9" s="104"/>
      <c r="Q9" s="104"/>
      <c r="R9" s="104">
        <v>2016</v>
      </c>
      <c r="S9" s="107" t="s">
        <v>895</v>
      </c>
      <c r="T9" s="107" t="s">
        <v>38</v>
      </c>
    </row>
    <row r="10" spans="1:20" hidden="1" x14ac:dyDescent="0.25">
      <c r="A10" s="114" t="s">
        <v>1017</v>
      </c>
      <c r="B10" s="305">
        <v>46387</v>
      </c>
      <c r="C10" s="108">
        <v>0.5</v>
      </c>
      <c r="D10" s="166" t="s">
        <v>34</v>
      </c>
      <c r="E10" s="108"/>
      <c r="F10" s="108"/>
      <c r="G10" s="108"/>
      <c r="H10" s="108"/>
      <c r="I10" s="108" t="s">
        <v>35</v>
      </c>
      <c r="J10" s="108"/>
      <c r="K10" s="108"/>
      <c r="L10" s="108"/>
      <c r="M10" s="104" t="s">
        <v>35</v>
      </c>
      <c r="N10" s="104"/>
      <c r="O10" s="104"/>
      <c r="P10" s="104"/>
      <c r="Q10" s="104"/>
      <c r="R10" s="104">
        <v>2016</v>
      </c>
      <c r="S10" s="107" t="s">
        <v>45</v>
      </c>
      <c r="T10" s="107" t="s">
        <v>38</v>
      </c>
    </row>
    <row r="11" spans="1:20" hidden="1" x14ac:dyDescent="0.25">
      <c r="A11" s="114" t="s">
        <v>83</v>
      </c>
      <c r="B11" s="305">
        <v>46387</v>
      </c>
      <c r="C11" s="108">
        <v>0.5</v>
      </c>
      <c r="D11" s="166" t="s">
        <v>34</v>
      </c>
      <c r="E11" s="108"/>
      <c r="F11" s="108"/>
      <c r="G11" s="108"/>
      <c r="H11" s="108"/>
      <c r="I11" s="108" t="s">
        <v>35</v>
      </c>
      <c r="J11" s="108"/>
      <c r="K11" s="108"/>
      <c r="L11" s="108"/>
      <c r="M11" s="104"/>
      <c r="N11" s="104" t="s">
        <v>35</v>
      </c>
      <c r="O11" s="104"/>
      <c r="P11" s="104"/>
      <c r="Q11" s="104"/>
      <c r="R11" s="104">
        <v>2016</v>
      </c>
      <c r="S11" s="107" t="s">
        <v>45</v>
      </c>
      <c r="T11" s="107" t="s">
        <v>38</v>
      </c>
    </row>
    <row r="12" spans="1:20" hidden="1" x14ac:dyDescent="0.25">
      <c r="A12" s="114" t="s">
        <v>86</v>
      </c>
      <c r="B12" s="305">
        <v>46387</v>
      </c>
      <c r="C12" s="108">
        <v>0.5</v>
      </c>
      <c r="D12" s="166" t="s">
        <v>34</v>
      </c>
      <c r="E12" s="108"/>
      <c r="F12" s="108"/>
      <c r="G12" s="108"/>
      <c r="H12" s="108"/>
      <c r="I12" s="108" t="s">
        <v>35</v>
      </c>
      <c r="J12" s="108"/>
      <c r="K12" s="108"/>
      <c r="L12" s="108"/>
      <c r="M12" s="104" t="s">
        <v>35</v>
      </c>
      <c r="N12" s="104"/>
      <c r="O12" s="104"/>
      <c r="P12" s="104"/>
      <c r="Q12" s="104"/>
      <c r="R12" s="104">
        <v>2016</v>
      </c>
      <c r="S12" s="107" t="s">
        <v>45</v>
      </c>
      <c r="T12" s="107" t="s">
        <v>38</v>
      </c>
    </row>
    <row r="13" spans="1:20" hidden="1" x14ac:dyDescent="0.25">
      <c r="A13" s="114" t="s">
        <v>88</v>
      </c>
      <c r="B13" s="305">
        <v>46387</v>
      </c>
      <c r="C13" s="108">
        <v>0.5</v>
      </c>
      <c r="D13" s="166" t="s">
        <v>34</v>
      </c>
      <c r="E13" s="108"/>
      <c r="F13" s="108"/>
      <c r="G13" s="108"/>
      <c r="H13" s="108"/>
      <c r="I13" s="108" t="s">
        <v>35</v>
      </c>
      <c r="J13" s="108"/>
      <c r="K13" s="108"/>
      <c r="L13" s="108"/>
      <c r="M13" s="104" t="s">
        <v>35</v>
      </c>
      <c r="N13" s="104"/>
      <c r="O13" s="104"/>
      <c r="P13" s="104"/>
      <c r="Q13" s="104"/>
      <c r="R13" s="104">
        <v>2016</v>
      </c>
      <c r="S13" s="107" t="s">
        <v>45</v>
      </c>
      <c r="T13" s="107" t="s">
        <v>38</v>
      </c>
    </row>
    <row r="14" spans="1:20" hidden="1" x14ac:dyDescent="0.25">
      <c r="A14" s="114" t="s">
        <v>1018</v>
      </c>
      <c r="B14" s="305">
        <v>46387</v>
      </c>
      <c r="C14" s="108">
        <v>0.5</v>
      </c>
      <c r="D14" s="166" t="s">
        <v>34</v>
      </c>
      <c r="E14" s="108"/>
      <c r="F14" s="108"/>
      <c r="G14" s="108"/>
      <c r="H14" s="108"/>
      <c r="I14" s="108" t="s">
        <v>35</v>
      </c>
      <c r="J14" s="108"/>
      <c r="K14" s="108"/>
      <c r="L14" s="108"/>
      <c r="M14" s="104" t="s">
        <v>35</v>
      </c>
      <c r="N14" s="104"/>
      <c r="O14" s="104"/>
      <c r="P14" s="104"/>
      <c r="Q14" s="104"/>
      <c r="R14" s="104">
        <v>2016</v>
      </c>
      <c r="S14" s="107" t="s">
        <v>45</v>
      </c>
      <c r="T14" s="107" t="s">
        <v>38</v>
      </c>
    </row>
    <row r="15" spans="1:20" hidden="1" x14ac:dyDescent="0.25">
      <c r="A15" s="114" t="s">
        <v>92</v>
      </c>
      <c r="B15" s="305">
        <v>46203</v>
      </c>
      <c r="C15" s="108">
        <v>1</v>
      </c>
      <c r="D15" s="166" t="s">
        <v>34</v>
      </c>
      <c r="E15" s="108"/>
      <c r="F15" s="108"/>
      <c r="G15" s="108"/>
      <c r="H15" s="108"/>
      <c r="I15" s="108" t="s">
        <v>35</v>
      </c>
      <c r="J15" s="108"/>
      <c r="K15" s="108"/>
      <c r="L15" s="108"/>
      <c r="M15" s="104" t="s">
        <v>35</v>
      </c>
      <c r="N15" s="104"/>
      <c r="O15" s="104"/>
      <c r="P15" s="104"/>
      <c r="Q15" s="104"/>
      <c r="R15" s="104">
        <v>2016</v>
      </c>
      <c r="S15" s="107" t="s">
        <v>895</v>
      </c>
      <c r="T15" s="107" t="s">
        <v>38</v>
      </c>
    </row>
    <row r="16" spans="1:20" hidden="1" x14ac:dyDescent="0.25">
      <c r="A16" s="114" t="s">
        <v>95</v>
      </c>
      <c r="B16" s="305">
        <v>46387</v>
      </c>
      <c r="C16" s="108">
        <v>0.5</v>
      </c>
      <c r="D16" s="166" t="s">
        <v>34</v>
      </c>
      <c r="E16" s="108"/>
      <c r="F16" s="108"/>
      <c r="G16" s="108"/>
      <c r="H16" s="108"/>
      <c r="I16" s="108" t="s">
        <v>35</v>
      </c>
      <c r="J16" s="108"/>
      <c r="K16" s="108"/>
      <c r="L16" s="108"/>
      <c r="M16" s="104" t="s">
        <v>35</v>
      </c>
      <c r="N16" s="104"/>
      <c r="O16" s="104"/>
      <c r="P16" s="104"/>
      <c r="Q16" s="104"/>
      <c r="R16" s="104">
        <v>2016</v>
      </c>
      <c r="S16" s="107" t="s">
        <v>45</v>
      </c>
      <c r="T16" s="107" t="s">
        <v>38</v>
      </c>
    </row>
    <row r="17" spans="1:20" hidden="1" x14ac:dyDescent="0.25">
      <c r="A17" s="114" t="s">
        <v>99</v>
      </c>
      <c r="B17" s="305">
        <v>46387</v>
      </c>
      <c r="C17" s="108">
        <v>0.5</v>
      </c>
      <c r="D17" s="166" t="s">
        <v>34</v>
      </c>
      <c r="E17" s="108"/>
      <c r="F17" s="108"/>
      <c r="G17" s="108"/>
      <c r="H17" s="108"/>
      <c r="I17" s="108" t="s">
        <v>35</v>
      </c>
      <c r="J17" s="108"/>
      <c r="K17" s="108"/>
      <c r="L17" s="108"/>
      <c r="M17" s="104" t="s">
        <v>35</v>
      </c>
      <c r="N17" s="104"/>
      <c r="O17" s="104"/>
      <c r="P17" s="104"/>
      <c r="Q17" s="104"/>
      <c r="R17" s="104">
        <v>2016</v>
      </c>
      <c r="S17" s="107" t="s">
        <v>45</v>
      </c>
      <c r="T17" s="107" t="s">
        <v>38</v>
      </c>
    </row>
    <row r="18" spans="1:20" hidden="1" x14ac:dyDescent="0.25">
      <c r="A18" s="114" t="s">
        <v>1019</v>
      </c>
      <c r="B18" s="305">
        <v>46387</v>
      </c>
      <c r="C18" s="108">
        <v>0.5</v>
      </c>
      <c r="D18" s="166" t="s">
        <v>34</v>
      </c>
      <c r="E18" s="108"/>
      <c r="F18" s="108"/>
      <c r="G18" s="108"/>
      <c r="H18" s="108"/>
      <c r="I18" s="108" t="s">
        <v>35</v>
      </c>
      <c r="J18" s="108"/>
      <c r="K18" s="108"/>
      <c r="L18" s="108"/>
      <c r="M18" s="104" t="s">
        <v>35</v>
      </c>
      <c r="N18" s="104"/>
      <c r="O18" s="104"/>
      <c r="P18" s="104"/>
      <c r="Q18" s="104"/>
      <c r="R18" s="104">
        <v>2016</v>
      </c>
      <c r="S18" s="107" t="s">
        <v>45</v>
      </c>
      <c r="T18" s="107" t="s">
        <v>38</v>
      </c>
    </row>
    <row r="19" spans="1:20" hidden="1" x14ac:dyDescent="0.25">
      <c r="A19" s="114" t="s">
        <v>1020</v>
      </c>
      <c r="B19" s="305">
        <v>46387</v>
      </c>
      <c r="C19" s="108">
        <v>0.5</v>
      </c>
      <c r="D19" s="166" t="s">
        <v>34</v>
      </c>
      <c r="E19" s="108"/>
      <c r="F19" s="108"/>
      <c r="G19" s="108"/>
      <c r="H19" s="108"/>
      <c r="I19" s="108" t="s">
        <v>35</v>
      </c>
      <c r="J19" s="108"/>
      <c r="K19" s="108"/>
      <c r="L19" s="108"/>
      <c r="M19" s="104" t="s">
        <v>35</v>
      </c>
      <c r="N19" s="104"/>
      <c r="O19" s="104"/>
      <c r="P19" s="104"/>
      <c r="Q19" s="104"/>
      <c r="R19" s="104">
        <v>2016</v>
      </c>
      <c r="S19" s="107" t="s">
        <v>45</v>
      </c>
      <c r="T19" s="107" t="s">
        <v>38</v>
      </c>
    </row>
    <row r="20" spans="1:20" hidden="1" x14ac:dyDescent="0.25">
      <c r="A20" s="114" t="s">
        <v>1021</v>
      </c>
      <c r="B20" s="305">
        <v>46387</v>
      </c>
      <c r="C20" s="108">
        <v>0.5</v>
      </c>
      <c r="D20" s="166" t="s">
        <v>34</v>
      </c>
      <c r="E20" s="108"/>
      <c r="F20" s="108"/>
      <c r="G20" s="108"/>
      <c r="H20" s="108"/>
      <c r="I20" s="108" t="s">
        <v>35</v>
      </c>
      <c r="J20" s="108"/>
      <c r="K20" s="108"/>
      <c r="L20" s="108"/>
      <c r="M20" s="104" t="s">
        <v>35</v>
      </c>
      <c r="N20" s="104"/>
      <c r="O20" s="104"/>
      <c r="P20" s="104"/>
      <c r="Q20" s="104"/>
      <c r="R20" s="104">
        <v>2016</v>
      </c>
      <c r="S20" s="107" t="s">
        <v>45</v>
      </c>
      <c r="T20" s="107" t="s">
        <v>38</v>
      </c>
    </row>
    <row r="21" spans="1:20" hidden="1" x14ac:dyDescent="0.25">
      <c r="A21" s="138" t="s">
        <v>832</v>
      </c>
      <c r="B21" s="305">
        <v>46387</v>
      </c>
      <c r="C21" s="108">
        <v>0.5</v>
      </c>
      <c r="D21" s="342" t="s">
        <v>64</v>
      </c>
      <c r="E21" s="108"/>
      <c r="F21" s="108"/>
      <c r="G21" s="108"/>
      <c r="H21" s="108"/>
      <c r="I21" s="108"/>
      <c r="J21" s="108" t="s">
        <v>35</v>
      </c>
      <c r="K21" s="108"/>
      <c r="L21" s="108" t="s">
        <v>35</v>
      </c>
      <c r="M21" s="104" t="s">
        <v>35</v>
      </c>
      <c r="N21" s="104"/>
      <c r="O21" s="104"/>
      <c r="P21" s="104"/>
      <c r="Q21" s="104"/>
      <c r="R21" s="104">
        <v>2017</v>
      </c>
      <c r="S21" s="107" t="s">
        <v>45</v>
      </c>
      <c r="T21" s="107" t="s">
        <v>38</v>
      </c>
    </row>
    <row r="22" spans="1:20" hidden="1" x14ac:dyDescent="0.25">
      <c r="A22" s="114" t="s">
        <v>1211</v>
      </c>
      <c r="B22" s="305">
        <v>46387</v>
      </c>
      <c r="C22" s="108">
        <v>0.5</v>
      </c>
      <c r="D22" s="166" t="s">
        <v>34</v>
      </c>
      <c r="E22" s="108"/>
      <c r="F22" s="108"/>
      <c r="G22" s="108"/>
      <c r="H22" s="108"/>
      <c r="I22" s="108"/>
      <c r="J22" s="108" t="s">
        <v>35</v>
      </c>
      <c r="K22" s="108"/>
      <c r="L22" s="108" t="s">
        <v>35</v>
      </c>
      <c r="M22" s="104" t="s">
        <v>35</v>
      </c>
      <c r="N22" s="104"/>
      <c r="O22" s="104"/>
      <c r="P22" s="104"/>
      <c r="Q22" s="104"/>
      <c r="R22" s="104">
        <v>2017</v>
      </c>
      <c r="S22" s="107" t="s">
        <v>45</v>
      </c>
      <c r="T22" s="107" t="s">
        <v>38</v>
      </c>
    </row>
    <row r="23" spans="1:20" hidden="1" x14ac:dyDescent="0.25">
      <c r="A23" s="117" t="s">
        <v>119</v>
      </c>
      <c r="B23" s="305">
        <v>46356</v>
      </c>
      <c r="C23" s="108">
        <v>0</v>
      </c>
      <c r="D23" s="331" t="s">
        <v>125</v>
      </c>
      <c r="E23" s="108" t="s">
        <v>35</v>
      </c>
      <c r="F23" s="108" t="s">
        <v>35</v>
      </c>
      <c r="G23" s="108"/>
      <c r="H23" s="108"/>
      <c r="I23" s="108"/>
      <c r="J23" s="108"/>
      <c r="K23" s="108"/>
      <c r="L23" s="108"/>
      <c r="M23" s="104"/>
      <c r="N23" s="104" t="s">
        <v>35</v>
      </c>
      <c r="O23" s="104"/>
      <c r="P23" s="104"/>
      <c r="Q23" s="104"/>
      <c r="R23" s="104">
        <v>2018</v>
      </c>
      <c r="S23" s="107" t="s">
        <v>45</v>
      </c>
      <c r="T23" s="107" t="s">
        <v>38</v>
      </c>
    </row>
    <row r="24" spans="1:20" hidden="1" x14ac:dyDescent="0.25">
      <c r="A24" s="341" t="s">
        <v>128</v>
      </c>
      <c r="B24" s="306">
        <v>46599</v>
      </c>
      <c r="C24" s="108">
        <v>0</v>
      </c>
      <c r="D24" s="169" t="s">
        <v>130</v>
      </c>
      <c r="E24" s="108"/>
      <c r="F24" s="108"/>
      <c r="G24" s="108"/>
      <c r="H24" s="108"/>
      <c r="I24" s="108"/>
      <c r="J24" s="108"/>
      <c r="K24" s="108" t="s">
        <v>35</v>
      </c>
      <c r="L24" s="108"/>
      <c r="M24" s="104"/>
      <c r="N24" s="104" t="s">
        <v>35</v>
      </c>
      <c r="O24" s="104"/>
      <c r="P24" s="104"/>
      <c r="Q24" s="104"/>
      <c r="R24" s="104">
        <v>2019</v>
      </c>
      <c r="S24" s="107" t="s">
        <v>45</v>
      </c>
      <c r="T24" s="107" t="s">
        <v>38</v>
      </c>
    </row>
    <row r="25" spans="1:20" hidden="1" x14ac:dyDescent="0.25">
      <c r="A25" s="330" t="s">
        <v>138</v>
      </c>
      <c r="B25" s="306">
        <v>45687</v>
      </c>
      <c r="C25" s="108">
        <v>1</v>
      </c>
      <c r="D25" s="329" t="s">
        <v>144</v>
      </c>
      <c r="E25" s="108"/>
      <c r="F25" s="108"/>
      <c r="G25" s="108"/>
      <c r="H25" s="108"/>
      <c r="I25" s="108"/>
      <c r="J25" s="108"/>
      <c r="K25" s="108" t="s">
        <v>35</v>
      </c>
      <c r="L25" s="108"/>
      <c r="M25" s="104" t="s">
        <v>35</v>
      </c>
      <c r="N25" s="104"/>
      <c r="O25" s="104"/>
      <c r="P25" s="104"/>
      <c r="Q25" s="104"/>
      <c r="R25" s="165">
        <v>2019</v>
      </c>
      <c r="S25" s="107" t="s">
        <v>895</v>
      </c>
      <c r="T25" s="107" t="s">
        <v>38</v>
      </c>
    </row>
    <row r="26" spans="1:20" hidden="1" x14ac:dyDescent="0.25">
      <c r="A26" s="116" t="s">
        <v>147</v>
      </c>
      <c r="B26" s="307">
        <v>46356</v>
      </c>
      <c r="C26" s="108">
        <v>0</v>
      </c>
      <c r="D26" s="331" t="s">
        <v>125</v>
      </c>
      <c r="E26" s="108" t="s">
        <v>35</v>
      </c>
      <c r="F26" s="108"/>
      <c r="G26" s="108"/>
      <c r="H26" s="108"/>
      <c r="I26" s="108"/>
      <c r="J26" s="108"/>
      <c r="K26" s="108"/>
      <c r="L26" s="108"/>
      <c r="M26" s="104" t="s">
        <v>35</v>
      </c>
      <c r="N26" s="104"/>
      <c r="O26" s="104"/>
      <c r="P26" s="104"/>
      <c r="Q26" s="104"/>
      <c r="R26" s="165">
        <v>2020</v>
      </c>
      <c r="S26" s="104" t="s">
        <v>45</v>
      </c>
      <c r="T26" s="107" t="s">
        <v>38</v>
      </c>
    </row>
    <row r="27" spans="1:20" hidden="1" x14ac:dyDescent="0.25">
      <c r="A27" s="330" t="s">
        <v>152</v>
      </c>
      <c r="B27" s="308">
        <v>46295</v>
      </c>
      <c r="C27" s="108">
        <v>0</v>
      </c>
      <c r="D27" s="329" t="s">
        <v>144</v>
      </c>
      <c r="E27" s="108"/>
      <c r="F27" s="108"/>
      <c r="G27" s="108"/>
      <c r="H27" s="108"/>
      <c r="I27" s="108"/>
      <c r="J27" s="108"/>
      <c r="K27" s="108" t="s">
        <v>35</v>
      </c>
      <c r="L27" s="108"/>
      <c r="M27" s="107" t="s">
        <v>35</v>
      </c>
      <c r="N27" s="107"/>
      <c r="O27" s="107"/>
      <c r="P27" s="107"/>
      <c r="Q27" s="107"/>
      <c r="R27" s="104">
        <v>2020</v>
      </c>
      <c r="S27" s="107" t="s">
        <v>45</v>
      </c>
      <c r="T27" s="107" t="s">
        <v>38</v>
      </c>
    </row>
    <row r="28" spans="1:20" hidden="1" x14ac:dyDescent="0.25">
      <c r="A28" s="341" t="s">
        <v>159</v>
      </c>
      <c r="B28" s="309">
        <v>45991</v>
      </c>
      <c r="C28" s="108">
        <v>1</v>
      </c>
      <c r="D28" s="169" t="s">
        <v>130</v>
      </c>
      <c r="E28" s="108"/>
      <c r="F28" s="108"/>
      <c r="G28" s="108"/>
      <c r="H28" s="108"/>
      <c r="I28" s="108"/>
      <c r="J28" s="108"/>
      <c r="K28" s="108" t="s">
        <v>35</v>
      </c>
      <c r="L28" s="108"/>
      <c r="M28" s="104" t="s">
        <v>35</v>
      </c>
      <c r="N28" s="104"/>
      <c r="O28" s="104"/>
      <c r="P28" s="104"/>
      <c r="Q28" s="104"/>
      <c r="R28" s="104">
        <v>2020</v>
      </c>
      <c r="S28" s="107" t="s">
        <v>895</v>
      </c>
      <c r="T28" s="107" t="s">
        <v>38</v>
      </c>
    </row>
    <row r="29" spans="1:20" hidden="1" x14ac:dyDescent="0.25">
      <c r="A29" s="168" t="s">
        <v>163</v>
      </c>
      <c r="B29" s="307">
        <v>46326</v>
      </c>
      <c r="C29" s="108">
        <v>0</v>
      </c>
      <c r="D29" s="169" t="s">
        <v>130</v>
      </c>
      <c r="E29" s="108"/>
      <c r="F29" s="108"/>
      <c r="G29" s="108"/>
      <c r="H29" s="108"/>
      <c r="I29" s="108"/>
      <c r="J29" s="108" t="s">
        <v>35</v>
      </c>
      <c r="K29" s="108" t="s">
        <v>35</v>
      </c>
      <c r="L29" s="108"/>
      <c r="M29" s="104" t="s">
        <v>35</v>
      </c>
      <c r="N29" s="104"/>
      <c r="O29" s="104"/>
      <c r="P29" s="104"/>
      <c r="Q29" s="104"/>
      <c r="R29" s="104">
        <v>2020</v>
      </c>
      <c r="S29" s="104" t="s">
        <v>45</v>
      </c>
      <c r="T29" s="107" t="s">
        <v>38</v>
      </c>
    </row>
    <row r="30" spans="1:20" hidden="1" x14ac:dyDescent="0.25">
      <c r="A30" s="117" t="s">
        <v>170</v>
      </c>
      <c r="B30" s="307">
        <v>46356</v>
      </c>
      <c r="C30" s="108">
        <v>0</v>
      </c>
      <c r="D30" s="331" t="s">
        <v>125</v>
      </c>
      <c r="E30" s="108" t="s">
        <v>35</v>
      </c>
      <c r="F30" s="108"/>
      <c r="G30" s="108" t="s">
        <v>35</v>
      </c>
      <c r="H30" s="108"/>
      <c r="I30" s="108"/>
      <c r="J30" s="108"/>
      <c r="K30" s="108"/>
      <c r="L30" s="108"/>
      <c r="M30" s="104"/>
      <c r="N30" s="104" t="s">
        <v>35</v>
      </c>
      <c r="O30" s="104"/>
      <c r="P30" s="104"/>
      <c r="Q30" s="104"/>
      <c r="R30" s="104">
        <v>2021</v>
      </c>
      <c r="S30" s="107" t="s">
        <v>45</v>
      </c>
      <c r="T30" s="107" t="s">
        <v>38</v>
      </c>
    </row>
    <row r="31" spans="1:20" x14ac:dyDescent="0.25">
      <c r="A31" s="117" t="s">
        <v>175</v>
      </c>
      <c r="B31" s="306">
        <v>46203</v>
      </c>
      <c r="C31" s="108">
        <v>1</v>
      </c>
      <c r="D31" s="331" t="s">
        <v>125</v>
      </c>
      <c r="E31" s="108" t="s">
        <v>35</v>
      </c>
      <c r="F31" s="108"/>
      <c r="G31" s="108" t="s">
        <v>35</v>
      </c>
      <c r="H31" s="108"/>
      <c r="I31" s="108"/>
      <c r="J31" s="108"/>
      <c r="K31" s="108"/>
      <c r="L31" s="108"/>
      <c r="M31" s="104"/>
      <c r="N31" s="104" t="s">
        <v>35</v>
      </c>
      <c r="O31" s="104"/>
      <c r="P31" s="104"/>
      <c r="Q31" s="104"/>
      <c r="R31" s="104">
        <v>2021</v>
      </c>
      <c r="S31" s="107" t="s">
        <v>894</v>
      </c>
      <c r="T31" s="107" t="s">
        <v>322</v>
      </c>
    </row>
    <row r="32" spans="1:20" x14ac:dyDescent="0.25">
      <c r="A32" s="116" t="s">
        <v>181</v>
      </c>
      <c r="B32" s="306">
        <v>46386</v>
      </c>
      <c r="C32" s="108">
        <v>0.33333333333333331</v>
      </c>
      <c r="D32" s="331" t="s">
        <v>125</v>
      </c>
      <c r="E32" s="108" t="s">
        <v>35</v>
      </c>
      <c r="F32" s="108"/>
      <c r="G32" s="108" t="s">
        <v>35</v>
      </c>
      <c r="H32" s="108"/>
      <c r="I32" s="108"/>
      <c r="J32" s="108"/>
      <c r="K32" s="108"/>
      <c r="L32" s="108"/>
      <c r="M32" s="104"/>
      <c r="N32" s="104"/>
      <c r="O32" s="104" t="s">
        <v>35</v>
      </c>
      <c r="P32" s="104"/>
      <c r="Q32" s="104"/>
      <c r="R32" s="104">
        <v>2021</v>
      </c>
      <c r="S32" s="104" t="s">
        <v>45</v>
      </c>
      <c r="T32" s="107" t="s">
        <v>38</v>
      </c>
    </row>
    <row r="33" spans="1:20" hidden="1" x14ac:dyDescent="0.25">
      <c r="A33" s="116" t="s">
        <v>187</v>
      </c>
      <c r="B33" s="306">
        <v>46203</v>
      </c>
      <c r="C33" s="108">
        <v>0.33333333333333331</v>
      </c>
      <c r="D33" s="331" t="s">
        <v>125</v>
      </c>
      <c r="E33" s="108" t="s">
        <v>35</v>
      </c>
      <c r="F33" s="108" t="s">
        <v>35</v>
      </c>
      <c r="G33" s="108"/>
      <c r="H33" s="108"/>
      <c r="I33" s="108"/>
      <c r="J33" s="108"/>
      <c r="K33" s="108"/>
      <c r="L33" s="108"/>
      <c r="M33" s="104"/>
      <c r="N33" s="104" t="s">
        <v>35</v>
      </c>
      <c r="O33" s="104"/>
      <c r="P33" s="104"/>
      <c r="Q33" s="104"/>
      <c r="R33" s="104">
        <v>2021</v>
      </c>
      <c r="S33" s="107" t="s">
        <v>135</v>
      </c>
      <c r="T33" s="107" t="s">
        <v>322</v>
      </c>
    </row>
    <row r="34" spans="1:20" x14ac:dyDescent="0.25">
      <c r="A34" s="117" t="s">
        <v>194</v>
      </c>
      <c r="B34" s="306">
        <v>46203</v>
      </c>
      <c r="C34" s="108">
        <v>0.2</v>
      </c>
      <c r="D34" s="331" t="s">
        <v>125</v>
      </c>
      <c r="E34" s="108" t="s">
        <v>35</v>
      </c>
      <c r="F34" s="108"/>
      <c r="G34" s="108" t="s">
        <v>35</v>
      </c>
      <c r="H34" s="108"/>
      <c r="I34" s="108"/>
      <c r="J34" s="108"/>
      <c r="K34" s="108"/>
      <c r="L34" s="108"/>
      <c r="M34" s="104"/>
      <c r="N34" s="104"/>
      <c r="O34" s="104" t="s">
        <v>35</v>
      </c>
      <c r="P34" s="104"/>
      <c r="Q34" s="104"/>
      <c r="R34" s="104">
        <v>2021</v>
      </c>
      <c r="S34" s="107" t="s">
        <v>135</v>
      </c>
      <c r="T34" s="107" t="s">
        <v>322</v>
      </c>
    </row>
    <row r="35" spans="1:20" hidden="1" x14ac:dyDescent="0.25">
      <c r="A35" s="116" t="s">
        <v>199</v>
      </c>
      <c r="B35" s="306">
        <v>46356</v>
      </c>
      <c r="C35" s="108">
        <v>0</v>
      </c>
      <c r="D35" s="331" t="s">
        <v>125</v>
      </c>
      <c r="E35" s="108"/>
      <c r="F35" s="108"/>
      <c r="G35" s="108" t="s">
        <v>35</v>
      </c>
      <c r="H35" s="108"/>
      <c r="I35" s="108"/>
      <c r="J35" s="108"/>
      <c r="K35" s="108"/>
      <c r="L35" s="108"/>
      <c r="M35" s="104"/>
      <c r="N35" s="104" t="s">
        <v>35</v>
      </c>
      <c r="O35" s="104"/>
      <c r="P35" s="104"/>
      <c r="Q35" s="104"/>
      <c r="R35" s="104">
        <v>2021</v>
      </c>
      <c r="S35" s="107" t="s">
        <v>45</v>
      </c>
      <c r="T35" s="107" t="s">
        <v>38</v>
      </c>
    </row>
    <row r="36" spans="1:20" x14ac:dyDescent="0.25">
      <c r="A36" s="117" t="s">
        <v>201</v>
      </c>
      <c r="B36" s="306">
        <v>46386</v>
      </c>
      <c r="C36" s="108">
        <v>0.33333333333333331</v>
      </c>
      <c r="D36" s="331" t="s">
        <v>125</v>
      </c>
      <c r="E36" s="108"/>
      <c r="F36" s="108"/>
      <c r="G36" s="108" t="s">
        <v>35</v>
      </c>
      <c r="H36" s="108"/>
      <c r="I36" s="108"/>
      <c r="J36" s="108"/>
      <c r="K36" s="108"/>
      <c r="L36" s="108"/>
      <c r="M36" s="104"/>
      <c r="N36" s="104"/>
      <c r="O36" s="104" t="s">
        <v>35</v>
      </c>
      <c r="P36" s="104"/>
      <c r="Q36" s="104"/>
      <c r="R36" s="104">
        <v>2021</v>
      </c>
      <c r="S36" s="107" t="s">
        <v>45</v>
      </c>
      <c r="T36" s="107" t="s">
        <v>38</v>
      </c>
    </row>
    <row r="37" spans="1:20" x14ac:dyDescent="0.25">
      <c r="A37" s="116" t="s">
        <v>204</v>
      </c>
      <c r="B37" s="306">
        <v>46386</v>
      </c>
      <c r="C37" s="108">
        <v>0.2</v>
      </c>
      <c r="D37" s="331" t="s">
        <v>125</v>
      </c>
      <c r="E37" s="108"/>
      <c r="F37" s="108"/>
      <c r="G37" s="108" t="s">
        <v>35</v>
      </c>
      <c r="H37" s="108"/>
      <c r="I37" s="108"/>
      <c r="J37" s="108"/>
      <c r="K37" s="108"/>
      <c r="L37" s="108"/>
      <c r="M37" s="104"/>
      <c r="N37" s="104"/>
      <c r="O37" s="104" t="s">
        <v>35</v>
      </c>
      <c r="P37" s="104"/>
      <c r="Q37" s="104"/>
      <c r="R37" s="104">
        <v>2021</v>
      </c>
      <c r="S37" s="107" t="s">
        <v>45</v>
      </c>
      <c r="T37" s="107" t="s">
        <v>38</v>
      </c>
    </row>
    <row r="38" spans="1:20" hidden="1" x14ac:dyDescent="0.25">
      <c r="A38" s="116" t="s">
        <v>210</v>
      </c>
      <c r="B38" s="306">
        <v>46356</v>
      </c>
      <c r="C38" s="108">
        <v>0</v>
      </c>
      <c r="D38" s="331" t="s">
        <v>125</v>
      </c>
      <c r="E38" s="108" t="s">
        <v>35</v>
      </c>
      <c r="F38" s="108" t="s">
        <v>35</v>
      </c>
      <c r="G38" s="108"/>
      <c r="H38" s="108"/>
      <c r="I38" s="108"/>
      <c r="J38" s="108"/>
      <c r="K38" s="108"/>
      <c r="L38" s="108"/>
      <c r="M38" s="104" t="s">
        <v>35</v>
      </c>
      <c r="N38" s="104"/>
      <c r="O38" s="104"/>
      <c r="P38" s="104"/>
      <c r="Q38" s="104"/>
      <c r="R38" s="104">
        <v>2021</v>
      </c>
      <c r="S38" s="107" t="s">
        <v>45</v>
      </c>
      <c r="T38" s="107" t="s">
        <v>38</v>
      </c>
    </row>
    <row r="39" spans="1:20" x14ac:dyDescent="0.25">
      <c r="A39" s="117" t="s">
        <v>213</v>
      </c>
      <c r="B39" s="306">
        <v>46203</v>
      </c>
      <c r="C39" s="108">
        <v>0.2</v>
      </c>
      <c r="D39" s="331" t="s">
        <v>125</v>
      </c>
      <c r="E39" s="108" t="s">
        <v>35</v>
      </c>
      <c r="F39" s="108"/>
      <c r="G39" s="108" t="s">
        <v>35</v>
      </c>
      <c r="H39" s="108"/>
      <c r="I39" s="108"/>
      <c r="J39" s="108"/>
      <c r="K39" s="108"/>
      <c r="L39" s="108"/>
      <c r="M39" s="104"/>
      <c r="N39" s="104"/>
      <c r="O39" s="104" t="s">
        <v>35</v>
      </c>
      <c r="P39" s="104"/>
      <c r="Q39" s="104"/>
      <c r="R39" s="104">
        <v>2021</v>
      </c>
      <c r="S39" s="107" t="s">
        <v>135</v>
      </c>
      <c r="T39" s="107" t="s">
        <v>322</v>
      </c>
    </row>
    <row r="40" spans="1:20" hidden="1" x14ac:dyDescent="0.25">
      <c r="A40" s="116" t="s">
        <v>219</v>
      </c>
      <c r="B40" s="306">
        <v>46356</v>
      </c>
      <c r="C40" s="108">
        <v>0</v>
      </c>
      <c r="D40" s="331" t="s">
        <v>125</v>
      </c>
      <c r="E40" s="108"/>
      <c r="F40" s="108"/>
      <c r="G40" s="108" t="s">
        <v>35</v>
      </c>
      <c r="H40" s="108"/>
      <c r="I40" s="108"/>
      <c r="J40" s="108"/>
      <c r="K40" s="108"/>
      <c r="L40" s="108"/>
      <c r="M40" s="104"/>
      <c r="N40" s="104" t="s">
        <v>35</v>
      </c>
      <c r="O40" s="104"/>
      <c r="P40" s="104"/>
      <c r="Q40" s="104"/>
      <c r="R40" s="104">
        <v>2021</v>
      </c>
      <c r="S40" s="107" t="s">
        <v>45</v>
      </c>
      <c r="T40" s="107" t="s">
        <v>38</v>
      </c>
    </row>
    <row r="41" spans="1:20" x14ac:dyDescent="0.25">
      <c r="A41" s="117" t="s">
        <v>222</v>
      </c>
      <c r="B41" s="306">
        <v>46203</v>
      </c>
      <c r="C41" s="108">
        <v>0.25</v>
      </c>
      <c r="D41" s="331" t="s">
        <v>125</v>
      </c>
      <c r="E41" s="108"/>
      <c r="F41" s="108"/>
      <c r="G41" s="108" t="s">
        <v>35</v>
      </c>
      <c r="H41" s="108"/>
      <c r="I41" s="108"/>
      <c r="J41" s="108"/>
      <c r="K41" s="108"/>
      <c r="L41" s="108"/>
      <c r="M41" s="104" t="s">
        <v>35</v>
      </c>
      <c r="N41" s="104"/>
      <c r="O41" s="104"/>
      <c r="P41" s="104"/>
      <c r="Q41" s="104"/>
      <c r="R41" s="104">
        <v>2021</v>
      </c>
      <c r="S41" s="107" t="s">
        <v>135</v>
      </c>
      <c r="T41" s="107" t="s">
        <v>322</v>
      </c>
    </row>
    <row r="42" spans="1:20" hidden="1" x14ac:dyDescent="0.25">
      <c r="A42" s="116" t="s">
        <v>228</v>
      </c>
      <c r="B42" s="306">
        <v>46203</v>
      </c>
      <c r="C42" s="108">
        <v>1</v>
      </c>
      <c r="D42" s="331" t="s">
        <v>125</v>
      </c>
      <c r="E42" s="108" t="s">
        <v>35</v>
      </c>
      <c r="F42" s="108"/>
      <c r="G42" s="108" t="s">
        <v>35</v>
      </c>
      <c r="H42" s="108"/>
      <c r="I42" s="108"/>
      <c r="J42" s="108"/>
      <c r="K42" s="108"/>
      <c r="L42" s="108"/>
      <c r="M42" s="104"/>
      <c r="N42" s="104" t="s">
        <v>35</v>
      </c>
      <c r="O42" s="104"/>
      <c r="P42" s="104"/>
      <c r="Q42" s="104"/>
      <c r="R42" s="104">
        <v>2021</v>
      </c>
      <c r="S42" s="107" t="s">
        <v>895</v>
      </c>
      <c r="T42" s="107" t="s">
        <v>38</v>
      </c>
    </row>
    <row r="43" spans="1:20" x14ac:dyDescent="0.25">
      <c r="A43" s="117" t="s">
        <v>232</v>
      </c>
      <c r="B43" s="306">
        <v>46203</v>
      </c>
      <c r="C43" s="108">
        <v>0.25</v>
      </c>
      <c r="D43" s="331" t="s">
        <v>125</v>
      </c>
      <c r="E43" s="108"/>
      <c r="F43" s="108"/>
      <c r="G43" s="108" t="s">
        <v>35</v>
      </c>
      <c r="H43" s="108"/>
      <c r="I43" s="108"/>
      <c r="J43" s="108"/>
      <c r="K43" s="108"/>
      <c r="L43" s="108"/>
      <c r="M43" s="104"/>
      <c r="N43" s="104" t="s">
        <v>35</v>
      </c>
      <c r="O43" s="104"/>
      <c r="P43" s="104"/>
      <c r="Q43" s="104"/>
      <c r="R43" s="104">
        <v>2021</v>
      </c>
      <c r="S43" s="107" t="s">
        <v>135</v>
      </c>
      <c r="T43" s="107" t="s">
        <v>322</v>
      </c>
    </row>
    <row r="44" spans="1:20" hidden="1" x14ac:dyDescent="0.25">
      <c r="A44" s="116" t="s">
        <v>236</v>
      </c>
      <c r="B44" s="306">
        <v>46203</v>
      </c>
      <c r="C44" s="108">
        <v>1</v>
      </c>
      <c r="D44" s="331" t="s">
        <v>125</v>
      </c>
      <c r="E44" s="108" t="s">
        <v>35</v>
      </c>
      <c r="F44" s="108"/>
      <c r="G44" s="108" t="s">
        <v>35</v>
      </c>
      <c r="H44" s="108"/>
      <c r="I44" s="108"/>
      <c r="J44" s="108"/>
      <c r="K44" s="108"/>
      <c r="L44" s="108"/>
      <c r="M44" s="104"/>
      <c r="N44" s="104" t="s">
        <v>35</v>
      </c>
      <c r="O44" s="104"/>
      <c r="P44" s="104"/>
      <c r="Q44" s="104"/>
      <c r="R44" s="104">
        <v>2021</v>
      </c>
      <c r="S44" s="107" t="s">
        <v>895</v>
      </c>
      <c r="T44" s="107" t="s">
        <v>38</v>
      </c>
    </row>
    <row r="45" spans="1:20" x14ac:dyDescent="0.25">
      <c r="A45" s="117" t="s">
        <v>238</v>
      </c>
      <c r="B45" s="310">
        <v>46386</v>
      </c>
      <c r="C45" s="108">
        <v>0.5</v>
      </c>
      <c r="D45" s="331" t="s">
        <v>125</v>
      </c>
      <c r="E45" s="108" t="s">
        <v>35</v>
      </c>
      <c r="F45" s="108"/>
      <c r="G45" s="108" t="s">
        <v>35</v>
      </c>
      <c r="H45" s="108"/>
      <c r="I45" s="108"/>
      <c r="J45" s="108"/>
      <c r="K45" s="108"/>
      <c r="L45" s="108"/>
      <c r="M45" s="104"/>
      <c r="N45" s="104"/>
      <c r="O45" s="104" t="s">
        <v>35</v>
      </c>
      <c r="P45" s="104"/>
      <c r="Q45" s="104"/>
      <c r="R45" s="104">
        <v>2021</v>
      </c>
      <c r="S45" s="107" t="s">
        <v>45</v>
      </c>
      <c r="T45" s="107" t="s">
        <v>38</v>
      </c>
    </row>
    <row r="46" spans="1:20" hidden="1" x14ac:dyDescent="0.25">
      <c r="A46" s="116" t="s">
        <v>243</v>
      </c>
      <c r="B46" s="306">
        <v>46356</v>
      </c>
      <c r="C46" s="108">
        <v>0</v>
      </c>
      <c r="D46" s="331" t="s">
        <v>125</v>
      </c>
      <c r="E46" s="108"/>
      <c r="F46" s="108" t="s">
        <v>35</v>
      </c>
      <c r="G46" s="108" t="s">
        <v>35</v>
      </c>
      <c r="H46" s="108"/>
      <c r="I46" s="108"/>
      <c r="J46" s="108"/>
      <c r="K46" s="108"/>
      <c r="L46" s="108"/>
      <c r="M46" s="104"/>
      <c r="N46" s="104" t="s">
        <v>35</v>
      </c>
      <c r="O46" s="104"/>
      <c r="P46" s="104"/>
      <c r="Q46" s="104"/>
      <c r="R46" s="104">
        <v>2021</v>
      </c>
      <c r="S46" s="107" t="s">
        <v>45</v>
      </c>
      <c r="T46" s="107" t="s">
        <v>38</v>
      </c>
    </row>
    <row r="47" spans="1:20" hidden="1" x14ac:dyDescent="0.25">
      <c r="A47" s="117" t="s">
        <v>246</v>
      </c>
      <c r="B47" s="306">
        <v>46356</v>
      </c>
      <c r="C47" s="108">
        <v>0</v>
      </c>
      <c r="D47" s="331" t="s">
        <v>125</v>
      </c>
      <c r="E47" s="108" t="s">
        <v>35</v>
      </c>
      <c r="F47" s="108"/>
      <c r="G47" s="108"/>
      <c r="H47" s="108"/>
      <c r="I47" s="108"/>
      <c r="J47" s="108"/>
      <c r="K47" s="108"/>
      <c r="L47" s="108"/>
      <c r="M47" s="104" t="s">
        <v>35</v>
      </c>
      <c r="N47" s="104"/>
      <c r="O47" s="104"/>
      <c r="P47" s="104"/>
      <c r="Q47" s="104"/>
      <c r="R47" s="104">
        <v>2021</v>
      </c>
      <c r="S47" s="107" t="s">
        <v>45</v>
      </c>
      <c r="T47" s="107" t="s">
        <v>38</v>
      </c>
    </row>
    <row r="48" spans="1:20" x14ac:dyDescent="0.25">
      <c r="A48" s="117" t="s">
        <v>252</v>
      </c>
      <c r="B48" s="311">
        <v>46203</v>
      </c>
      <c r="C48" s="108">
        <v>0.5</v>
      </c>
      <c r="D48" s="331" t="s">
        <v>125</v>
      </c>
      <c r="E48" s="108" t="s">
        <v>35</v>
      </c>
      <c r="F48" s="108"/>
      <c r="G48" s="108" t="s">
        <v>35</v>
      </c>
      <c r="H48" s="108"/>
      <c r="I48" s="108"/>
      <c r="J48" s="108"/>
      <c r="K48" s="108"/>
      <c r="L48" s="108"/>
      <c r="M48" s="104" t="s">
        <v>35</v>
      </c>
      <c r="N48" s="104"/>
      <c r="O48" s="104"/>
      <c r="P48" s="104"/>
      <c r="Q48" s="104"/>
      <c r="R48" s="104">
        <v>2021</v>
      </c>
      <c r="S48" s="107" t="s">
        <v>135</v>
      </c>
      <c r="T48" s="107" t="s">
        <v>322</v>
      </c>
    </row>
    <row r="49" spans="1:20" x14ac:dyDescent="0.25">
      <c r="A49" s="116" t="s">
        <v>256</v>
      </c>
      <c r="B49" s="306">
        <v>46387</v>
      </c>
      <c r="C49" s="108">
        <v>0</v>
      </c>
      <c r="D49" s="331" t="s">
        <v>125</v>
      </c>
      <c r="E49" s="108"/>
      <c r="F49" s="108"/>
      <c r="G49" s="108" t="s">
        <v>35</v>
      </c>
      <c r="H49" s="108"/>
      <c r="I49" s="108"/>
      <c r="J49" s="108"/>
      <c r="K49" s="108"/>
      <c r="L49" s="108"/>
      <c r="M49" s="104"/>
      <c r="N49" s="104" t="s">
        <v>35</v>
      </c>
      <c r="O49" s="104"/>
      <c r="P49" s="104"/>
      <c r="Q49" s="104"/>
      <c r="R49" s="104">
        <v>2021</v>
      </c>
      <c r="S49" s="107" t="s">
        <v>45</v>
      </c>
      <c r="T49" s="107" t="s">
        <v>38</v>
      </c>
    </row>
    <row r="50" spans="1:20" hidden="1" x14ac:dyDescent="0.25">
      <c r="A50" s="116" t="s">
        <v>262</v>
      </c>
      <c r="B50" s="306">
        <v>46203</v>
      </c>
      <c r="C50" s="108">
        <v>1</v>
      </c>
      <c r="D50" s="331" t="s">
        <v>125</v>
      </c>
      <c r="E50" s="108" t="s">
        <v>35</v>
      </c>
      <c r="F50" s="108"/>
      <c r="G50" s="108"/>
      <c r="H50" s="108"/>
      <c r="I50" s="108"/>
      <c r="J50" s="108"/>
      <c r="K50" s="108"/>
      <c r="L50" s="108"/>
      <c r="M50" s="104"/>
      <c r="N50" s="104" t="s">
        <v>35</v>
      </c>
      <c r="O50" s="104"/>
      <c r="P50" s="104"/>
      <c r="Q50" s="104"/>
      <c r="R50" s="104">
        <v>2021</v>
      </c>
      <c r="S50" s="107" t="s">
        <v>895</v>
      </c>
      <c r="T50" s="107" t="s">
        <v>38</v>
      </c>
    </row>
    <row r="51" spans="1:20" hidden="1" x14ac:dyDescent="0.25">
      <c r="A51" s="117" t="s">
        <v>266</v>
      </c>
      <c r="B51" s="306">
        <v>46356</v>
      </c>
      <c r="C51" s="108">
        <v>0</v>
      </c>
      <c r="D51" s="331" t="s">
        <v>125</v>
      </c>
      <c r="E51" s="108" t="s">
        <v>35</v>
      </c>
      <c r="F51" s="108"/>
      <c r="G51" s="108"/>
      <c r="H51" s="108"/>
      <c r="I51" s="108"/>
      <c r="J51" s="108"/>
      <c r="K51" s="108"/>
      <c r="L51" s="108"/>
      <c r="M51" s="104" t="s">
        <v>35</v>
      </c>
      <c r="N51" s="104"/>
      <c r="O51" s="104"/>
      <c r="P51" s="104"/>
      <c r="Q51" s="104"/>
      <c r="R51" s="104">
        <v>2021</v>
      </c>
      <c r="S51" s="107" t="s">
        <v>45</v>
      </c>
      <c r="T51" s="107" t="s">
        <v>38</v>
      </c>
    </row>
    <row r="52" spans="1:20" hidden="1" x14ac:dyDescent="0.25">
      <c r="A52" s="116" t="s">
        <v>270</v>
      </c>
      <c r="B52" s="312">
        <v>46356</v>
      </c>
      <c r="C52" s="108">
        <v>0</v>
      </c>
      <c r="D52" s="331" t="s">
        <v>125</v>
      </c>
      <c r="E52" s="108" t="s">
        <v>35</v>
      </c>
      <c r="F52" s="108"/>
      <c r="G52" s="108"/>
      <c r="H52" s="108"/>
      <c r="I52" s="108"/>
      <c r="J52" s="108"/>
      <c r="K52" s="108"/>
      <c r="L52" s="108"/>
      <c r="M52" s="104"/>
      <c r="N52" s="104"/>
      <c r="O52" s="104" t="s">
        <v>35</v>
      </c>
      <c r="P52" s="104"/>
      <c r="Q52" s="104"/>
      <c r="R52" s="104">
        <v>2021</v>
      </c>
      <c r="S52" s="107" t="s">
        <v>45</v>
      </c>
      <c r="T52" s="107" t="s">
        <v>38</v>
      </c>
    </row>
    <row r="53" spans="1:20" x14ac:dyDescent="0.25">
      <c r="A53" s="117" t="s">
        <v>272</v>
      </c>
      <c r="B53" s="312">
        <v>46203</v>
      </c>
      <c r="C53" s="108">
        <v>0.5</v>
      </c>
      <c r="D53" s="331" t="s">
        <v>125</v>
      </c>
      <c r="E53" s="108" t="s">
        <v>35</v>
      </c>
      <c r="F53" s="108"/>
      <c r="G53" s="108" t="s">
        <v>35</v>
      </c>
      <c r="H53" s="108"/>
      <c r="I53" s="108"/>
      <c r="J53" s="108"/>
      <c r="K53" s="108"/>
      <c r="L53" s="108"/>
      <c r="M53" s="104"/>
      <c r="N53" s="104" t="s">
        <v>35</v>
      </c>
      <c r="O53" s="104"/>
      <c r="P53" s="104"/>
      <c r="Q53" s="104"/>
      <c r="R53" s="104">
        <v>2021</v>
      </c>
      <c r="S53" s="107" t="s">
        <v>135</v>
      </c>
      <c r="T53" s="107" t="s">
        <v>322</v>
      </c>
    </row>
    <row r="54" spans="1:20" hidden="1" x14ac:dyDescent="0.25">
      <c r="A54" s="116" t="s">
        <v>276</v>
      </c>
      <c r="B54" s="306">
        <v>46356</v>
      </c>
      <c r="C54" s="108">
        <v>0</v>
      </c>
      <c r="D54" s="331" t="s">
        <v>125</v>
      </c>
      <c r="E54" s="108" t="s">
        <v>35</v>
      </c>
      <c r="F54" s="108"/>
      <c r="G54" s="108" t="s">
        <v>35</v>
      </c>
      <c r="H54" s="108"/>
      <c r="I54" s="108"/>
      <c r="J54" s="108"/>
      <c r="K54" s="108"/>
      <c r="L54" s="108"/>
      <c r="M54" s="104"/>
      <c r="N54" s="104" t="s">
        <v>35</v>
      </c>
      <c r="O54" s="104"/>
      <c r="P54" s="104"/>
      <c r="Q54" s="104"/>
      <c r="R54" s="104">
        <v>2021</v>
      </c>
      <c r="S54" s="107" t="s">
        <v>45</v>
      </c>
      <c r="T54" s="107" t="s">
        <v>38</v>
      </c>
    </row>
    <row r="55" spans="1:20" x14ac:dyDescent="0.25">
      <c r="A55" s="116" t="s">
        <v>278</v>
      </c>
      <c r="B55" s="312">
        <v>46387</v>
      </c>
      <c r="C55" s="108">
        <v>0</v>
      </c>
      <c r="D55" s="331" t="s">
        <v>125</v>
      </c>
      <c r="E55" s="108"/>
      <c r="F55" s="108"/>
      <c r="G55" s="108"/>
      <c r="H55" s="108"/>
      <c r="I55" s="108"/>
      <c r="J55" s="108"/>
      <c r="K55" s="108"/>
      <c r="L55" s="108"/>
      <c r="M55" s="104"/>
      <c r="N55" s="104" t="s">
        <v>35</v>
      </c>
      <c r="O55" s="104"/>
      <c r="P55" s="104"/>
      <c r="Q55" s="104"/>
      <c r="R55" s="104">
        <v>2021</v>
      </c>
      <c r="S55" s="107" t="s">
        <v>45</v>
      </c>
      <c r="T55" s="107" t="s">
        <v>38</v>
      </c>
    </row>
    <row r="56" spans="1:20" hidden="1" x14ac:dyDescent="0.25">
      <c r="A56" s="116" t="s">
        <v>283</v>
      </c>
      <c r="B56" s="313">
        <v>46203</v>
      </c>
      <c r="C56" s="108">
        <v>1</v>
      </c>
      <c r="D56" s="331" t="s">
        <v>125</v>
      </c>
      <c r="E56" s="108" t="s">
        <v>35</v>
      </c>
      <c r="F56" s="108"/>
      <c r="G56" s="108" t="s">
        <v>35</v>
      </c>
      <c r="H56" s="108"/>
      <c r="I56" s="108"/>
      <c r="J56" s="108"/>
      <c r="K56" s="108"/>
      <c r="L56" s="108"/>
      <c r="M56" s="104"/>
      <c r="N56" s="104" t="s">
        <v>35</v>
      </c>
      <c r="O56" s="104"/>
      <c r="P56" s="104"/>
      <c r="Q56" s="104"/>
      <c r="R56" s="107">
        <v>2021</v>
      </c>
      <c r="S56" s="104" t="s">
        <v>895</v>
      </c>
      <c r="T56" s="107" t="s">
        <v>38</v>
      </c>
    </row>
    <row r="57" spans="1:20" x14ac:dyDescent="0.25">
      <c r="A57" s="117" t="s">
        <v>287</v>
      </c>
      <c r="B57" s="306">
        <v>46356</v>
      </c>
      <c r="C57" s="108">
        <v>0.5</v>
      </c>
      <c r="D57" s="331" t="s">
        <v>125</v>
      </c>
      <c r="E57" s="108" t="s">
        <v>35</v>
      </c>
      <c r="F57" s="108"/>
      <c r="G57" s="108" t="s">
        <v>35</v>
      </c>
      <c r="H57" s="108"/>
      <c r="I57" s="108"/>
      <c r="J57" s="108"/>
      <c r="K57" s="108"/>
      <c r="L57" s="108"/>
      <c r="M57" s="104"/>
      <c r="N57" s="104" t="s">
        <v>35</v>
      </c>
      <c r="O57" s="104"/>
      <c r="P57" s="104"/>
      <c r="Q57" s="104"/>
      <c r="R57" s="104">
        <v>2021</v>
      </c>
      <c r="S57" s="107" t="s">
        <v>45</v>
      </c>
      <c r="T57" s="107" t="s">
        <v>38</v>
      </c>
    </row>
    <row r="58" spans="1:20" hidden="1" x14ac:dyDescent="0.25">
      <c r="A58" s="116" t="s">
        <v>291</v>
      </c>
      <c r="B58" s="306">
        <v>46356</v>
      </c>
      <c r="C58" s="108">
        <v>0</v>
      </c>
      <c r="D58" s="331" t="s">
        <v>125</v>
      </c>
      <c r="E58" s="108"/>
      <c r="F58" s="108" t="s">
        <v>35</v>
      </c>
      <c r="G58" s="108"/>
      <c r="H58" s="108"/>
      <c r="I58" s="108"/>
      <c r="J58" s="108"/>
      <c r="K58" s="108"/>
      <c r="L58" s="108"/>
      <c r="M58" s="104"/>
      <c r="N58" s="104" t="s">
        <v>35</v>
      </c>
      <c r="O58" s="104"/>
      <c r="P58" s="104"/>
      <c r="Q58" s="104"/>
      <c r="R58" s="104">
        <v>2021</v>
      </c>
      <c r="S58" s="107" t="s">
        <v>45</v>
      </c>
      <c r="T58" s="107" t="s">
        <v>38</v>
      </c>
    </row>
    <row r="59" spans="1:20" x14ac:dyDescent="0.25">
      <c r="A59" s="117" t="s">
        <v>293</v>
      </c>
      <c r="B59" s="312">
        <v>46203</v>
      </c>
      <c r="C59" s="108">
        <v>0.5</v>
      </c>
      <c r="D59" s="331" t="s">
        <v>125</v>
      </c>
      <c r="E59" s="108" t="s">
        <v>35</v>
      </c>
      <c r="F59" s="108"/>
      <c r="G59" s="108" t="s">
        <v>35</v>
      </c>
      <c r="H59" s="108"/>
      <c r="I59" s="108"/>
      <c r="J59" s="108"/>
      <c r="K59" s="108"/>
      <c r="L59" s="108"/>
      <c r="M59" s="104"/>
      <c r="N59" s="104"/>
      <c r="O59" s="104" t="s">
        <v>35</v>
      </c>
      <c r="P59" s="104"/>
      <c r="Q59" s="104"/>
      <c r="R59" s="104">
        <v>2021</v>
      </c>
      <c r="S59" s="107" t="s">
        <v>135</v>
      </c>
      <c r="T59" s="107" t="s">
        <v>322</v>
      </c>
    </row>
    <row r="60" spans="1:20" hidden="1" x14ac:dyDescent="0.25">
      <c r="A60" s="116" t="s">
        <v>295</v>
      </c>
      <c r="B60" s="306">
        <v>46356</v>
      </c>
      <c r="C60" s="108">
        <v>0</v>
      </c>
      <c r="D60" s="331" t="s">
        <v>125</v>
      </c>
      <c r="E60" s="108" t="s">
        <v>35</v>
      </c>
      <c r="F60" s="108"/>
      <c r="G60" s="108"/>
      <c r="H60" s="108"/>
      <c r="I60" s="108"/>
      <c r="J60" s="108"/>
      <c r="K60" s="108"/>
      <c r="L60" s="108"/>
      <c r="M60" s="104"/>
      <c r="N60" s="104" t="s">
        <v>35</v>
      </c>
      <c r="O60" s="104"/>
      <c r="P60" s="104"/>
      <c r="Q60" s="104"/>
      <c r="R60" s="104">
        <v>2021</v>
      </c>
      <c r="S60" s="107" t="s">
        <v>45</v>
      </c>
      <c r="T60" s="107" t="s">
        <v>38</v>
      </c>
    </row>
    <row r="61" spans="1:20" hidden="1" x14ac:dyDescent="0.25">
      <c r="A61" s="117" t="s">
        <v>300</v>
      </c>
      <c r="B61" s="312">
        <v>46356</v>
      </c>
      <c r="C61" s="108">
        <v>0</v>
      </c>
      <c r="D61" s="331" t="s">
        <v>125</v>
      </c>
      <c r="E61" s="108" t="s">
        <v>35</v>
      </c>
      <c r="F61" s="108"/>
      <c r="G61" s="108" t="s">
        <v>35</v>
      </c>
      <c r="H61" s="108"/>
      <c r="I61" s="108"/>
      <c r="J61" s="108"/>
      <c r="K61" s="108"/>
      <c r="L61" s="108"/>
      <c r="M61" s="104"/>
      <c r="N61" s="104" t="s">
        <v>35</v>
      </c>
      <c r="O61" s="104"/>
      <c r="P61" s="104"/>
      <c r="Q61" s="104"/>
      <c r="R61" s="104">
        <v>2021</v>
      </c>
      <c r="S61" s="107" t="s">
        <v>45</v>
      </c>
      <c r="T61" s="107" t="s">
        <v>38</v>
      </c>
    </row>
    <row r="62" spans="1:20" x14ac:dyDescent="0.25">
      <c r="A62" s="117" t="s">
        <v>305</v>
      </c>
      <c r="B62" s="312">
        <v>46203</v>
      </c>
      <c r="C62" s="108">
        <v>1</v>
      </c>
      <c r="D62" s="331" t="s">
        <v>125</v>
      </c>
      <c r="E62" s="108" t="s">
        <v>35</v>
      </c>
      <c r="F62" s="108"/>
      <c r="G62" s="108" t="s">
        <v>35</v>
      </c>
      <c r="H62" s="108"/>
      <c r="I62" s="108"/>
      <c r="J62" s="108"/>
      <c r="K62" s="108"/>
      <c r="L62" s="108"/>
      <c r="M62" s="104"/>
      <c r="N62" s="104" t="s">
        <v>35</v>
      </c>
      <c r="O62" s="104"/>
      <c r="P62" s="104"/>
      <c r="Q62" s="104"/>
      <c r="R62" s="104">
        <v>2021</v>
      </c>
      <c r="S62" s="107" t="s">
        <v>894</v>
      </c>
      <c r="T62" s="107" t="s">
        <v>322</v>
      </c>
    </row>
    <row r="63" spans="1:20" hidden="1" x14ac:dyDescent="0.25">
      <c r="A63" s="116" t="s">
        <v>308</v>
      </c>
      <c r="B63" s="306">
        <v>46356</v>
      </c>
      <c r="C63" s="108">
        <v>0</v>
      </c>
      <c r="D63" s="331" t="s">
        <v>125</v>
      </c>
      <c r="E63" s="108" t="s">
        <v>35</v>
      </c>
      <c r="F63" s="108"/>
      <c r="G63" s="108" t="s">
        <v>35</v>
      </c>
      <c r="H63" s="108"/>
      <c r="I63" s="108"/>
      <c r="J63" s="108"/>
      <c r="K63" s="108"/>
      <c r="L63" s="108"/>
      <c r="M63" s="104"/>
      <c r="N63" s="104" t="s">
        <v>35</v>
      </c>
      <c r="O63" s="104"/>
      <c r="P63" s="104"/>
      <c r="Q63" s="104"/>
      <c r="R63" s="104">
        <v>2021</v>
      </c>
      <c r="S63" s="104" t="s">
        <v>45</v>
      </c>
      <c r="T63" s="107" t="s">
        <v>38</v>
      </c>
    </row>
    <row r="64" spans="1:20" x14ac:dyDescent="0.25">
      <c r="A64" s="117" t="s">
        <v>310</v>
      </c>
      <c r="B64" s="312">
        <v>46386</v>
      </c>
      <c r="C64" s="108">
        <v>0.33333333333333331</v>
      </c>
      <c r="D64" s="331" t="s">
        <v>125</v>
      </c>
      <c r="E64" s="108"/>
      <c r="F64" s="108"/>
      <c r="G64" s="108" t="s">
        <v>35</v>
      </c>
      <c r="H64" s="108"/>
      <c r="I64" s="108"/>
      <c r="J64" s="108"/>
      <c r="K64" s="108"/>
      <c r="L64" s="108"/>
      <c r="M64" s="104"/>
      <c r="N64" s="104" t="s">
        <v>35</v>
      </c>
      <c r="O64" s="104"/>
      <c r="P64" s="104"/>
      <c r="Q64" s="104"/>
      <c r="R64" s="104">
        <v>2021</v>
      </c>
      <c r="S64" s="107" t="s">
        <v>45</v>
      </c>
      <c r="T64" s="107" t="s">
        <v>38</v>
      </c>
    </row>
    <row r="65" spans="1:20" x14ac:dyDescent="0.25">
      <c r="A65" s="116" t="s">
        <v>314</v>
      </c>
      <c r="B65" s="306">
        <v>45777</v>
      </c>
      <c r="C65" s="108">
        <v>1</v>
      </c>
      <c r="D65" s="331" t="s">
        <v>125</v>
      </c>
      <c r="E65" s="108" t="s">
        <v>35</v>
      </c>
      <c r="F65" s="108"/>
      <c r="G65" s="108"/>
      <c r="H65" s="108"/>
      <c r="I65" s="108"/>
      <c r="J65" s="108"/>
      <c r="K65" s="108"/>
      <c r="L65" s="108"/>
      <c r="M65" s="104"/>
      <c r="N65" s="104" t="s">
        <v>35</v>
      </c>
      <c r="O65" s="104"/>
      <c r="P65" s="104"/>
      <c r="Q65" s="104"/>
      <c r="R65" s="104">
        <v>2021</v>
      </c>
      <c r="S65" s="107" t="s">
        <v>895</v>
      </c>
      <c r="T65" s="107" t="s">
        <v>38</v>
      </c>
    </row>
    <row r="66" spans="1:20" hidden="1" x14ac:dyDescent="0.25">
      <c r="A66" s="116" t="s">
        <v>325</v>
      </c>
      <c r="B66" s="307">
        <v>46417</v>
      </c>
      <c r="C66" s="108">
        <v>0.66666666666666663</v>
      </c>
      <c r="D66" s="331" t="s">
        <v>125</v>
      </c>
      <c r="E66" s="108"/>
      <c r="F66" s="108" t="s">
        <v>35</v>
      </c>
      <c r="G66" s="108"/>
      <c r="H66" s="108"/>
      <c r="I66" s="108"/>
      <c r="J66" s="108"/>
      <c r="K66" s="108"/>
      <c r="L66" s="108"/>
      <c r="M66" s="104"/>
      <c r="N66" s="104" t="s">
        <v>35</v>
      </c>
      <c r="O66" s="104"/>
      <c r="P66" s="104"/>
      <c r="Q66" s="104"/>
      <c r="R66" s="104">
        <v>2021</v>
      </c>
      <c r="S66" s="104" t="s">
        <v>45</v>
      </c>
      <c r="T66" s="107" t="s">
        <v>38</v>
      </c>
    </row>
    <row r="67" spans="1:20" hidden="1" x14ac:dyDescent="0.25">
      <c r="A67" s="116" t="s">
        <v>331</v>
      </c>
      <c r="B67" s="306">
        <v>46356</v>
      </c>
      <c r="C67" s="108">
        <v>0</v>
      </c>
      <c r="D67" s="331" t="s">
        <v>125</v>
      </c>
      <c r="E67" s="108" t="s">
        <v>35</v>
      </c>
      <c r="F67" s="108"/>
      <c r="G67" s="108"/>
      <c r="H67" s="108"/>
      <c r="I67" s="108"/>
      <c r="J67" s="108"/>
      <c r="K67" s="108"/>
      <c r="L67" s="108"/>
      <c r="M67" s="104"/>
      <c r="N67" s="104" t="s">
        <v>35</v>
      </c>
      <c r="O67" s="104"/>
      <c r="P67" s="104"/>
      <c r="Q67" s="104"/>
      <c r="R67" s="107">
        <v>2021</v>
      </c>
      <c r="S67" s="107" t="s">
        <v>45</v>
      </c>
      <c r="T67" s="107" t="s">
        <v>38</v>
      </c>
    </row>
    <row r="68" spans="1:20" hidden="1" x14ac:dyDescent="0.25">
      <c r="A68" s="116" t="s">
        <v>337</v>
      </c>
      <c r="B68" s="312">
        <v>46203</v>
      </c>
      <c r="C68" s="108">
        <v>1</v>
      </c>
      <c r="D68" s="331" t="s">
        <v>125</v>
      </c>
      <c r="E68" s="108" t="s">
        <v>35</v>
      </c>
      <c r="F68" s="108"/>
      <c r="G68" s="108"/>
      <c r="H68" s="108"/>
      <c r="I68" s="108"/>
      <c r="J68" s="108"/>
      <c r="K68" s="108"/>
      <c r="L68" s="108"/>
      <c r="M68" s="104" t="s">
        <v>35</v>
      </c>
      <c r="N68" s="104"/>
      <c r="O68" s="104"/>
      <c r="P68" s="104"/>
      <c r="Q68" s="104"/>
      <c r="R68" s="104">
        <v>2021</v>
      </c>
      <c r="S68" s="107" t="s">
        <v>895</v>
      </c>
      <c r="T68" s="107" t="s">
        <v>38</v>
      </c>
    </row>
    <row r="69" spans="1:20" hidden="1" x14ac:dyDescent="0.25">
      <c r="A69" s="116" t="s">
        <v>341</v>
      </c>
      <c r="B69" s="306">
        <v>46203</v>
      </c>
      <c r="C69" s="108">
        <v>1</v>
      </c>
      <c r="D69" s="331" t="s">
        <v>125</v>
      </c>
      <c r="E69" s="108" t="s">
        <v>35</v>
      </c>
      <c r="F69" s="108"/>
      <c r="G69" s="108"/>
      <c r="H69" s="108"/>
      <c r="I69" s="108"/>
      <c r="J69" s="108"/>
      <c r="K69" s="108" t="s">
        <v>35</v>
      </c>
      <c r="L69" s="108"/>
      <c r="M69" s="104" t="s">
        <v>35</v>
      </c>
      <c r="N69" s="104"/>
      <c r="O69" s="104"/>
      <c r="P69" s="104"/>
      <c r="Q69" s="104"/>
      <c r="R69" s="104">
        <v>2021</v>
      </c>
      <c r="S69" s="107" t="s">
        <v>895</v>
      </c>
      <c r="T69" s="107" t="s">
        <v>38</v>
      </c>
    </row>
    <row r="70" spans="1:20" hidden="1" x14ac:dyDescent="0.25">
      <c r="A70" s="341" t="s">
        <v>348</v>
      </c>
      <c r="B70" s="306">
        <v>45991</v>
      </c>
      <c r="C70" s="108">
        <v>1</v>
      </c>
      <c r="D70" s="169" t="s">
        <v>130</v>
      </c>
      <c r="E70" s="108"/>
      <c r="F70" s="108"/>
      <c r="G70" s="108"/>
      <c r="H70" s="108"/>
      <c r="I70" s="108"/>
      <c r="J70" s="108"/>
      <c r="K70" s="108" t="s">
        <v>35</v>
      </c>
      <c r="L70" s="108"/>
      <c r="M70" s="104" t="s">
        <v>35</v>
      </c>
      <c r="N70" s="104"/>
      <c r="O70" s="104"/>
      <c r="P70" s="104"/>
      <c r="Q70" s="104"/>
      <c r="R70" s="104">
        <v>2021</v>
      </c>
      <c r="S70" s="107" t="s">
        <v>895</v>
      </c>
      <c r="T70" s="107" t="s">
        <v>38</v>
      </c>
    </row>
    <row r="71" spans="1:20" hidden="1" x14ac:dyDescent="0.25">
      <c r="A71" s="117" t="s">
        <v>351</v>
      </c>
      <c r="B71" s="305">
        <v>46203</v>
      </c>
      <c r="C71" s="108">
        <v>1</v>
      </c>
      <c r="D71" s="331" t="s">
        <v>125</v>
      </c>
      <c r="E71" s="108" t="s">
        <v>35</v>
      </c>
      <c r="F71" s="108"/>
      <c r="G71" s="108"/>
      <c r="H71" s="108"/>
      <c r="I71" s="108"/>
      <c r="J71" s="108"/>
      <c r="K71" s="108"/>
      <c r="L71" s="108"/>
      <c r="M71" s="104"/>
      <c r="N71" s="104"/>
      <c r="O71" s="104" t="s">
        <v>35</v>
      </c>
      <c r="P71" s="104"/>
      <c r="Q71" s="104"/>
      <c r="R71" s="104">
        <v>2022</v>
      </c>
      <c r="S71" s="104" t="s">
        <v>895</v>
      </c>
      <c r="T71" s="107" t="s">
        <v>38</v>
      </c>
    </row>
    <row r="72" spans="1:20" hidden="1" x14ac:dyDescent="0.25">
      <c r="A72" s="116" t="s">
        <v>354</v>
      </c>
      <c r="B72" s="306">
        <v>46356</v>
      </c>
      <c r="C72" s="108">
        <v>0</v>
      </c>
      <c r="D72" s="331" t="s">
        <v>125</v>
      </c>
      <c r="E72" s="108" t="s">
        <v>35</v>
      </c>
      <c r="F72" s="108"/>
      <c r="G72" s="108" t="s">
        <v>35</v>
      </c>
      <c r="H72" s="108"/>
      <c r="I72" s="108"/>
      <c r="J72" s="108"/>
      <c r="K72" s="108"/>
      <c r="L72" s="108"/>
      <c r="M72" s="104"/>
      <c r="N72" s="104" t="s">
        <v>35</v>
      </c>
      <c r="O72" s="104"/>
      <c r="P72" s="104"/>
      <c r="Q72" s="104"/>
      <c r="R72" s="104">
        <v>2022</v>
      </c>
      <c r="S72" s="107" t="s">
        <v>45</v>
      </c>
      <c r="T72" s="107" t="s">
        <v>38</v>
      </c>
    </row>
    <row r="73" spans="1:20" hidden="1" x14ac:dyDescent="0.25">
      <c r="A73" s="116" t="s">
        <v>357</v>
      </c>
      <c r="B73" s="312">
        <v>46356</v>
      </c>
      <c r="C73" s="108">
        <v>0</v>
      </c>
      <c r="D73" s="331" t="s">
        <v>125</v>
      </c>
      <c r="E73" s="108" t="s">
        <v>35</v>
      </c>
      <c r="F73" s="108"/>
      <c r="G73" s="108" t="s">
        <v>35</v>
      </c>
      <c r="H73" s="108"/>
      <c r="I73" s="108"/>
      <c r="J73" s="108"/>
      <c r="K73" s="108"/>
      <c r="L73" s="108"/>
      <c r="M73" s="104"/>
      <c r="N73" s="104" t="s">
        <v>35</v>
      </c>
      <c r="O73" s="104"/>
      <c r="P73" s="104"/>
      <c r="Q73" s="104"/>
      <c r="R73" s="104">
        <v>2022</v>
      </c>
      <c r="S73" s="107" t="s">
        <v>45</v>
      </c>
      <c r="T73" s="107" t="s">
        <v>38</v>
      </c>
    </row>
    <row r="74" spans="1:20" hidden="1" x14ac:dyDescent="0.25">
      <c r="A74" s="116" t="s">
        <v>360</v>
      </c>
      <c r="B74" s="312">
        <v>46203</v>
      </c>
      <c r="C74" s="108">
        <v>1</v>
      </c>
      <c r="D74" s="331" t="s">
        <v>125</v>
      </c>
      <c r="E74" s="108"/>
      <c r="F74" s="108" t="s">
        <v>35</v>
      </c>
      <c r="G74" s="108"/>
      <c r="H74" s="108"/>
      <c r="I74" s="108"/>
      <c r="J74" s="108"/>
      <c r="K74" s="108"/>
      <c r="L74" s="108"/>
      <c r="M74" s="104"/>
      <c r="N74" s="104" t="s">
        <v>35</v>
      </c>
      <c r="O74" s="104"/>
      <c r="P74" s="104"/>
      <c r="Q74" s="104"/>
      <c r="R74" s="104">
        <v>2022</v>
      </c>
      <c r="S74" s="107" t="s">
        <v>895</v>
      </c>
      <c r="T74" s="107" t="s">
        <v>38</v>
      </c>
    </row>
    <row r="75" spans="1:20" hidden="1" x14ac:dyDescent="0.25">
      <c r="A75" s="116" t="s">
        <v>365</v>
      </c>
      <c r="B75" s="306">
        <v>46203</v>
      </c>
      <c r="C75" s="108">
        <v>1</v>
      </c>
      <c r="D75" s="331" t="s">
        <v>125</v>
      </c>
      <c r="E75" s="108" t="s">
        <v>35</v>
      </c>
      <c r="F75" s="108"/>
      <c r="G75" s="108"/>
      <c r="H75" s="108"/>
      <c r="I75" s="108"/>
      <c r="J75" s="108"/>
      <c r="K75" s="108"/>
      <c r="L75" s="108"/>
      <c r="M75" s="107"/>
      <c r="N75" s="107"/>
      <c r="O75" s="107" t="s">
        <v>35</v>
      </c>
      <c r="P75" s="107"/>
      <c r="Q75" s="107"/>
      <c r="R75" s="104">
        <v>2022</v>
      </c>
      <c r="S75" s="107" t="s">
        <v>895</v>
      </c>
      <c r="T75" s="107" t="s">
        <v>38</v>
      </c>
    </row>
    <row r="76" spans="1:20" hidden="1" x14ac:dyDescent="0.25">
      <c r="A76" s="116" t="s">
        <v>366</v>
      </c>
      <c r="B76" s="306">
        <v>46203</v>
      </c>
      <c r="C76" s="108">
        <v>1</v>
      </c>
      <c r="D76" s="331" t="s">
        <v>125</v>
      </c>
      <c r="E76" s="108" t="s">
        <v>35</v>
      </c>
      <c r="F76" s="108" t="s">
        <v>35</v>
      </c>
      <c r="G76" s="108"/>
      <c r="H76" s="108"/>
      <c r="I76" s="108"/>
      <c r="J76" s="108"/>
      <c r="K76" s="108"/>
      <c r="L76" s="108"/>
      <c r="M76" s="107"/>
      <c r="N76" s="107" t="s">
        <v>35</v>
      </c>
      <c r="O76" s="107"/>
      <c r="P76" s="107"/>
      <c r="Q76" s="107"/>
      <c r="R76" s="104">
        <v>2022</v>
      </c>
      <c r="S76" s="107" t="s">
        <v>895</v>
      </c>
      <c r="T76" s="107" t="s">
        <v>38</v>
      </c>
    </row>
    <row r="77" spans="1:20" hidden="1" x14ac:dyDescent="0.25">
      <c r="A77" s="116" t="s">
        <v>368</v>
      </c>
      <c r="B77" s="306">
        <v>46203</v>
      </c>
      <c r="C77" s="108">
        <v>1</v>
      </c>
      <c r="D77" s="331" t="s">
        <v>125</v>
      </c>
      <c r="E77" s="108" t="s">
        <v>35</v>
      </c>
      <c r="F77" s="108"/>
      <c r="G77" s="108"/>
      <c r="H77" s="108"/>
      <c r="I77" s="108"/>
      <c r="J77" s="108"/>
      <c r="K77" s="108"/>
      <c r="L77" s="108"/>
      <c r="M77" s="107"/>
      <c r="N77" s="107"/>
      <c r="O77" s="107" t="s">
        <v>35</v>
      </c>
      <c r="P77" s="107"/>
      <c r="Q77" s="107"/>
      <c r="R77" s="104">
        <v>2022</v>
      </c>
      <c r="S77" s="107" t="s">
        <v>895</v>
      </c>
      <c r="T77" s="107" t="s">
        <v>38</v>
      </c>
    </row>
    <row r="78" spans="1:20" hidden="1" x14ac:dyDescent="0.25">
      <c r="A78" s="116" t="s">
        <v>370</v>
      </c>
      <c r="B78" s="306">
        <v>46203</v>
      </c>
      <c r="C78" s="108">
        <v>1</v>
      </c>
      <c r="D78" s="331" t="s">
        <v>125</v>
      </c>
      <c r="E78" s="108"/>
      <c r="F78" s="108" t="s">
        <v>35</v>
      </c>
      <c r="G78" s="108"/>
      <c r="H78" s="108"/>
      <c r="I78" s="108"/>
      <c r="J78" s="108"/>
      <c r="K78" s="108"/>
      <c r="L78" s="108"/>
      <c r="M78" s="107"/>
      <c r="N78" s="107" t="s">
        <v>35</v>
      </c>
      <c r="O78" s="107"/>
      <c r="P78" s="107"/>
      <c r="Q78" s="107"/>
      <c r="R78" s="104">
        <v>2022</v>
      </c>
      <c r="S78" s="107" t="s">
        <v>895</v>
      </c>
      <c r="T78" s="107" t="s">
        <v>38</v>
      </c>
    </row>
    <row r="79" spans="1:20" hidden="1" x14ac:dyDescent="0.25">
      <c r="A79" s="116" t="s">
        <v>373</v>
      </c>
      <c r="B79" s="306">
        <v>46356</v>
      </c>
      <c r="C79" s="108">
        <v>0</v>
      </c>
      <c r="D79" s="331" t="s">
        <v>125</v>
      </c>
      <c r="E79" s="108" t="s">
        <v>35</v>
      </c>
      <c r="F79" s="108"/>
      <c r="G79" s="108"/>
      <c r="H79" s="108"/>
      <c r="I79" s="108"/>
      <c r="J79" s="108"/>
      <c r="K79" s="108"/>
      <c r="L79" s="108"/>
      <c r="M79" s="107"/>
      <c r="N79" s="107"/>
      <c r="O79" s="107" t="s">
        <v>35</v>
      </c>
      <c r="P79" s="107"/>
      <c r="Q79" s="107"/>
      <c r="R79" s="104">
        <v>2022</v>
      </c>
      <c r="S79" s="107" t="s">
        <v>45</v>
      </c>
      <c r="T79" s="107" t="s">
        <v>38</v>
      </c>
    </row>
    <row r="80" spans="1:20" hidden="1" x14ac:dyDescent="0.25">
      <c r="A80" s="116" t="s">
        <v>374</v>
      </c>
      <c r="B80" s="306">
        <v>46356</v>
      </c>
      <c r="C80" s="108">
        <v>0</v>
      </c>
      <c r="D80" s="331" t="s">
        <v>125</v>
      </c>
      <c r="E80" s="108" t="s">
        <v>35</v>
      </c>
      <c r="F80" s="108" t="s">
        <v>35</v>
      </c>
      <c r="G80" s="108"/>
      <c r="H80" s="108"/>
      <c r="I80" s="108"/>
      <c r="J80" s="108"/>
      <c r="K80" s="108"/>
      <c r="L80" s="108"/>
      <c r="M80" s="107"/>
      <c r="N80" s="107" t="s">
        <v>35</v>
      </c>
      <c r="O80" s="107"/>
      <c r="P80" s="107"/>
      <c r="Q80" s="107"/>
      <c r="R80" s="104">
        <v>2022</v>
      </c>
      <c r="S80" s="107" t="s">
        <v>45</v>
      </c>
      <c r="T80" s="107" t="s">
        <v>38</v>
      </c>
    </row>
    <row r="81" spans="1:20" hidden="1" x14ac:dyDescent="0.25">
      <c r="A81" s="341" t="s">
        <v>376</v>
      </c>
      <c r="B81" s="306">
        <v>45991</v>
      </c>
      <c r="C81" s="108">
        <v>1</v>
      </c>
      <c r="D81" s="169" t="s">
        <v>130</v>
      </c>
      <c r="E81" s="108"/>
      <c r="F81" s="108"/>
      <c r="G81" s="108"/>
      <c r="H81" s="108"/>
      <c r="I81" s="108"/>
      <c r="J81" s="108"/>
      <c r="K81" s="108" t="s">
        <v>35</v>
      </c>
      <c r="L81" s="108"/>
      <c r="M81" s="107" t="s">
        <v>35</v>
      </c>
      <c r="N81" s="107"/>
      <c r="O81" s="107"/>
      <c r="P81" s="107"/>
      <c r="Q81" s="107"/>
      <c r="R81" s="104">
        <v>2022</v>
      </c>
      <c r="S81" s="107" t="s">
        <v>895</v>
      </c>
      <c r="T81" s="107" t="s">
        <v>38</v>
      </c>
    </row>
    <row r="82" spans="1:20" hidden="1" x14ac:dyDescent="0.25">
      <c r="A82" s="117" t="s">
        <v>381</v>
      </c>
      <c r="B82" s="307">
        <v>46356</v>
      </c>
      <c r="C82" s="108">
        <v>0</v>
      </c>
      <c r="D82" s="331" t="s">
        <v>125</v>
      </c>
      <c r="E82" s="108"/>
      <c r="F82" s="108"/>
      <c r="G82" s="108"/>
      <c r="H82" s="108"/>
      <c r="I82" s="108"/>
      <c r="J82" s="108"/>
      <c r="K82" s="108" t="s">
        <v>35</v>
      </c>
      <c r="L82" s="108"/>
      <c r="M82" s="104" t="s">
        <v>35</v>
      </c>
      <c r="N82" s="104"/>
      <c r="O82" s="104"/>
      <c r="P82" s="104"/>
      <c r="Q82" s="104"/>
      <c r="R82" s="104">
        <v>2022</v>
      </c>
      <c r="S82" s="104" t="s">
        <v>45</v>
      </c>
      <c r="T82" s="107" t="s">
        <v>38</v>
      </c>
    </row>
    <row r="83" spans="1:20" hidden="1" x14ac:dyDescent="0.25">
      <c r="A83" s="116" t="s">
        <v>387</v>
      </c>
      <c r="B83" s="307">
        <v>46387</v>
      </c>
      <c r="C83" s="108">
        <v>0</v>
      </c>
      <c r="D83" s="331" t="s">
        <v>125</v>
      </c>
      <c r="E83" s="108" t="s">
        <v>35</v>
      </c>
      <c r="F83" s="108"/>
      <c r="G83" s="108"/>
      <c r="H83" s="108"/>
      <c r="I83" s="108"/>
      <c r="J83" s="108"/>
      <c r="K83" s="108"/>
      <c r="L83" s="108"/>
      <c r="M83" s="104"/>
      <c r="N83" s="104" t="s">
        <v>35</v>
      </c>
      <c r="O83" s="104"/>
      <c r="P83" s="104"/>
      <c r="Q83" s="104"/>
      <c r="R83" s="104">
        <v>2022</v>
      </c>
      <c r="S83" s="107" t="s">
        <v>45</v>
      </c>
      <c r="T83" s="107" t="s">
        <v>38</v>
      </c>
    </row>
    <row r="84" spans="1:20" hidden="1" x14ac:dyDescent="0.25">
      <c r="A84" s="116" t="s">
        <v>392</v>
      </c>
      <c r="B84" s="308">
        <v>45657</v>
      </c>
      <c r="C84" s="108">
        <v>1</v>
      </c>
      <c r="D84" s="331" t="s">
        <v>125</v>
      </c>
      <c r="E84" s="108" t="s">
        <v>35</v>
      </c>
      <c r="F84" s="108"/>
      <c r="G84" s="108"/>
      <c r="H84" s="108"/>
      <c r="I84" s="108"/>
      <c r="J84" s="108"/>
      <c r="K84" s="108"/>
      <c r="L84" s="108"/>
      <c r="M84" s="104"/>
      <c r="N84" s="104" t="s">
        <v>35</v>
      </c>
      <c r="O84" s="104"/>
      <c r="P84" s="104"/>
      <c r="Q84" s="104"/>
      <c r="R84" s="107">
        <v>2022</v>
      </c>
      <c r="S84" s="107" t="s">
        <v>894</v>
      </c>
      <c r="T84" s="107" t="s">
        <v>322</v>
      </c>
    </row>
    <row r="85" spans="1:20" hidden="1" x14ac:dyDescent="0.25">
      <c r="A85" s="147" t="s">
        <v>398</v>
      </c>
      <c r="B85" s="308">
        <v>46387</v>
      </c>
      <c r="C85" s="108">
        <v>0</v>
      </c>
      <c r="D85" s="170" t="s">
        <v>403</v>
      </c>
      <c r="E85" s="108"/>
      <c r="F85" s="108"/>
      <c r="G85" s="108"/>
      <c r="H85" s="108"/>
      <c r="I85" s="108"/>
      <c r="J85" s="108"/>
      <c r="K85" s="108" t="s">
        <v>35</v>
      </c>
      <c r="L85" s="108"/>
      <c r="M85" s="104" t="s">
        <v>35</v>
      </c>
      <c r="N85" s="104"/>
      <c r="O85" s="104"/>
      <c r="P85" s="104"/>
      <c r="Q85" s="104"/>
      <c r="R85" s="104">
        <v>2022</v>
      </c>
      <c r="S85" s="104" t="s">
        <v>45</v>
      </c>
      <c r="T85" s="107" t="s">
        <v>38</v>
      </c>
    </row>
    <row r="86" spans="1:20" hidden="1" x14ac:dyDescent="0.25">
      <c r="A86" s="117" t="s">
        <v>404</v>
      </c>
      <c r="B86" s="306">
        <v>46386</v>
      </c>
      <c r="C86" s="108">
        <v>0</v>
      </c>
      <c r="D86" s="331" t="s">
        <v>125</v>
      </c>
      <c r="E86" s="108" t="s">
        <v>35</v>
      </c>
      <c r="F86" s="108"/>
      <c r="G86" s="108"/>
      <c r="H86" s="108"/>
      <c r="I86" s="108"/>
      <c r="J86" s="108"/>
      <c r="K86" s="108"/>
      <c r="L86" s="108"/>
      <c r="M86" s="104"/>
      <c r="N86" s="104" t="s">
        <v>35</v>
      </c>
      <c r="O86" s="104"/>
      <c r="P86" s="104"/>
      <c r="Q86" s="104"/>
      <c r="R86" s="104">
        <v>2022</v>
      </c>
      <c r="S86" s="107" t="s">
        <v>45</v>
      </c>
      <c r="T86" s="107" t="s">
        <v>38</v>
      </c>
    </row>
    <row r="87" spans="1:20" hidden="1" x14ac:dyDescent="0.25">
      <c r="A87" s="127" t="s">
        <v>410</v>
      </c>
      <c r="B87" s="308">
        <v>45687</v>
      </c>
      <c r="C87" s="108">
        <v>1</v>
      </c>
      <c r="D87" s="329" t="s">
        <v>144</v>
      </c>
      <c r="E87" s="108"/>
      <c r="F87" s="108"/>
      <c r="G87" s="108"/>
      <c r="H87" s="108"/>
      <c r="I87" s="108"/>
      <c r="J87" s="108"/>
      <c r="K87" s="108" t="s">
        <v>35</v>
      </c>
      <c r="L87" s="108"/>
      <c r="M87" s="104" t="s">
        <v>35</v>
      </c>
      <c r="N87" s="104"/>
      <c r="O87" s="104"/>
      <c r="P87" s="104"/>
      <c r="Q87" s="104"/>
      <c r="R87" s="107">
        <v>2022</v>
      </c>
      <c r="S87" s="107" t="s">
        <v>895</v>
      </c>
      <c r="T87" s="107" t="s">
        <v>38</v>
      </c>
    </row>
    <row r="88" spans="1:20" hidden="1" x14ac:dyDescent="0.25">
      <c r="A88" s="341" t="s">
        <v>417</v>
      </c>
      <c r="B88" s="307">
        <v>45991</v>
      </c>
      <c r="C88" s="108">
        <v>1</v>
      </c>
      <c r="D88" s="169" t="s">
        <v>130</v>
      </c>
      <c r="E88" s="108"/>
      <c r="F88" s="108"/>
      <c r="G88" s="108"/>
      <c r="H88" s="108"/>
      <c r="I88" s="108"/>
      <c r="J88" s="108"/>
      <c r="K88" s="108" t="s">
        <v>35</v>
      </c>
      <c r="L88" s="108"/>
      <c r="M88" s="104" t="s">
        <v>35</v>
      </c>
      <c r="N88" s="104"/>
      <c r="O88" s="104"/>
      <c r="P88" s="104"/>
      <c r="Q88" s="104"/>
      <c r="R88" s="104">
        <v>2023</v>
      </c>
      <c r="S88" s="104" t="s">
        <v>895</v>
      </c>
      <c r="T88" s="107" t="s">
        <v>38</v>
      </c>
    </row>
    <row r="89" spans="1:20" hidden="1" x14ac:dyDescent="0.25">
      <c r="A89" s="340" t="s">
        <v>422</v>
      </c>
      <c r="B89" s="307">
        <v>46295</v>
      </c>
      <c r="C89" s="108">
        <v>1</v>
      </c>
      <c r="D89" s="339" t="s">
        <v>693</v>
      </c>
      <c r="E89" s="108"/>
      <c r="F89" s="108"/>
      <c r="G89" s="108"/>
      <c r="H89" s="108"/>
      <c r="I89" s="108"/>
      <c r="J89" s="108"/>
      <c r="K89" s="108" t="s">
        <v>35</v>
      </c>
      <c r="L89" s="108"/>
      <c r="M89" s="104"/>
      <c r="N89" s="104" t="s">
        <v>35</v>
      </c>
      <c r="O89" s="104"/>
      <c r="P89" s="104"/>
      <c r="Q89" s="104"/>
      <c r="R89" s="104">
        <v>2023</v>
      </c>
      <c r="S89" s="104" t="s">
        <v>895</v>
      </c>
      <c r="T89" s="107" t="s">
        <v>38</v>
      </c>
    </row>
    <row r="90" spans="1:20" hidden="1" x14ac:dyDescent="0.25">
      <c r="A90" s="127" t="s">
        <v>428</v>
      </c>
      <c r="B90" s="305">
        <v>45657</v>
      </c>
      <c r="C90" s="108">
        <v>1</v>
      </c>
      <c r="D90" s="329" t="s">
        <v>144</v>
      </c>
      <c r="E90" s="108"/>
      <c r="F90" s="108"/>
      <c r="G90" s="108"/>
      <c r="H90" s="108"/>
      <c r="I90" s="108"/>
      <c r="J90" s="108"/>
      <c r="K90" s="108" t="s">
        <v>35</v>
      </c>
      <c r="L90" s="108"/>
      <c r="M90" s="104"/>
      <c r="N90" s="104" t="s">
        <v>35</v>
      </c>
      <c r="O90" s="104"/>
      <c r="P90" s="104"/>
      <c r="Q90" s="104"/>
      <c r="R90" s="104">
        <v>2023</v>
      </c>
      <c r="S90" s="107" t="s">
        <v>895</v>
      </c>
      <c r="T90" s="107" t="s">
        <v>38</v>
      </c>
    </row>
    <row r="91" spans="1:20" hidden="1" x14ac:dyDescent="0.25">
      <c r="A91" s="116" t="s">
        <v>435</v>
      </c>
      <c r="B91" s="307">
        <v>46203</v>
      </c>
      <c r="C91" s="108">
        <v>1</v>
      </c>
      <c r="D91" s="331" t="s">
        <v>125</v>
      </c>
      <c r="E91" s="108" t="s">
        <v>35</v>
      </c>
      <c r="F91" s="108"/>
      <c r="G91" s="108" t="s">
        <v>35</v>
      </c>
      <c r="H91" s="108"/>
      <c r="I91" s="108"/>
      <c r="J91" s="108"/>
      <c r="K91" s="108"/>
      <c r="L91" s="108"/>
      <c r="M91" s="104"/>
      <c r="N91" s="104"/>
      <c r="O91" s="104" t="s">
        <v>35</v>
      </c>
      <c r="P91" s="104"/>
      <c r="Q91" s="104"/>
      <c r="R91" s="104">
        <v>2023</v>
      </c>
      <c r="S91" s="104" t="s">
        <v>895</v>
      </c>
      <c r="T91" s="107" t="s">
        <v>38</v>
      </c>
    </row>
    <row r="92" spans="1:20" hidden="1" x14ac:dyDescent="0.25">
      <c r="A92" s="117" t="s">
        <v>437</v>
      </c>
      <c r="B92" s="307">
        <v>46203</v>
      </c>
      <c r="C92" s="108">
        <v>1</v>
      </c>
      <c r="D92" s="331" t="s">
        <v>125</v>
      </c>
      <c r="E92" s="108" t="s">
        <v>35</v>
      </c>
      <c r="F92" s="108"/>
      <c r="G92" s="108" t="s">
        <v>35</v>
      </c>
      <c r="H92" s="108"/>
      <c r="I92" s="108"/>
      <c r="J92" s="108"/>
      <c r="K92" s="108"/>
      <c r="L92" s="108"/>
      <c r="M92" s="104"/>
      <c r="N92" s="104"/>
      <c r="O92" s="104" t="s">
        <v>35</v>
      </c>
      <c r="P92" s="104"/>
      <c r="Q92" s="104"/>
      <c r="R92" s="104">
        <v>2023</v>
      </c>
      <c r="S92" s="107" t="s">
        <v>895</v>
      </c>
      <c r="T92" s="107" t="s">
        <v>38</v>
      </c>
    </row>
    <row r="93" spans="1:20" hidden="1" x14ac:dyDescent="0.25">
      <c r="A93" s="341" t="s">
        <v>438</v>
      </c>
      <c r="B93" s="310">
        <v>46173</v>
      </c>
      <c r="C93" s="108">
        <v>0.66666666666666663</v>
      </c>
      <c r="D93" s="169" t="s">
        <v>130</v>
      </c>
      <c r="E93" s="108"/>
      <c r="F93" s="108"/>
      <c r="G93" s="108"/>
      <c r="H93" s="108"/>
      <c r="I93" s="108"/>
      <c r="J93" s="108"/>
      <c r="K93" s="108" t="s">
        <v>35</v>
      </c>
      <c r="L93" s="108"/>
      <c r="M93" s="104" t="s">
        <v>35</v>
      </c>
      <c r="N93" s="104"/>
      <c r="O93" s="104"/>
      <c r="P93" s="104"/>
      <c r="Q93" s="104"/>
      <c r="R93" s="104">
        <v>2023</v>
      </c>
      <c r="S93" s="107" t="s">
        <v>135</v>
      </c>
      <c r="T93" s="107" t="s">
        <v>322</v>
      </c>
    </row>
    <row r="94" spans="1:20" hidden="1" x14ac:dyDescent="0.25">
      <c r="A94" s="116" t="s">
        <v>443</v>
      </c>
      <c r="B94" s="310">
        <v>46203</v>
      </c>
      <c r="C94" s="108">
        <v>1</v>
      </c>
      <c r="D94" s="331" t="s">
        <v>125</v>
      </c>
      <c r="E94" s="108" t="s">
        <v>35</v>
      </c>
      <c r="F94" s="108"/>
      <c r="G94" s="108" t="s">
        <v>35</v>
      </c>
      <c r="H94" s="108"/>
      <c r="I94" s="108"/>
      <c r="J94" s="108"/>
      <c r="K94" s="108"/>
      <c r="L94" s="108"/>
      <c r="M94" s="104"/>
      <c r="N94" s="104"/>
      <c r="O94" s="104" t="s">
        <v>35</v>
      </c>
      <c r="P94" s="104"/>
      <c r="Q94" s="104"/>
      <c r="R94" s="104">
        <v>2023</v>
      </c>
      <c r="S94" s="107" t="s">
        <v>895</v>
      </c>
      <c r="T94" s="107" t="s">
        <v>38</v>
      </c>
    </row>
    <row r="95" spans="1:20" hidden="1" x14ac:dyDescent="0.25">
      <c r="A95" s="117" t="s">
        <v>444</v>
      </c>
      <c r="B95" s="308">
        <v>46203</v>
      </c>
      <c r="C95" s="108">
        <v>1</v>
      </c>
      <c r="D95" s="331" t="s">
        <v>125</v>
      </c>
      <c r="E95" s="108" t="s">
        <v>35</v>
      </c>
      <c r="F95" s="108"/>
      <c r="G95" s="108" t="s">
        <v>35</v>
      </c>
      <c r="H95" s="108"/>
      <c r="I95" s="108"/>
      <c r="J95" s="108"/>
      <c r="K95" s="108"/>
      <c r="L95" s="108"/>
      <c r="M95" s="104"/>
      <c r="N95" s="104"/>
      <c r="O95" s="104" t="s">
        <v>35</v>
      </c>
      <c r="P95" s="104"/>
      <c r="Q95" s="104"/>
      <c r="R95" s="104">
        <v>2023</v>
      </c>
      <c r="S95" s="107" t="s">
        <v>895</v>
      </c>
      <c r="T95" s="107" t="s">
        <v>38</v>
      </c>
    </row>
    <row r="96" spans="1:20" hidden="1" x14ac:dyDescent="0.25">
      <c r="A96" s="116" t="s">
        <v>445</v>
      </c>
      <c r="B96" s="310">
        <v>46203</v>
      </c>
      <c r="C96" s="108">
        <v>1</v>
      </c>
      <c r="D96" s="331" t="s">
        <v>125</v>
      </c>
      <c r="E96" s="108" t="s">
        <v>35</v>
      </c>
      <c r="F96" s="108"/>
      <c r="G96" s="108" t="s">
        <v>35</v>
      </c>
      <c r="H96" s="108"/>
      <c r="I96" s="108"/>
      <c r="J96" s="108"/>
      <c r="K96" s="108"/>
      <c r="L96" s="108"/>
      <c r="M96" s="104"/>
      <c r="N96" s="104" t="s">
        <v>35</v>
      </c>
      <c r="O96" s="104"/>
      <c r="P96" s="104"/>
      <c r="Q96" s="104"/>
      <c r="R96" s="104">
        <v>2023</v>
      </c>
      <c r="S96" s="107" t="s">
        <v>895</v>
      </c>
      <c r="T96" s="107" t="s">
        <v>38</v>
      </c>
    </row>
    <row r="97" spans="1:20" hidden="1" x14ac:dyDescent="0.25">
      <c r="A97" s="116" t="s">
        <v>448</v>
      </c>
      <c r="B97" s="310">
        <v>46598</v>
      </c>
      <c r="C97" s="108">
        <v>0</v>
      </c>
      <c r="D97" s="331" t="s">
        <v>125</v>
      </c>
      <c r="E97" s="108" t="s">
        <v>35</v>
      </c>
      <c r="F97" s="108"/>
      <c r="G97" s="108" t="s">
        <v>35</v>
      </c>
      <c r="H97" s="108"/>
      <c r="I97" s="108"/>
      <c r="J97" s="108"/>
      <c r="K97" s="108"/>
      <c r="L97" s="108"/>
      <c r="M97" s="104"/>
      <c r="N97" s="104" t="s">
        <v>35</v>
      </c>
      <c r="O97" s="104"/>
      <c r="P97" s="104"/>
      <c r="Q97" s="104"/>
      <c r="R97" s="104">
        <v>2023</v>
      </c>
      <c r="S97" s="107" t="s">
        <v>45</v>
      </c>
      <c r="T97" s="107" t="s">
        <v>38</v>
      </c>
    </row>
    <row r="98" spans="1:20" hidden="1" x14ac:dyDescent="0.25">
      <c r="A98" s="335" t="s">
        <v>450</v>
      </c>
      <c r="B98" s="310">
        <v>46022</v>
      </c>
      <c r="C98" s="108">
        <v>1</v>
      </c>
      <c r="D98" s="332" t="s">
        <v>734</v>
      </c>
      <c r="E98" s="108"/>
      <c r="F98" s="108"/>
      <c r="G98" s="108"/>
      <c r="H98" s="108"/>
      <c r="I98" s="108"/>
      <c r="J98" s="108" t="s">
        <v>35</v>
      </c>
      <c r="K98" s="108"/>
      <c r="L98" s="108"/>
      <c r="M98" s="104" t="s">
        <v>35</v>
      </c>
      <c r="N98" s="104"/>
      <c r="O98" s="104"/>
      <c r="P98" s="104"/>
      <c r="Q98" s="104"/>
      <c r="R98" s="104">
        <v>2023</v>
      </c>
      <c r="S98" s="107" t="s">
        <v>895</v>
      </c>
      <c r="T98" s="107" t="s">
        <v>38</v>
      </c>
    </row>
    <row r="99" spans="1:20" hidden="1" x14ac:dyDescent="0.25">
      <c r="A99" s="116" t="s">
        <v>459</v>
      </c>
      <c r="B99" s="314">
        <v>46386</v>
      </c>
      <c r="C99" s="108">
        <v>0</v>
      </c>
      <c r="D99" s="331" t="s">
        <v>125</v>
      </c>
      <c r="E99" s="108"/>
      <c r="F99" s="108"/>
      <c r="G99" s="108" t="s">
        <v>35</v>
      </c>
      <c r="H99" s="108"/>
      <c r="I99" s="108"/>
      <c r="J99" s="108"/>
      <c r="K99" s="108"/>
      <c r="L99" s="108"/>
      <c r="M99" s="104" t="s">
        <v>35</v>
      </c>
      <c r="N99" s="104"/>
      <c r="O99" s="104"/>
      <c r="P99" s="104"/>
      <c r="Q99" s="104"/>
      <c r="R99" s="104">
        <v>2024</v>
      </c>
      <c r="S99" s="104" t="s">
        <v>45</v>
      </c>
      <c r="T99" s="104" t="s">
        <v>38</v>
      </c>
    </row>
    <row r="100" spans="1:20" hidden="1" x14ac:dyDescent="0.25">
      <c r="A100" s="116" t="s">
        <v>469</v>
      </c>
      <c r="B100" s="308">
        <v>46203</v>
      </c>
      <c r="C100" s="108">
        <v>0</v>
      </c>
      <c r="D100" s="331" t="s">
        <v>125</v>
      </c>
      <c r="E100" s="108"/>
      <c r="F100" s="108"/>
      <c r="G100" s="108" t="s">
        <v>35</v>
      </c>
      <c r="H100" s="108"/>
      <c r="I100" s="108"/>
      <c r="J100" s="108"/>
      <c r="K100" s="108"/>
      <c r="L100" s="108"/>
      <c r="M100" s="104"/>
      <c r="N100" s="104"/>
      <c r="O100" s="104"/>
      <c r="P100" s="104"/>
      <c r="Q100" s="104" t="s">
        <v>35</v>
      </c>
      <c r="R100" s="104">
        <v>2024</v>
      </c>
      <c r="S100" s="104" t="s">
        <v>135</v>
      </c>
      <c r="T100" s="107" t="s">
        <v>322</v>
      </c>
    </row>
    <row r="101" spans="1:20" hidden="1" x14ac:dyDescent="0.25">
      <c r="A101" s="336" t="s">
        <v>475</v>
      </c>
      <c r="B101" s="306">
        <v>46310</v>
      </c>
      <c r="C101" s="108">
        <v>0</v>
      </c>
      <c r="D101" s="332" t="s">
        <v>734</v>
      </c>
      <c r="E101" s="108" t="s">
        <v>35</v>
      </c>
      <c r="F101" s="108"/>
      <c r="G101" s="108"/>
      <c r="H101" s="108"/>
      <c r="I101" s="108"/>
      <c r="J101" s="108"/>
      <c r="K101" s="108"/>
      <c r="L101" s="108"/>
      <c r="M101" s="104"/>
      <c r="N101" s="104" t="s">
        <v>35</v>
      </c>
      <c r="O101" s="104"/>
      <c r="P101" s="104"/>
      <c r="Q101" s="104"/>
      <c r="R101" s="104">
        <v>2024</v>
      </c>
      <c r="S101" s="104" t="s">
        <v>45</v>
      </c>
      <c r="T101" s="107" t="s">
        <v>38</v>
      </c>
    </row>
    <row r="102" spans="1:20" hidden="1" x14ac:dyDescent="0.25">
      <c r="A102" s="116" t="s">
        <v>482</v>
      </c>
      <c r="B102" s="307">
        <v>46387</v>
      </c>
      <c r="C102" s="108">
        <v>0</v>
      </c>
      <c r="D102" s="331" t="s">
        <v>125</v>
      </c>
      <c r="E102" s="108"/>
      <c r="F102" s="108"/>
      <c r="G102" s="108" t="s">
        <v>35</v>
      </c>
      <c r="H102" s="108"/>
      <c r="I102" s="108"/>
      <c r="J102" s="108"/>
      <c r="K102" s="108"/>
      <c r="L102" s="108"/>
      <c r="M102" s="104"/>
      <c r="N102" s="104" t="s">
        <v>35</v>
      </c>
      <c r="O102" s="104"/>
      <c r="P102" s="104"/>
      <c r="Q102" s="104"/>
      <c r="R102" s="104">
        <v>2024</v>
      </c>
      <c r="S102" s="104" t="s">
        <v>45</v>
      </c>
      <c r="T102" s="107" t="s">
        <v>38</v>
      </c>
    </row>
    <row r="103" spans="1:20" hidden="1" x14ac:dyDescent="0.25">
      <c r="A103" s="335" t="s">
        <v>487</v>
      </c>
      <c r="B103" s="307">
        <v>46310</v>
      </c>
      <c r="C103" s="108">
        <v>0</v>
      </c>
      <c r="D103" s="332" t="s">
        <v>734</v>
      </c>
      <c r="E103" s="108" t="s">
        <v>35</v>
      </c>
      <c r="F103" s="108"/>
      <c r="G103" s="108"/>
      <c r="H103" s="108"/>
      <c r="I103" s="108"/>
      <c r="J103" s="108"/>
      <c r="K103" s="108"/>
      <c r="L103" s="108"/>
      <c r="M103" s="104" t="s">
        <v>35</v>
      </c>
      <c r="N103" s="104"/>
      <c r="O103" s="104"/>
      <c r="P103" s="104"/>
      <c r="Q103" s="104"/>
      <c r="R103" s="104">
        <v>2024</v>
      </c>
      <c r="S103" s="107" t="s">
        <v>45</v>
      </c>
      <c r="T103" s="107" t="s">
        <v>38</v>
      </c>
    </row>
    <row r="104" spans="1:20" hidden="1" x14ac:dyDescent="0.25">
      <c r="A104" s="116" t="s">
        <v>489</v>
      </c>
      <c r="B104" s="307">
        <v>46111</v>
      </c>
      <c r="C104" s="108">
        <v>0.16666666666666666</v>
      </c>
      <c r="D104" s="331" t="s">
        <v>125</v>
      </c>
      <c r="E104" s="108"/>
      <c r="F104" s="108"/>
      <c r="G104" s="108" t="s">
        <v>35</v>
      </c>
      <c r="H104" s="108"/>
      <c r="I104" s="108"/>
      <c r="J104" s="108"/>
      <c r="K104" s="108"/>
      <c r="L104" s="108"/>
      <c r="M104" s="104"/>
      <c r="N104" s="104" t="s">
        <v>35</v>
      </c>
      <c r="O104" s="104"/>
      <c r="P104" s="104"/>
      <c r="Q104" s="104"/>
      <c r="R104" s="104">
        <v>2024</v>
      </c>
      <c r="S104" s="107" t="s">
        <v>135</v>
      </c>
      <c r="T104" s="107" t="s">
        <v>322</v>
      </c>
    </row>
    <row r="105" spans="1:20" hidden="1" x14ac:dyDescent="0.25">
      <c r="A105" s="116" t="s">
        <v>491</v>
      </c>
      <c r="B105" s="307">
        <v>45657</v>
      </c>
      <c r="C105" s="108">
        <v>1</v>
      </c>
      <c r="D105" s="331" t="s">
        <v>125</v>
      </c>
      <c r="E105" s="108"/>
      <c r="F105" s="108"/>
      <c r="G105" s="108" t="s">
        <v>35</v>
      </c>
      <c r="H105" s="108"/>
      <c r="I105" s="108"/>
      <c r="J105" s="108"/>
      <c r="K105" s="108"/>
      <c r="L105" s="108"/>
      <c r="M105" s="104"/>
      <c r="N105" s="104" t="s">
        <v>35</v>
      </c>
      <c r="O105" s="104"/>
      <c r="P105" s="104"/>
      <c r="Q105" s="104"/>
      <c r="R105" s="107">
        <v>2024</v>
      </c>
      <c r="S105" s="104" t="s">
        <v>894</v>
      </c>
      <c r="T105" s="107" t="s">
        <v>322</v>
      </c>
    </row>
    <row r="106" spans="1:20" hidden="1" x14ac:dyDescent="0.25">
      <c r="A106" s="116" t="s">
        <v>493</v>
      </c>
      <c r="B106" s="307">
        <v>45716</v>
      </c>
      <c r="C106" s="108">
        <v>1</v>
      </c>
      <c r="D106" s="331" t="s">
        <v>125</v>
      </c>
      <c r="E106" s="108" t="s">
        <v>35</v>
      </c>
      <c r="F106" s="108"/>
      <c r="G106" s="108"/>
      <c r="H106" s="108"/>
      <c r="I106" s="108"/>
      <c r="J106" s="108"/>
      <c r="K106" s="108"/>
      <c r="L106" s="108"/>
      <c r="M106" s="104"/>
      <c r="N106" s="104"/>
      <c r="O106" s="104"/>
      <c r="P106" s="104"/>
      <c r="Q106" s="104" t="s">
        <v>35</v>
      </c>
      <c r="R106" s="104">
        <v>2024</v>
      </c>
      <c r="S106" s="107" t="s">
        <v>894</v>
      </c>
      <c r="T106" s="107" t="s">
        <v>322</v>
      </c>
    </row>
    <row r="107" spans="1:20" hidden="1" x14ac:dyDescent="0.25">
      <c r="A107" s="116" t="s">
        <v>500</v>
      </c>
      <c r="B107" s="307">
        <v>46386</v>
      </c>
      <c r="C107" s="108">
        <v>0</v>
      </c>
      <c r="D107" s="331" t="s">
        <v>125</v>
      </c>
      <c r="E107" s="108"/>
      <c r="F107" s="108"/>
      <c r="G107" s="108" t="s">
        <v>35</v>
      </c>
      <c r="H107" s="108"/>
      <c r="I107" s="108"/>
      <c r="J107" s="108"/>
      <c r="K107" s="108"/>
      <c r="L107" s="108"/>
      <c r="M107" s="104"/>
      <c r="N107" s="104" t="s">
        <v>35</v>
      </c>
      <c r="O107" s="104"/>
      <c r="P107" s="104"/>
      <c r="Q107" s="104"/>
      <c r="R107" s="107">
        <v>2024</v>
      </c>
      <c r="S107" s="104" t="s">
        <v>45</v>
      </c>
      <c r="T107" s="107" t="s">
        <v>38</v>
      </c>
    </row>
    <row r="108" spans="1:20" hidden="1" x14ac:dyDescent="0.25">
      <c r="A108" s="116" t="s">
        <v>504</v>
      </c>
      <c r="B108" s="307">
        <v>45657</v>
      </c>
      <c r="C108" s="108">
        <v>1</v>
      </c>
      <c r="D108" s="331" t="s">
        <v>125</v>
      </c>
      <c r="E108" s="108" t="s">
        <v>35</v>
      </c>
      <c r="F108" s="108"/>
      <c r="G108" s="108" t="s">
        <v>35</v>
      </c>
      <c r="H108" s="108"/>
      <c r="I108" s="108"/>
      <c r="J108" s="108"/>
      <c r="K108" s="108"/>
      <c r="L108" s="108"/>
      <c r="M108" s="104"/>
      <c r="N108" s="104" t="s">
        <v>35</v>
      </c>
      <c r="O108" s="104"/>
      <c r="P108" s="104"/>
      <c r="Q108" s="104"/>
      <c r="R108" s="104">
        <v>2024</v>
      </c>
      <c r="S108" s="104" t="s">
        <v>894</v>
      </c>
      <c r="T108" s="107" t="s">
        <v>322</v>
      </c>
    </row>
    <row r="109" spans="1:20" hidden="1" x14ac:dyDescent="0.25">
      <c r="A109" s="335" t="s">
        <v>508</v>
      </c>
      <c r="B109" s="307">
        <v>46310</v>
      </c>
      <c r="C109" s="108">
        <v>0</v>
      </c>
      <c r="D109" s="332" t="s">
        <v>734</v>
      </c>
      <c r="E109" s="108" t="s">
        <v>35</v>
      </c>
      <c r="F109" s="108"/>
      <c r="G109" s="108"/>
      <c r="H109" s="108"/>
      <c r="I109" s="108"/>
      <c r="J109" s="108"/>
      <c r="K109" s="108"/>
      <c r="L109" s="108"/>
      <c r="M109" s="104"/>
      <c r="N109" s="104" t="s">
        <v>35</v>
      </c>
      <c r="O109" s="104"/>
      <c r="P109" s="104"/>
      <c r="Q109" s="104"/>
      <c r="R109" s="107">
        <v>2024</v>
      </c>
      <c r="S109" s="104" t="s">
        <v>45</v>
      </c>
      <c r="T109" s="107" t="s">
        <v>38</v>
      </c>
    </row>
    <row r="110" spans="1:20" hidden="1" x14ac:dyDescent="0.25">
      <c r="A110" s="116" t="s">
        <v>510</v>
      </c>
      <c r="B110" s="307">
        <v>45657</v>
      </c>
      <c r="C110" s="108">
        <v>1</v>
      </c>
      <c r="D110" s="331" t="s">
        <v>125</v>
      </c>
      <c r="E110" s="108"/>
      <c r="F110" s="108"/>
      <c r="G110" s="108" t="s">
        <v>35</v>
      </c>
      <c r="H110" s="108"/>
      <c r="I110" s="108"/>
      <c r="J110" s="108"/>
      <c r="K110" s="108"/>
      <c r="L110" s="108"/>
      <c r="M110" s="104"/>
      <c r="N110" s="104" t="s">
        <v>35</v>
      </c>
      <c r="O110" s="104"/>
      <c r="P110" s="104"/>
      <c r="Q110" s="104"/>
      <c r="R110" s="107">
        <v>2024</v>
      </c>
      <c r="S110" s="104" t="s">
        <v>894</v>
      </c>
      <c r="T110" s="107" t="s">
        <v>322</v>
      </c>
    </row>
    <row r="111" spans="1:20" hidden="1" x14ac:dyDescent="0.25">
      <c r="A111" s="116" t="s">
        <v>514</v>
      </c>
      <c r="B111" s="307">
        <v>45657</v>
      </c>
      <c r="C111" s="108">
        <v>1</v>
      </c>
      <c r="D111" s="331" t="s">
        <v>125</v>
      </c>
      <c r="E111" s="108"/>
      <c r="F111" s="108"/>
      <c r="G111" s="108" t="s">
        <v>35</v>
      </c>
      <c r="H111" s="108"/>
      <c r="I111" s="108"/>
      <c r="J111" s="108"/>
      <c r="K111" s="108"/>
      <c r="L111" s="108"/>
      <c r="M111" s="104"/>
      <c r="N111" s="104" t="s">
        <v>35</v>
      </c>
      <c r="O111" s="104"/>
      <c r="P111" s="104"/>
      <c r="Q111" s="104"/>
      <c r="R111" s="104">
        <v>2024</v>
      </c>
      <c r="S111" s="107" t="s">
        <v>894</v>
      </c>
      <c r="T111" s="107" t="s">
        <v>322</v>
      </c>
    </row>
    <row r="112" spans="1:20" hidden="1" x14ac:dyDescent="0.25">
      <c r="A112" s="116" t="s">
        <v>517</v>
      </c>
      <c r="B112" s="307">
        <v>46386</v>
      </c>
      <c r="C112" s="108">
        <v>0</v>
      </c>
      <c r="D112" s="331" t="s">
        <v>125</v>
      </c>
      <c r="E112" s="108"/>
      <c r="F112" s="108"/>
      <c r="G112" s="108" t="s">
        <v>35</v>
      </c>
      <c r="H112" s="108"/>
      <c r="I112" s="108"/>
      <c r="J112" s="108"/>
      <c r="K112" s="108"/>
      <c r="L112" s="108"/>
      <c r="M112" s="104"/>
      <c r="N112" s="104" t="s">
        <v>35</v>
      </c>
      <c r="O112" s="104"/>
      <c r="P112" s="104"/>
      <c r="Q112" s="104"/>
      <c r="R112" s="107">
        <v>2024</v>
      </c>
      <c r="S112" s="104" t="s">
        <v>45</v>
      </c>
      <c r="T112" s="107" t="s">
        <v>38</v>
      </c>
    </row>
    <row r="113" spans="1:20" hidden="1" x14ac:dyDescent="0.25">
      <c r="A113" s="127" t="s">
        <v>519</v>
      </c>
      <c r="B113" s="307">
        <v>46295</v>
      </c>
      <c r="C113" s="108">
        <v>0</v>
      </c>
      <c r="D113" s="329" t="s">
        <v>144</v>
      </c>
      <c r="E113" s="108"/>
      <c r="F113" s="108"/>
      <c r="G113" s="108"/>
      <c r="H113" s="108"/>
      <c r="I113" s="108"/>
      <c r="J113" s="108"/>
      <c r="K113" s="108" t="s">
        <v>35</v>
      </c>
      <c r="L113" s="108"/>
      <c r="M113" s="104"/>
      <c r="N113" s="104" t="s">
        <v>35</v>
      </c>
      <c r="O113" s="104"/>
      <c r="P113" s="104"/>
      <c r="Q113" s="104"/>
      <c r="R113" s="107">
        <v>2024</v>
      </c>
      <c r="S113" s="104" t="s">
        <v>45</v>
      </c>
      <c r="T113" s="107" t="s">
        <v>38</v>
      </c>
    </row>
    <row r="114" spans="1:20" hidden="1" x14ac:dyDescent="0.25">
      <c r="A114" s="127" t="s">
        <v>519</v>
      </c>
      <c r="B114" s="307">
        <v>45808</v>
      </c>
      <c r="C114" s="108">
        <v>1</v>
      </c>
      <c r="D114" s="329" t="s">
        <v>144</v>
      </c>
      <c r="E114" s="108"/>
      <c r="F114" s="108"/>
      <c r="G114" s="108"/>
      <c r="H114" s="108"/>
      <c r="I114" s="108"/>
      <c r="J114" s="108"/>
      <c r="K114" s="108" t="s">
        <v>35</v>
      </c>
      <c r="L114" s="108"/>
      <c r="M114" s="104"/>
      <c r="N114" s="104" t="s">
        <v>35</v>
      </c>
      <c r="O114" s="104"/>
      <c r="P114" s="104"/>
      <c r="Q114" s="104"/>
      <c r="R114" s="107">
        <v>2024</v>
      </c>
      <c r="S114" s="104" t="s">
        <v>895</v>
      </c>
      <c r="T114" s="107" t="s">
        <v>38</v>
      </c>
    </row>
    <row r="115" spans="1:20" hidden="1" x14ac:dyDescent="0.25">
      <c r="A115" s="139" t="s">
        <v>529</v>
      </c>
      <c r="B115" s="307">
        <v>45930</v>
      </c>
      <c r="C115" s="108">
        <v>1</v>
      </c>
      <c r="D115" s="342" t="s">
        <v>64</v>
      </c>
      <c r="E115" s="108"/>
      <c r="F115" s="108"/>
      <c r="G115" s="108"/>
      <c r="H115" s="108"/>
      <c r="I115" s="108" t="s">
        <v>35</v>
      </c>
      <c r="J115" s="108"/>
      <c r="K115" s="108"/>
      <c r="L115" s="108"/>
      <c r="M115" s="104"/>
      <c r="N115" s="104" t="s">
        <v>35</v>
      </c>
      <c r="O115" s="104"/>
      <c r="P115" s="104"/>
      <c r="Q115" s="104"/>
      <c r="R115" s="107">
        <v>2024</v>
      </c>
      <c r="S115" s="104" t="s">
        <v>895</v>
      </c>
      <c r="T115" s="107" t="s">
        <v>38</v>
      </c>
    </row>
    <row r="116" spans="1:20" hidden="1" x14ac:dyDescent="0.25">
      <c r="A116" s="341" t="s">
        <v>534</v>
      </c>
      <c r="B116" s="308">
        <v>45991</v>
      </c>
      <c r="C116" s="108">
        <v>1</v>
      </c>
      <c r="D116" s="169" t="s">
        <v>130</v>
      </c>
      <c r="E116" s="108"/>
      <c r="F116" s="108"/>
      <c r="G116" s="108"/>
      <c r="H116" s="108"/>
      <c r="I116" s="108"/>
      <c r="J116" s="108"/>
      <c r="K116" s="108" t="s">
        <v>35</v>
      </c>
      <c r="L116" s="108"/>
      <c r="M116" s="104"/>
      <c r="N116" s="104" t="s">
        <v>35</v>
      </c>
      <c r="O116" s="104"/>
      <c r="P116" s="104"/>
      <c r="Q116" s="104"/>
      <c r="R116" s="107">
        <v>2024</v>
      </c>
      <c r="S116" s="104" t="s">
        <v>895</v>
      </c>
      <c r="T116" s="107" t="s">
        <v>38</v>
      </c>
    </row>
    <row r="117" spans="1:20" hidden="1" x14ac:dyDescent="0.25">
      <c r="A117" s="341" t="s">
        <v>538</v>
      </c>
      <c r="B117" s="307">
        <v>45991</v>
      </c>
      <c r="C117" s="108">
        <v>1</v>
      </c>
      <c r="D117" s="169" t="s">
        <v>130</v>
      </c>
      <c r="E117" s="108"/>
      <c r="F117" s="108"/>
      <c r="G117" s="108"/>
      <c r="H117" s="108"/>
      <c r="I117" s="108"/>
      <c r="J117" s="108"/>
      <c r="K117" s="108" t="s">
        <v>35</v>
      </c>
      <c r="L117" s="108"/>
      <c r="M117" s="104"/>
      <c r="N117" s="104" t="s">
        <v>35</v>
      </c>
      <c r="O117" s="104"/>
      <c r="P117" s="104"/>
      <c r="Q117" s="104"/>
      <c r="R117" s="107">
        <v>2024</v>
      </c>
      <c r="S117" s="104" t="s">
        <v>895</v>
      </c>
      <c r="T117" s="107" t="s">
        <v>38</v>
      </c>
    </row>
    <row r="118" spans="1:20" hidden="1" x14ac:dyDescent="0.25">
      <c r="A118" s="335" t="s">
        <v>541</v>
      </c>
      <c r="B118" s="307">
        <v>46022</v>
      </c>
      <c r="C118" s="108">
        <v>1</v>
      </c>
      <c r="D118" s="332" t="s">
        <v>734</v>
      </c>
      <c r="E118" s="108"/>
      <c r="F118" s="108"/>
      <c r="G118" s="108"/>
      <c r="H118" s="108"/>
      <c r="I118" s="108"/>
      <c r="J118" s="108" t="s">
        <v>35</v>
      </c>
      <c r="K118" s="108"/>
      <c r="L118" s="108"/>
      <c r="M118" s="104" t="s">
        <v>35</v>
      </c>
      <c r="N118" s="104"/>
      <c r="O118" s="104"/>
      <c r="P118" s="104"/>
      <c r="Q118" s="104"/>
      <c r="R118" s="104">
        <v>2024</v>
      </c>
      <c r="S118" s="107" t="s">
        <v>894</v>
      </c>
      <c r="T118" s="107" t="s">
        <v>322</v>
      </c>
    </row>
    <row r="119" spans="1:20" hidden="1" x14ac:dyDescent="0.25">
      <c r="A119" s="116" t="s">
        <v>546</v>
      </c>
      <c r="B119" s="309">
        <v>46356</v>
      </c>
      <c r="C119" s="108">
        <v>0</v>
      </c>
      <c r="D119" s="331" t="s">
        <v>125</v>
      </c>
      <c r="E119" s="108"/>
      <c r="F119" s="108"/>
      <c r="G119" s="108" t="s">
        <v>35</v>
      </c>
      <c r="H119" s="108"/>
      <c r="I119" s="108"/>
      <c r="J119" s="108"/>
      <c r="K119" s="108"/>
      <c r="L119" s="108"/>
      <c r="M119" s="104"/>
      <c r="N119" s="104" t="s">
        <v>35</v>
      </c>
      <c r="O119" s="104"/>
      <c r="P119" s="104"/>
      <c r="Q119" s="104"/>
      <c r="R119" s="107">
        <v>2024</v>
      </c>
      <c r="S119" s="107" t="s">
        <v>45</v>
      </c>
      <c r="T119" s="107" t="s">
        <v>38</v>
      </c>
    </row>
    <row r="120" spans="1:20" hidden="1" x14ac:dyDescent="0.25">
      <c r="A120" s="147" t="s">
        <v>550</v>
      </c>
      <c r="B120" s="309">
        <v>45777</v>
      </c>
      <c r="C120" s="108">
        <v>1</v>
      </c>
      <c r="D120" s="171" t="s">
        <v>403</v>
      </c>
      <c r="E120" s="108"/>
      <c r="F120" s="108"/>
      <c r="G120" s="108"/>
      <c r="H120" s="108"/>
      <c r="I120" s="108"/>
      <c r="J120" s="108"/>
      <c r="K120" s="108" t="s">
        <v>35</v>
      </c>
      <c r="L120" s="108"/>
      <c r="M120" s="104"/>
      <c r="N120" s="104" t="s">
        <v>35</v>
      </c>
      <c r="O120" s="104"/>
      <c r="P120" s="104"/>
      <c r="Q120" s="104"/>
      <c r="R120" s="107">
        <v>2024</v>
      </c>
      <c r="S120" s="104" t="s">
        <v>895</v>
      </c>
      <c r="T120" s="104" t="s">
        <v>38</v>
      </c>
    </row>
    <row r="121" spans="1:20" hidden="1" x14ac:dyDescent="0.25">
      <c r="A121" s="322" t="s">
        <v>555</v>
      </c>
      <c r="B121" s="309">
        <v>46021</v>
      </c>
      <c r="C121" s="108">
        <v>1</v>
      </c>
      <c r="D121" s="324" t="s">
        <v>323</v>
      </c>
      <c r="E121" s="108"/>
      <c r="F121" s="108"/>
      <c r="G121" s="108"/>
      <c r="H121" s="108"/>
      <c r="I121" s="108"/>
      <c r="J121" s="108"/>
      <c r="K121" s="108" t="s">
        <v>35</v>
      </c>
      <c r="L121" s="108"/>
      <c r="M121" s="104" t="s">
        <v>35</v>
      </c>
      <c r="N121" s="104"/>
      <c r="O121" s="104"/>
      <c r="P121" s="104"/>
      <c r="Q121" s="104"/>
      <c r="R121" s="107">
        <v>2024</v>
      </c>
      <c r="S121" s="104" t="s">
        <v>895</v>
      </c>
      <c r="T121" s="107" t="s">
        <v>38</v>
      </c>
    </row>
    <row r="122" spans="1:20" hidden="1" x14ac:dyDescent="0.25">
      <c r="A122" s="330" t="s">
        <v>560</v>
      </c>
      <c r="B122" s="315">
        <v>46022</v>
      </c>
      <c r="C122" s="108">
        <v>1</v>
      </c>
      <c r="D122" s="329" t="s">
        <v>144</v>
      </c>
      <c r="E122" s="108"/>
      <c r="F122" s="108"/>
      <c r="G122" s="108"/>
      <c r="H122" s="108"/>
      <c r="I122" s="108"/>
      <c r="J122" s="108"/>
      <c r="K122" s="108" t="s">
        <v>35</v>
      </c>
      <c r="L122" s="108"/>
      <c r="M122" s="104" t="s">
        <v>35</v>
      </c>
      <c r="N122" s="104"/>
      <c r="O122" s="104"/>
      <c r="P122" s="104"/>
      <c r="Q122" s="104"/>
      <c r="R122" s="107">
        <v>2024</v>
      </c>
      <c r="S122" s="104" t="s">
        <v>895</v>
      </c>
      <c r="T122" s="107" t="s">
        <v>38</v>
      </c>
    </row>
    <row r="123" spans="1:20" hidden="1" x14ac:dyDescent="0.25">
      <c r="A123" s="168" t="s">
        <v>565</v>
      </c>
      <c r="B123" s="309">
        <v>46326</v>
      </c>
      <c r="C123" s="108">
        <v>0</v>
      </c>
      <c r="D123" s="169" t="s">
        <v>130</v>
      </c>
      <c r="E123" s="108"/>
      <c r="F123" s="108" t="s">
        <v>35</v>
      </c>
      <c r="G123" s="108"/>
      <c r="H123" s="108"/>
      <c r="I123" s="108"/>
      <c r="J123" s="108"/>
      <c r="K123" s="108" t="s">
        <v>35</v>
      </c>
      <c r="L123" s="108"/>
      <c r="M123" s="104"/>
      <c r="N123" s="104" t="s">
        <v>35</v>
      </c>
      <c r="O123" s="104"/>
      <c r="P123" s="104"/>
      <c r="Q123" s="104"/>
      <c r="R123" s="107">
        <v>2024</v>
      </c>
      <c r="S123" s="104" t="s">
        <v>45</v>
      </c>
      <c r="T123" s="107" t="s">
        <v>38</v>
      </c>
    </row>
    <row r="124" spans="1:20" hidden="1" x14ac:dyDescent="0.25">
      <c r="A124" s="322" t="s">
        <v>569</v>
      </c>
      <c r="B124" s="309">
        <v>46022</v>
      </c>
      <c r="C124" s="108">
        <v>1</v>
      </c>
      <c r="D124" s="325" t="s">
        <v>323</v>
      </c>
      <c r="E124" s="108"/>
      <c r="F124" s="108"/>
      <c r="G124" s="108"/>
      <c r="H124" s="108"/>
      <c r="I124" s="108"/>
      <c r="J124" s="108"/>
      <c r="K124" s="108" t="s">
        <v>35</v>
      </c>
      <c r="L124" s="108"/>
      <c r="M124" s="104"/>
      <c r="N124" s="104" t="s">
        <v>35</v>
      </c>
      <c r="O124" s="104"/>
      <c r="P124" s="104"/>
      <c r="Q124" s="104"/>
      <c r="R124" s="107">
        <v>2024</v>
      </c>
      <c r="S124" s="104" t="s">
        <v>895</v>
      </c>
      <c r="T124" s="107" t="s">
        <v>38</v>
      </c>
    </row>
    <row r="125" spans="1:20" hidden="1" x14ac:dyDescent="0.25">
      <c r="A125" s="116" t="s">
        <v>574</v>
      </c>
      <c r="B125" s="316">
        <v>46356</v>
      </c>
      <c r="C125" s="108">
        <v>0</v>
      </c>
      <c r="D125" s="331" t="s">
        <v>125</v>
      </c>
      <c r="E125" s="108"/>
      <c r="F125" s="108"/>
      <c r="G125" s="108"/>
      <c r="H125" s="108"/>
      <c r="I125" s="108"/>
      <c r="J125" s="108"/>
      <c r="K125" s="108" t="s">
        <v>35</v>
      </c>
      <c r="L125" s="108"/>
      <c r="M125" s="104"/>
      <c r="N125" s="104" t="s">
        <v>35</v>
      </c>
      <c r="O125" s="104"/>
      <c r="P125" s="104"/>
      <c r="Q125" s="104"/>
      <c r="R125" s="107">
        <v>2025</v>
      </c>
      <c r="S125" s="107" t="s">
        <v>45</v>
      </c>
      <c r="T125" s="107" t="s">
        <v>38</v>
      </c>
    </row>
    <row r="126" spans="1:20" hidden="1" x14ac:dyDescent="0.25">
      <c r="A126" s="116" t="s">
        <v>574</v>
      </c>
      <c r="B126" s="309">
        <v>46356</v>
      </c>
      <c r="C126" s="108">
        <v>0</v>
      </c>
      <c r="D126" s="331" t="s">
        <v>125</v>
      </c>
      <c r="E126" s="108"/>
      <c r="F126" s="108"/>
      <c r="G126" s="108"/>
      <c r="H126" s="108"/>
      <c r="I126" s="108"/>
      <c r="J126" s="108"/>
      <c r="K126" s="108" t="s">
        <v>35</v>
      </c>
      <c r="L126" s="108"/>
      <c r="M126" s="104"/>
      <c r="N126" s="104" t="s">
        <v>35</v>
      </c>
      <c r="O126" s="104"/>
      <c r="P126" s="104"/>
      <c r="Q126" s="104"/>
      <c r="R126" s="107">
        <v>2025</v>
      </c>
      <c r="S126" s="104" t="s">
        <v>45</v>
      </c>
      <c r="T126" s="107" t="s">
        <v>38</v>
      </c>
    </row>
    <row r="127" spans="1:20" hidden="1" x14ac:dyDescent="0.25">
      <c r="A127" s="341" t="s">
        <v>584</v>
      </c>
      <c r="B127" s="309">
        <v>45991</v>
      </c>
      <c r="C127" s="108">
        <v>1</v>
      </c>
      <c r="D127" s="169" t="s">
        <v>130</v>
      </c>
      <c r="E127" s="108"/>
      <c r="F127" s="108"/>
      <c r="G127" s="108"/>
      <c r="H127" s="108"/>
      <c r="I127" s="108"/>
      <c r="J127" s="108"/>
      <c r="K127" s="108" t="s">
        <v>35</v>
      </c>
      <c r="L127" s="108"/>
      <c r="M127" s="104" t="s">
        <v>35</v>
      </c>
      <c r="N127" s="104"/>
      <c r="O127" s="104"/>
      <c r="P127" s="104"/>
      <c r="Q127" s="104"/>
      <c r="R127" s="107">
        <v>2025</v>
      </c>
      <c r="S127" s="104" t="s">
        <v>895</v>
      </c>
      <c r="T127" s="107" t="s">
        <v>38</v>
      </c>
    </row>
    <row r="128" spans="1:20" hidden="1" x14ac:dyDescent="0.25">
      <c r="A128" s="116" t="s">
        <v>584</v>
      </c>
      <c r="B128" s="309">
        <v>46356</v>
      </c>
      <c r="C128" s="108">
        <v>0.75</v>
      </c>
      <c r="D128" s="331" t="s">
        <v>125</v>
      </c>
      <c r="E128" s="108"/>
      <c r="F128" s="108"/>
      <c r="G128" s="108"/>
      <c r="H128" s="108"/>
      <c r="I128" s="108"/>
      <c r="J128" s="108"/>
      <c r="K128" s="108" t="s">
        <v>35</v>
      </c>
      <c r="L128" s="108"/>
      <c r="M128" s="104" t="s">
        <v>35</v>
      </c>
      <c r="N128" s="104"/>
      <c r="O128" s="104"/>
      <c r="P128" s="104"/>
      <c r="Q128" s="104"/>
      <c r="R128" s="107">
        <v>2025</v>
      </c>
      <c r="S128" s="104" t="s">
        <v>45</v>
      </c>
      <c r="T128" s="107" t="s">
        <v>38</v>
      </c>
    </row>
    <row r="129" spans="1:20" hidden="1" x14ac:dyDescent="0.25">
      <c r="A129" s="147" t="s">
        <v>584</v>
      </c>
      <c r="B129" s="309">
        <v>46081</v>
      </c>
      <c r="C129" s="108">
        <v>1</v>
      </c>
      <c r="D129" s="171" t="s">
        <v>403</v>
      </c>
      <c r="E129" s="108"/>
      <c r="F129" s="108"/>
      <c r="G129" s="108"/>
      <c r="H129" s="108"/>
      <c r="I129" s="108"/>
      <c r="J129" s="108"/>
      <c r="K129" s="108" t="s">
        <v>35</v>
      </c>
      <c r="L129" s="108"/>
      <c r="M129" s="104" t="s">
        <v>35</v>
      </c>
      <c r="N129" s="104"/>
      <c r="O129" s="104"/>
      <c r="P129" s="104"/>
      <c r="Q129" s="104"/>
      <c r="R129" s="107">
        <v>2025</v>
      </c>
      <c r="S129" s="104" t="s">
        <v>895</v>
      </c>
      <c r="T129" s="107" t="s">
        <v>38</v>
      </c>
    </row>
    <row r="130" spans="1:20" hidden="1" x14ac:dyDescent="0.25">
      <c r="A130" s="146" t="s">
        <v>595</v>
      </c>
      <c r="B130" s="309">
        <v>46387</v>
      </c>
      <c r="C130" s="108">
        <v>0</v>
      </c>
      <c r="D130" s="170" t="s">
        <v>403</v>
      </c>
      <c r="E130" s="108"/>
      <c r="F130" s="108"/>
      <c r="G130" s="108"/>
      <c r="H130" s="108"/>
      <c r="I130" s="108"/>
      <c r="J130" s="108"/>
      <c r="K130" s="108" t="s">
        <v>35</v>
      </c>
      <c r="L130" s="108"/>
      <c r="M130" s="104" t="s">
        <v>35</v>
      </c>
      <c r="N130" s="104"/>
      <c r="O130" s="104"/>
      <c r="P130" s="104"/>
      <c r="Q130" s="104"/>
      <c r="R130" s="107">
        <v>2025</v>
      </c>
      <c r="S130" s="107" t="s">
        <v>45</v>
      </c>
      <c r="T130" s="107" t="s">
        <v>38</v>
      </c>
    </row>
    <row r="131" spans="1:20" hidden="1" x14ac:dyDescent="0.25">
      <c r="A131" s="323" t="s">
        <v>599</v>
      </c>
      <c r="B131" s="309">
        <v>45991</v>
      </c>
      <c r="C131" s="108">
        <v>1</v>
      </c>
      <c r="D131" s="326" t="s">
        <v>323</v>
      </c>
      <c r="E131" s="108"/>
      <c r="F131" s="108"/>
      <c r="G131" s="108"/>
      <c r="H131" s="108"/>
      <c r="I131" s="108"/>
      <c r="J131" s="108"/>
      <c r="K131" s="108" t="s">
        <v>35</v>
      </c>
      <c r="L131" s="108"/>
      <c r="M131" s="104"/>
      <c r="N131" s="104" t="s">
        <v>35</v>
      </c>
      <c r="O131" s="104"/>
      <c r="P131" s="104"/>
      <c r="Q131" s="104"/>
      <c r="R131" s="107">
        <v>2025</v>
      </c>
      <c r="S131" s="104" t="s">
        <v>895</v>
      </c>
      <c r="T131" s="107" t="s">
        <v>38</v>
      </c>
    </row>
    <row r="132" spans="1:20" hidden="1" x14ac:dyDescent="0.25">
      <c r="A132" s="127" t="s">
        <v>604</v>
      </c>
      <c r="B132" s="309">
        <v>46203</v>
      </c>
      <c r="C132" s="108">
        <v>1</v>
      </c>
      <c r="D132" s="329" t="s">
        <v>144</v>
      </c>
      <c r="E132" s="108"/>
      <c r="F132" s="108"/>
      <c r="G132" s="108"/>
      <c r="H132" s="108"/>
      <c r="I132" s="108"/>
      <c r="J132" s="108"/>
      <c r="K132" s="108" t="s">
        <v>35</v>
      </c>
      <c r="L132" s="108"/>
      <c r="M132" s="104" t="s">
        <v>35</v>
      </c>
      <c r="N132" s="104"/>
      <c r="O132" s="104"/>
      <c r="P132" s="104"/>
      <c r="Q132" s="104"/>
      <c r="R132" s="107">
        <v>2025</v>
      </c>
      <c r="S132" s="104" t="s">
        <v>895</v>
      </c>
      <c r="T132" s="107" t="s">
        <v>38</v>
      </c>
    </row>
    <row r="133" spans="1:20" hidden="1" x14ac:dyDescent="0.25">
      <c r="A133" s="127" t="s">
        <v>604</v>
      </c>
      <c r="B133" s="309">
        <v>46203</v>
      </c>
      <c r="C133" s="108">
        <v>1</v>
      </c>
      <c r="D133" s="329" t="s">
        <v>144</v>
      </c>
      <c r="E133" s="108"/>
      <c r="F133" s="108"/>
      <c r="G133" s="108"/>
      <c r="H133" s="108"/>
      <c r="I133" s="108"/>
      <c r="J133" s="108"/>
      <c r="K133" s="108" t="s">
        <v>35</v>
      </c>
      <c r="L133" s="108"/>
      <c r="M133" s="104" t="s">
        <v>35</v>
      </c>
      <c r="N133" s="104"/>
      <c r="O133" s="104"/>
      <c r="P133" s="104"/>
      <c r="Q133" s="104"/>
      <c r="R133" s="107">
        <v>2025</v>
      </c>
      <c r="S133" s="104" t="s">
        <v>895</v>
      </c>
      <c r="T133" s="107" t="s">
        <v>38</v>
      </c>
    </row>
    <row r="134" spans="1:20" hidden="1" x14ac:dyDescent="0.25">
      <c r="A134" s="127" t="s">
        <v>612</v>
      </c>
      <c r="B134" s="309">
        <v>46203</v>
      </c>
      <c r="C134" s="108">
        <v>1</v>
      </c>
      <c r="D134" s="329" t="s">
        <v>144</v>
      </c>
      <c r="E134" s="108"/>
      <c r="F134" s="108"/>
      <c r="G134" s="108"/>
      <c r="H134" s="108"/>
      <c r="I134" s="108"/>
      <c r="J134" s="108"/>
      <c r="K134" s="108" t="s">
        <v>35</v>
      </c>
      <c r="L134" s="108"/>
      <c r="M134" s="104" t="s">
        <v>35</v>
      </c>
      <c r="N134" s="104"/>
      <c r="O134" s="104"/>
      <c r="P134" s="104"/>
      <c r="Q134" s="104"/>
      <c r="R134" s="107">
        <v>2025</v>
      </c>
      <c r="S134" s="107" t="s">
        <v>895</v>
      </c>
      <c r="T134" s="107" t="s">
        <v>38</v>
      </c>
    </row>
    <row r="135" spans="1:20" hidden="1" x14ac:dyDescent="0.25">
      <c r="A135" s="322" t="s">
        <v>617</v>
      </c>
      <c r="B135" s="309">
        <v>46021</v>
      </c>
      <c r="C135" s="108">
        <v>1</v>
      </c>
      <c r="D135" s="326" t="s">
        <v>323</v>
      </c>
      <c r="E135" s="108"/>
      <c r="F135" s="108"/>
      <c r="G135" s="108"/>
      <c r="H135" s="108"/>
      <c r="I135" s="108"/>
      <c r="J135" s="108"/>
      <c r="K135" s="108" t="s">
        <v>35</v>
      </c>
      <c r="L135" s="108"/>
      <c r="M135" s="104" t="s">
        <v>35</v>
      </c>
      <c r="N135" s="104"/>
      <c r="O135" s="104"/>
      <c r="P135" s="104"/>
      <c r="Q135" s="104"/>
      <c r="R135" s="107">
        <v>2025</v>
      </c>
      <c r="S135" s="107" t="s">
        <v>895</v>
      </c>
      <c r="T135" s="107" t="s">
        <v>38</v>
      </c>
    </row>
    <row r="136" spans="1:20" hidden="1" x14ac:dyDescent="0.25">
      <c r="A136" s="127" t="s">
        <v>622</v>
      </c>
      <c r="B136" s="309">
        <v>46081</v>
      </c>
      <c r="C136" s="108">
        <v>1</v>
      </c>
      <c r="D136" s="329" t="s">
        <v>144</v>
      </c>
      <c r="E136" s="108"/>
      <c r="F136" s="108"/>
      <c r="G136" s="108"/>
      <c r="H136" s="108"/>
      <c r="I136" s="108"/>
      <c r="J136" s="108"/>
      <c r="K136" s="108" t="s">
        <v>35</v>
      </c>
      <c r="L136" s="108"/>
      <c r="M136" s="104" t="s">
        <v>35</v>
      </c>
      <c r="N136" s="104"/>
      <c r="O136" s="104"/>
      <c r="P136" s="104"/>
      <c r="Q136" s="104"/>
      <c r="R136" s="107">
        <v>2025</v>
      </c>
      <c r="S136" s="104" t="s">
        <v>895</v>
      </c>
      <c r="T136" s="107" t="s">
        <v>38</v>
      </c>
    </row>
    <row r="137" spans="1:20" hidden="1" x14ac:dyDescent="0.25">
      <c r="A137" s="330" t="s">
        <v>622</v>
      </c>
      <c r="B137" s="309">
        <v>46081</v>
      </c>
      <c r="C137" s="108">
        <v>1</v>
      </c>
      <c r="D137" s="329" t="s">
        <v>144</v>
      </c>
      <c r="E137" s="108"/>
      <c r="F137" s="108"/>
      <c r="G137" s="108"/>
      <c r="H137" s="108"/>
      <c r="I137" s="108"/>
      <c r="J137" s="108"/>
      <c r="K137" s="108" t="s">
        <v>35</v>
      </c>
      <c r="L137" s="108"/>
      <c r="M137" s="104" t="s">
        <v>35</v>
      </c>
      <c r="N137" s="104"/>
      <c r="O137" s="104"/>
      <c r="P137" s="104"/>
      <c r="Q137" s="104"/>
      <c r="R137" s="107">
        <v>2025</v>
      </c>
      <c r="S137" s="104" t="s">
        <v>895</v>
      </c>
      <c r="T137" s="107" t="s">
        <v>38</v>
      </c>
    </row>
    <row r="138" spans="1:20" hidden="1" x14ac:dyDescent="0.25">
      <c r="A138" s="127" t="s">
        <v>622</v>
      </c>
      <c r="B138" s="309">
        <v>46081</v>
      </c>
      <c r="C138" s="108">
        <v>1</v>
      </c>
      <c r="D138" s="329" t="s">
        <v>144</v>
      </c>
      <c r="E138" s="108"/>
      <c r="F138" s="108"/>
      <c r="G138" s="108"/>
      <c r="H138" s="108"/>
      <c r="I138" s="108"/>
      <c r="J138" s="108"/>
      <c r="K138" s="108" t="s">
        <v>35</v>
      </c>
      <c r="L138" s="108"/>
      <c r="M138" s="104" t="s">
        <v>35</v>
      </c>
      <c r="N138" s="104"/>
      <c r="O138" s="104"/>
      <c r="P138" s="104"/>
      <c r="Q138" s="104"/>
      <c r="R138" s="107">
        <v>2025</v>
      </c>
      <c r="S138" s="107" t="s">
        <v>895</v>
      </c>
      <c r="T138" s="107" t="s">
        <v>38</v>
      </c>
    </row>
    <row r="139" spans="1:20" hidden="1" x14ac:dyDescent="0.25">
      <c r="A139" s="322" t="s">
        <v>631</v>
      </c>
      <c r="B139" s="309">
        <v>46021</v>
      </c>
      <c r="C139" s="108">
        <v>1</v>
      </c>
      <c r="D139" s="324" t="s">
        <v>323</v>
      </c>
      <c r="E139" s="108"/>
      <c r="F139" s="108"/>
      <c r="G139" s="108"/>
      <c r="H139" s="108"/>
      <c r="I139" s="108"/>
      <c r="J139" s="108"/>
      <c r="K139" s="108" t="s">
        <v>35</v>
      </c>
      <c r="L139" s="108"/>
      <c r="M139" s="104" t="s">
        <v>35</v>
      </c>
      <c r="N139" s="104"/>
      <c r="O139" s="104"/>
      <c r="P139" s="104"/>
      <c r="Q139" s="104"/>
      <c r="R139" s="107">
        <v>2025</v>
      </c>
      <c r="S139" s="104" t="s">
        <v>895</v>
      </c>
      <c r="T139" s="107" t="s">
        <v>38</v>
      </c>
    </row>
    <row r="140" spans="1:20" hidden="1" x14ac:dyDescent="0.25">
      <c r="A140" s="127" t="s">
        <v>636</v>
      </c>
      <c r="B140" s="309">
        <v>46081</v>
      </c>
      <c r="C140" s="108">
        <v>1</v>
      </c>
      <c r="D140" s="329" t="s">
        <v>144</v>
      </c>
      <c r="E140" s="108"/>
      <c r="F140" s="108"/>
      <c r="G140" s="108"/>
      <c r="H140" s="108"/>
      <c r="I140" s="108"/>
      <c r="J140" s="108"/>
      <c r="K140" s="108" t="s">
        <v>35</v>
      </c>
      <c r="L140" s="108"/>
      <c r="M140" s="104" t="s">
        <v>35</v>
      </c>
      <c r="N140" s="104"/>
      <c r="O140" s="104"/>
      <c r="P140" s="104"/>
      <c r="Q140" s="104"/>
      <c r="R140" s="107">
        <v>2025</v>
      </c>
      <c r="S140" s="107" t="s">
        <v>895</v>
      </c>
      <c r="T140" s="107" t="s">
        <v>38</v>
      </c>
    </row>
    <row r="141" spans="1:20" hidden="1" x14ac:dyDescent="0.25">
      <c r="A141" s="127" t="s">
        <v>636</v>
      </c>
      <c r="B141" s="309">
        <v>46081</v>
      </c>
      <c r="C141" s="108">
        <v>1</v>
      </c>
      <c r="D141" s="329" t="s">
        <v>144</v>
      </c>
      <c r="E141" s="108"/>
      <c r="F141" s="108"/>
      <c r="G141" s="108"/>
      <c r="H141" s="108"/>
      <c r="I141" s="108"/>
      <c r="J141" s="108"/>
      <c r="K141" s="108" t="s">
        <v>35</v>
      </c>
      <c r="L141" s="108"/>
      <c r="M141" s="104" t="s">
        <v>35</v>
      </c>
      <c r="N141" s="104"/>
      <c r="O141" s="104"/>
      <c r="P141" s="104"/>
      <c r="Q141" s="104"/>
      <c r="R141" s="107">
        <v>2025</v>
      </c>
      <c r="S141" s="104" t="s">
        <v>895</v>
      </c>
      <c r="T141" s="107" t="s">
        <v>38</v>
      </c>
    </row>
    <row r="142" spans="1:20" hidden="1" x14ac:dyDescent="0.25">
      <c r="A142" s="127" t="s">
        <v>636</v>
      </c>
      <c r="B142" s="309">
        <v>46081</v>
      </c>
      <c r="C142" s="108">
        <v>1</v>
      </c>
      <c r="D142" s="329" t="s">
        <v>144</v>
      </c>
      <c r="E142" s="108"/>
      <c r="F142" s="108"/>
      <c r="G142" s="108"/>
      <c r="H142" s="108"/>
      <c r="I142" s="108"/>
      <c r="J142" s="108"/>
      <c r="K142" s="108" t="s">
        <v>35</v>
      </c>
      <c r="L142" s="108"/>
      <c r="M142" s="104" t="s">
        <v>35</v>
      </c>
      <c r="N142" s="104"/>
      <c r="O142" s="104"/>
      <c r="P142" s="104"/>
      <c r="Q142" s="104"/>
      <c r="R142" s="107">
        <v>2025</v>
      </c>
      <c r="S142" s="107" t="s">
        <v>895</v>
      </c>
      <c r="T142" s="107" t="s">
        <v>38</v>
      </c>
    </row>
    <row r="143" spans="1:20" hidden="1" x14ac:dyDescent="0.25">
      <c r="A143" s="335" t="s">
        <v>636</v>
      </c>
      <c r="B143" s="309">
        <v>46042</v>
      </c>
      <c r="C143" s="108">
        <v>1</v>
      </c>
      <c r="D143" s="332" t="s">
        <v>734</v>
      </c>
      <c r="E143" s="108"/>
      <c r="F143" s="108"/>
      <c r="G143" s="108"/>
      <c r="H143" s="108"/>
      <c r="I143" s="108"/>
      <c r="J143" s="108"/>
      <c r="K143" s="108" t="s">
        <v>35</v>
      </c>
      <c r="L143" s="108"/>
      <c r="M143" s="104" t="s">
        <v>35</v>
      </c>
      <c r="N143" s="104"/>
      <c r="O143" s="104"/>
      <c r="P143" s="104"/>
      <c r="Q143" s="104"/>
      <c r="R143" s="107">
        <v>2025</v>
      </c>
      <c r="S143" s="107" t="s">
        <v>895</v>
      </c>
      <c r="T143" s="107" t="s">
        <v>38</v>
      </c>
    </row>
    <row r="144" spans="1:20" hidden="1" x14ac:dyDescent="0.25">
      <c r="A144" s="116" t="s">
        <v>636</v>
      </c>
      <c r="B144" s="309">
        <v>46356</v>
      </c>
      <c r="C144" s="108">
        <v>0</v>
      </c>
      <c r="D144" s="331" t="s">
        <v>125</v>
      </c>
      <c r="E144" s="108"/>
      <c r="F144" s="108"/>
      <c r="G144" s="108"/>
      <c r="H144" s="108"/>
      <c r="I144" s="108"/>
      <c r="J144" s="108"/>
      <c r="K144" s="108" t="s">
        <v>35</v>
      </c>
      <c r="L144" s="108"/>
      <c r="M144" s="104" t="s">
        <v>35</v>
      </c>
      <c r="N144" s="104"/>
      <c r="O144" s="104"/>
      <c r="P144" s="104"/>
      <c r="Q144" s="104"/>
      <c r="R144" s="107">
        <v>2025</v>
      </c>
      <c r="S144" s="107" t="s">
        <v>45</v>
      </c>
      <c r="T144" s="107" t="s">
        <v>38</v>
      </c>
    </row>
    <row r="145" spans="1:20" hidden="1" x14ac:dyDescent="0.25">
      <c r="A145" s="341" t="s">
        <v>652</v>
      </c>
      <c r="B145" s="309">
        <v>46006</v>
      </c>
      <c r="C145" s="108">
        <v>1</v>
      </c>
      <c r="D145" s="169" t="s">
        <v>130</v>
      </c>
      <c r="E145" s="108"/>
      <c r="F145" s="108"/>
      <c r="G145" s="108"/>
      <c r="H145" s="108"/>
      <c r="I145" s="108"/>
      <c r="J145" s="108"/>
      <c r="K145" s="108" t="s">
        <v>35</v>
      </c>
      <c r="L145" s="108"/>
      <c r="M145" s="104" t="s">
        <v>35</v>
      </c>
      <c r="N145" s="104"/>
      <c r="O145" s="104"/>
      <c r="P145" s="104"/>
      <c r="Q145" s="104"/>
      <c r="R145" s="107">
        <v>2025</v>
      </c>
      <c r="S145" s="104" t="s">
        <v>895</v>
      </c>
      <c r="T145" s="107" t="s">
        <v>38</v>
      </c>
    </row>
    <row r="146" spans="1:20" hidden="1" x14ac:dyDescent="0.25">
      <c r="A146" s="335" t="s">
        <v>652</v>
      </c>
      <c r="B146" s="309">
        <v>46037</v>
      </c>
      <c r="C146" s="108">
        <v>1</v>
      </c>
      <c r="D146" s="332" t="s">
        <v>734</v>
      </c>
      <c r="E146" s="108"/>
      <c r="F146" s="108"/>
      <c r="G146" s="108"/>
      <c r="H146" s="108"/>
      <c r="I146" s="108"/>
      <c r="J146" s="108"/>
      <c r="K146" s="108" t="s">
        <v>35</v>
      </c>
      <c r="L146" s="108"/>
      <c r="M146" s="104" t="s">
        <v>35</v>
      </c>
      <c r="N146" s="104"/>
      <c r="O146" s="104"/>
      <c r="P146" s="104"/>
      <c r="Q146" s="104"/>
      <c r="R146" s="107">
        <v>2025</v>
      </c>
      <c r="S146" s="104" t="s">
        <v>895</v>
      </c>
      <c r="T146" s="107" t="s">
        <v>38</v>
      </c>
    </row>
    <row r="147" spans="1:20" hidden="1" x14ac:dyDescent="0.25">
      <c r="A147" s="116" t="s">
        <v>652</v>
      </c>
      <c r="B147" s="309">
        <v>46203</v>
      </c>
      <c r="C147" s="108">
        <v>0</v>
      </c>
      <c r="D147" s="331" t="s">
        <v>125</v>
      </c>
      <c r="E147" s="108"/>
      <c r="F147" s="108"/>
      <c r="G147" s="108"/>
      <c r="H147" s="108"/>
      <c r="I147" s="108"/>
      <c r="J147" s="108"/>
      <c r="K147" s="108" t="s">
        <v>35</v>
      </c>
      <c r="L147" s="108"/>
      <c r="M147" s="104" t="s">
        <v>35</v>
      </c>
      <c r="N147" s="104"/>
      <c r="O147" s="104"/>
      <c r="P147" s="104"/>
      <c r="Q147" s="104"/>
      <c r="R147" s="107">
        <v>2025</v>
      </c>
      <c r="S147" s="104" t="s">
        <v>135</v>
      </c>
      <c r="T147" s="107" t="s">
        <v>322</v>
      </c>
    </row>
    <row r="148" spans="1:20" hidden="1" x14ac:dyDescent="0.25">
      <c r="A148" s="147" t="s">
        <v>652</v>
      </c>
      <c r="B148" s="309">
        <v>46387</v>
      </c>
      <c r="C148" s="108">
        <v>0</v>
      </c>
      <c r="D148" s="171" t="s">
        <v>403</v>
      </c>
      <c r="E148" s="108"/>
      <c r="F148" s="108"/>
      <c r="G148" s="108"/>
      <c r="H148" s="108"/>
      <c r="I148" s="108"/>
      <c r="J148" s="108"/>
      <c r="K148" s="108" t="s">
        <v>35</v>
      </c>
      <c r="L148" s="108"/>
      <c r="M148" s="104" t="s">
        <v>35</v>
      </c>
      <c r="N148" s="104"/>
      <c r="O148" s="104"/>
      <c r="P148" s="104"/>
      <c r="Q148" s="104"/>
      <c r="R148" s="107">
        <v>2025</v>
      </c>
      <c r="S148" s="104" t="s">
        <v>45</v>
      </c>
      <c r="T148" s="107" t="s">
        <v>38</v>
      </c>
    </row>
    <row r="149" spans="1:20" hidden="1" x14ac:dyDescent="0.25">
      <c r="A149" s="115" t="s">
        <v>664</v>
      </c>
      <c r="B149" s="309">
        <v>46006</v>
      </c>
      <c r="C149" s="108">
        <v>1</v>
      </c>
      <c r="D149" s="167" t="s">
        <v>34</v>
      </c>
      <c r="E149" s="108"/>
      <c r="F149" s="108"/>
      <c r="G149" s="108"/>
      <c r="H149" s="108"/>
      <c r="I149" s="108"/>
      <c r="J149" s="108"/>
      <c r="K149" s="108" t="s">
        <v>35</v>
      </c>
      <c r="L149" s="108"/>
      <c r="M149" s="104" t="s">
        <v>35</v>
      </c>
      <c r="N149" s="104"/>
      <c r="O149" s="104"/>
      <c r="P149" s="104"/>
      <c r="Q149" s="104"/>
      <c r="R149" s="107">
        <v>2025</v>
      </c>
      <c r="S149" s="104" t="s">
        <v>895</v>
      </c>
      <c r="T149" s="107" t="s">
        <v>38</v>
      </c>
    </row>
    <row r="150" spans="1:20" hidden="1" x14ac:dyDescent="0.25">
      <c r="A150" s="127" t="s">
        <v>669</v>
      </c>
      <c r="B150" s="309">
        <v>46203</v>
      </c>
      <c r="C150" s="108">
        <v>1</v>
      </c>
      <c r="D150" s="329" t="s">
        <v>144</v>
      </c>
      <c r="E150" s="108"/>
      <c r="F150" s="108"/>
      <c r="G150" s="108"/>
      <c r="H150" s="108"/>
      <c r="I150" s="108"/>
      <c r="J150" s="108"/>
      <c r="K150" s="108" t="s">
        <v>35</v>
      </c>
      <c r="L150" s="108"/>
      <c r="M150" s="104" t="s">
        <v>35</v>
      </c>
      <c r="N150" s="104"/>
      <c r="O150" s="104"/>
      <c r="P150" s="104"/>
      <c r="Q150" s="104"/>
      <c r="R150" s="107">
        <v>2025</v>
      </c>
      <c r="S150" s="104" t="s">
        <v>895</v>
      </c>
      <c r="T150" s="107" t="s">
        <v>38</v>
      </c>
    </row>
    <row r="151" spans="1:20" hidden="1" x14ac:dyDescent="0.25">
      <c r="A151" s="341" t="s">
        <v>671</v>
      </c>
      <c r="B151" s="309">
        <v>46022</v>
      </c>
      <c r="C151" s="108">
        <v>1</v>
      </c>
      <c r="D151" s="169" t="s">
        <v>130</v>
      </c>
      <c r="E151" s="108"/>
      <c r="F151" s="108"/>
      <c r="G151" s="108"/>
      <c r="H151" s="108"/>
      <c r="I151" s="108"/>
      <c r="J151" s="108"/>
      <c r="K151" s="108" t="s">
        <v>35</v>
      </c>
      <c r="L151" s="108"/>
      <c r="M151" s="104" t="s">
        <v>35</v>
      </c>
      <c r="N151" s="104"/>
      <c r="O151" s="104"/>
      <c r="P151" s="104"/>
      <c r="Q151" s="104"/>
      <c r="R151" s="107">
        <v>2025</v>
      </c>
      <c r="S151" s="104" t="s">
        <v>895</v>
      </c>
      <c r="T151" s="107" t="s">
        <v>38</v>
      </c>
    </row>
    <row r="152" spans="1:20" hidden="1" x14ac:dyDescent="0.25">
      <c r="A152" s="116" t="s">
        <v>671</v>
      </c>
      <c r="B152" s="309">
        <v>46356</v>
      </c>
      <c r="C152" s="108">
        <v>0</v>
      </c>
      <c r="D152" s="331" t="s">
        <v>125</v>
      </c>
      <c r="E152" s="108"/>
      <c r="F152" s="108"/>
      <c r="G152" s="108"/>
      <c r="H152" s="108"/>
      <c r="I152" s="108"/>
      <c r="J152" s="108"/>
      <c r="K152" s="108" t="s">
        <v>35</v>
      </c>
      <c r="L152" s="108"/>
      <c r="M152" s="104" t="s">
        <v>35</v>
      </c>
      <c r="N152" s="104"/>
      <c r="O152" s="104"/>
      <c r="P152" s="104"/>
      <c r="Q152" s="104"/>
      <c r="R152" s="107">
        <v>2025</v>
      </c>
      <c r="S152" s="104" t="s">
        <v>45</v>
      </c>
      <c r="T152" s="107" t="s">
        <v>38</v>
      </c>
    </row>
    <row r="153" spans="1:20" hidden="1" x14ac:dyDescent="0.25">
      <c r="A153" s="147" t="s">
        <v>671</v>
      </c>
      <c r="B153" s="309">
        <v>46022</v>
      </c>
      <c r="C153" s="108">
        <v>1</v>
      </c>
      <c r="D153" s="171" t="s">
        <v>403</v>
      </c>
      <c r="E153" s="108"/>
      <c r="F153" s="108"/>
      <c r="G153" s="108"/>
      <c r="H153" s="108"/>
      <c r="I153" s="108"/>
      <c r="J153" s="108"/>
      <c r="K153" s="108" t="s">
        <v>35</v>
      </c>
      <c r="L153" s="108"/>
      <c r="M153" s="104" t="s">
        <v>35</v>
      </c>
      <c r="N153" s="104"/>
      <c r="O153" s="104"/>
      <c r="P153" s="104"/>
      <c r="Q153" s="104"/>
      <c r="R153" s="107">
        <v>2025</v>
      </c>
      <c r="S153" s="104" t="s">
        <v>895</v>
      </c>
      <c r="T153" s="107" t="s">
        <v>38</v>
      </c>
    </row>
    <row r="154" spans="1:20" hidden="1" x14ac:dyDescent="0.25">
      <c r="A154" s="139" t="s">
        <v>682</v>
      </c>
      <c r="B154" s="309">
        <v>45991</v>
      </c>
      <c r="C154" s="108">
        <v>1</v>
      </c>
      <c r="D154" s="342" t="s">
        <v>64</v>
      </c>
      <c r="E154" s="108"/>
      <c r="F154" s="108"/>
      <c r="G154" s="108"/>
      <c r="H154" s="108"/>
      <c r="I154" s="108"/>
      <c r="J154" s="108"/>
      <c r="K154" s="108" t="s">
        <v>35</v>
      </c>
      <c r="L154" s="108"/>
      <c r="M154" s="104"/>
      <c r="N154" s="104" t="s">
        <v>35</v>
      </c>
      <c r="O154" s="104"/>
      <c r="P154" s="104"/>
      <c r="Q154" s="104"/>
      <c r="R154" s="107">
        <v>2025</v>
      </c>
      <c r="S154" s="107" t="s">
        <v>895</v>
      </c>
      <c r="T154" s="107" t="s">
        <v>38</v>
      </c>
    </row>
    <row r="155" spans="1:20" hidden="1" x14ac:dyDescent="0.25">
      <c r="A155" s="138" t="s">
        <v>686</v>
      </c>
      <c r="B155" s="309">
        <v>46022</v>
      </c>
      <c r="C155" s="108">
        <v>1</v>
      </c>
      <c r="D155" s="342" t="s">
        <v>64</v>
      </c>
      <c r="E155" s="108"/>
      <c r="F155" s="108"/>
      <c r="G155" s="108"/>
      <c r="H155" s="108"/>
      <c r="I155" s="108"/>
      <c r="J155" s="108"/>
      <c r="K155" s="108" t="s">
        <v>35</v>
      </c>
      <c r="L155" s="108"/>
      <c r="M155" s="104"/>
      <c r="N155" s="104" t="s">
        <v>35</v>
      </c>
      <c r="O155" s="104"/>
      <c r="P155" s="104"/>
      <c r="Q155" s="104"/>
      <c r="R155" s="107">
        <v>2025</v>
      </c>
      <c r="S155" s="104" t="s">
        <v>895</v>
      </c>
      <c r="T155" s="107" t="s">
        <v>38</v>
      </c>
    </row>
    <row r="156" spans="1:20" hidden="1" x14ac:dyDescent="0.25">
      <c r="A156" s="153" t="s">
        <v>688</v>
      </c>
      <c r="B156" s="309">
        <v>46022</v>
      </c>
      <c r="C156" s="108">
        <v>1</v>
      </c>
      <c r="D156" s="172" t="s">
        <v>693</v>
      </c>
      <c r="E156" s="108"/>
      <c r="F156" s="108"/>
      <c r="G156" s="108"/>
      <c r="H156" s="108"/>
      <c r="I156" s="108"/>
      <c r="J156" s="108"/>
      <c r="K156" s="108" t="s">
        <v>35</v>
      </c>
      <c r="L156" s="108"/>
      <c r="M156" s="104"/>
      <c r="N156" s="104" t="s">
        <v>35</v>
      </c>
      <c r="O156" s="104"/>
      <c r="P156" s="104"/>
      <c r="Q156" s="104"/>
      <c r="R156" s="107">
        <v>2025</v>
      </c>
      <c r="S156" s="104" t="s">
        <v>895</v>
      </c>
      <c r="T156" s="107" t="s">
        <v>38</v>
      </c>
    </row>
    <row r="157" spans="1:20" hidden="1" x14ac:dyDescent="0.25">
      <c r="A157" s="341" t="s">
        <v>694</v>
      </c>
      <c r="B157" s="309">
        <v>45991</v>
      </c>
      <c r="C157" s="108">
        <v>1</v>
      </c>
      <c r="D157" s="169" t="s">
        <v>130</v>
      </c>
      <c r="E157" s="108"/>
      <c r="F157" s="108"/>
      <c r="G157" s="108"/>
      <c r="H157" s="108"/>
      <c r="I157" s="108"/>
      <c r="J157" s="108"/>
      <c r="K157" s="108" t="s">
        <v>35</v>
      </c>
      <c r="L157" s="108"/>
      <c r="M157" s="104"/>
      <c r="N157" s="104" t="s">
        <v>35</v>
      </c>
      <c r="O157" s="104"/>
      <c r="P157" s="104"/>
      <c r="Q157" s="104"/>
      <c r="R157" s="107">
        <v>2025</v>
      </c>
      <c r="S157" s="107" t="s">
        <v>895</v>
      </c>
      <c r="T157" s="107" t="s">
        <v>38</v>
      </c>
    </row>
    <row r="158" spans="1:20" hidden="1" x14ac:dyDescent="0.25">
      <c r="A158" s="341" t="s">
        <v>698</v>
      </c>
      <c r="B158" s="309">
        <v>46006</v>
      </c>
      <c r="C158" s="108">
        <v>1</v>
      </c>
      <c r="D158" s="169" t="s">
        <v>130</v>
      </c>
      <c r="E158" s="108"/>
      <c r="F158" s="108"/>
      <c r="G158" s="108"/>
      <c r="H158" s="108"/>
      <c r="I158" s="108"/>
      <c r="J158" s="108"/>
      <c r="K158" s="108" t="s">
        <v>35</v>
      </c>
      <c r="L158" s="108"/>
      <c r="M158" s="104"/>
      <c r="N158" s="104" t="s">
        <v>35</v>
      </c>
      <c r="O158" s="104"/>
      <c r="P158" s="104"/>
      <c r="Q158" s="104"/>
      <c r="R158" s="107">
        <v>2025</v>
      </c>
      <c r="S158" s="107" t="s">
        <v>895</v>
      </c>
      <c r="T158" s="107" t="s">
        <v>38</v>
      </c>
    </row>
    <row r="159" spans="1:20" hidden="1" x14ac:dyDescent="0.25">
      <c r="A159" s="341" t="s">
        <v>703</v>
      </c>
      <c r="B159" s="309">
        <v>45991</v>
      </c>
      <c r="C159" s="108">
        <v>1</v>
      </c>
      <c r="D159" s="169" t="s">
        <v>130</v>
      </c>
      <c r="E159" s="108"/>
      <c r="F159" s="108"/>
      <c r="G159" s="108"/>
      <c r="H159" s="108"/>
      <c r="I159" s="108"/>
      <c r="J159" s="108"/>
      <c r="K159" s="108" t="s">
        <v>35</v>
      </c>
      <c r="L159" s="108"/>
      <c r="M159" s="104"/>
      <c r="N159" s="104" t="s">
        <v>35</v>
      </c>
      <c r="O159" s="104"/>
      <c r="P159" s="104"/>
      <c r="Q159" s="104"/>
      <c r="R159" s="107">
        <v>2025</v>
      </c>
      <c r="S159" s="104" t="s">
        <v>895</v>
      </c>
      <c r="T159" s="107" t="s">
        <v>38</v>
      </c>
    </row>
    <row r="160" spans="1:20" hidden="1" x14ac:dyDescent="0.25">
      <c r="A160" s="127" t="s">
        <v>708</v>
      </c>
      <c r="B160" s="309">
        <v>46179</v>
      </c>
      <c r="C160" s="108">
        <v>1</v>
      </c>
      <c r="D160" s="329" t="s">
        <v>144</v>
      </c>
      <c r="E160" s="108"/>
      <c r="F160" s="108"/>
      <c r="G160" s="108"/>
      <c r="H160" s="108"/>
      <c r="I160" s="108"/>
      <c r="J160" s="108"/>
      <c r="K160" s="108" t="s">
        <v>35</v>
      </c>
      <c r="L160" s="108"/>
      <c r="M160" s="104"/>
      <c r="N160" s="104" t="s">
        <v>35</v>
      </c>
      <c r="O160" s="104"/>
      <c r="P160" s="104"/>
      <c r="Q160" s="104"/>
      <c r="R160" s="107">
        <v>2025</v>
      </c>
      <c r="S160" s="107" t="s">
        <v>895</v>
      </c>
      <c r="T160" s="107" t="s">
        <v>38</v>
      </c>
    </row>
    <row r="161" spans="1:20" hidden="1" x14ac:dyDescent="0.25">
      <c r="A161" s="330" t="s">
        <v>713</v>
      </c>
      <c r="B161" s="309">
        <v>46022</v>
      </c>
      <c r="C161" s="108">
        <v>1</v>
      </c>
      <c r="D161" s="329" t="s">
        <v>144</v>
      </c>
      <c r="E161" s="108"/>
      <c r="F161" s="108"/>
      <c r="G161" s="108"/>
      <c r="H161" s="108"/>
      <c r="I161" s="108"/>
      <c r="J161" s="108"/>
      <c r="K161" s="108" t="s">
        <v>35</v>
      </c>
      <c r="L161" s="108"/>
      <c r="M161" s="104" t="s">
        <v>35</v>
      </c>
      <c r="N161" s="104"/>
      <c r="O161" s="104"/>
      <c r="P161" s="104"/>
      <c r="Q161" s="104"/>
      <c r="R161" s="107">
        <v>2025</v>
      </c>
      <c r="S161" s="104" t="s">
        <v>895</v>
      </c>
      <c r="T161" s="107" t="s">
        <v>38</v>
      </c>
    </row>
    <row r="162" spans="1:20" hidden="1" x14ac:dyDescent="0.25">
      <c r="A162" s="341" t="s">
        <v>718</v>
      </c>
      <c r="B162" s="309">
        <v>46203</v>
      </c>
      <c r="C162" s="108">
        <v>1</v>
      </c>
      <c r="D162" s="169" t="s">
        <v>130</v>
      </c>
      <c r="E162" s="108"/>
      <c r="F162" s="108"/>
      <c r="G162" s="108"/>
      <c r="H162" s="108"/>
      <c r="I162" s="108"/>
      <c r="J162" s="108"/>
      <c r="K162" s="108" t="s">
        <v>35</v>
      </c>
      <c r="L162" s="108"/>
      <c r="M162" s="104"/>
      <c r="N162" s="104" t="s">
        <v>35</v>
      </c>
      <c r="O162" s="104"/>
      <c r="P162" s="104"/>
      <c r="Q162" s="104"/>
      <c r="R162" s="107">
        <v>2025</v>
      </c>
      <c r="S162" s="107" t="s">
        <v>895</v>
      </c>
      <c r="T162" s="107" t="s">
        <v>38</v>
      </c>
    </row>
    <row r="163" spans="1:20" hidden="1" x14ac:dyDescent="0.25">
      <c r="A163" s="341" t="s">
        <v>724</v>
      </c>
      <c r="B163" s="309">
        <v>45991</v>
      </c>
      <c r="C163" s="108">
        <v>1</v>
      </c>
      <c r="D163" s="169" t="s">
        <v>130</v>
      </c>
      <c r="E163" s="108"/>
      <c r="F163" s="108"/>
      <c r="G163" s="108"/>
      <c r="H163" s="108"/>
      <c r="I163" s="108"/>
      <c r="J163" s="108"/>
      <c r="K163" s="108" t="s">
        <v>35</v>
      </c>
      <c r="L163" s="108"/>
      <c r="M163" s="104" t="s">
        <v>35</v>
      </c>
      <c r="N163" s="104"/>
      <c r="O163" s="104"/>
      <c r="P163" s="104"/>
      <c r="Q163" s="104"/>
      <c r="R163" s="107">
        <v>2025</v>
      </c>
      <c r="S163" s="104" t="s">
        <v>895</v>
      </c>
      <c r="T163" s="107" t="s">
        <v>38</v>
      </c>
    </row>
    <row r="164" spans="1:20" hidden="1" x14ac:dyDescent="0.25">
      <c r="A164" s="153" t="s">
        <v>728</v>
      </c>
      <c r="B164" s="309">
        <v>46387</v>
      </c>
      <c r="C164" s="108">
        <v>0</v>
      </c>
      <c r="D164" s="339" t="s">
        <v>693</v>
      </c>
      <c r="E164" s="108"/>
      <c r="F164" s="108"/>
      <c r="G164" s="108"/>
      <c r="H164" s="108"/>
      <c r="I164" s="108"/>
      <c r="J164" s="108"/>
      <c r="K164" s="108"/>
      <c r="L164" s="108" t="s">
        <v>35</v>
      </c>
      <c r="M164" s="104"/>
      <c r="N164" s="104" t="s">
        <v>35</v>
      </c>
      <c r="O164" s="104"/>
      <c r="P164" s="104"/>
      <c r="Q164" s="104"/>
      <c r="R164" s="107">
        <v>2025</v>
      </c>
      <c r="S164" s="104" t="s">
        <v>45</v>
      </c>
      <c r="T164" s="107" t="s">
        <v>38</v>
      </c>
    </row>
    <row r="165" spans="1:20" hidden="1" x14ac:dyDescent="0.25">
      <c r="A165" s="153" t="s">
        <v>728</v>
      </c>
      <c r="B165" s="309">
        <v>46387</v>
      </c>
      <c r="C165" s="108">
        <v>0</v>
      </c>
      <c r="D165" s="339" t="s">
        <v>693</v>
      </c>
      <c r="E165" s="108"/>
      <c r="F165" s="108"/>
      <c r="G165" s="108"/>
      <c r="H165" s="108"/>
      <c r="I165" s="108"/>
      <c r="J165" s="108"/>
      <c r="K165" s="108"/>
      <c r="L165" s="108" t="s">
        <v>35</v>
      </c>
      <c r="M165" s="104"/>
      <c r="N165" s="104" t="s">
        <v>35</v>
      </c>
      <c r="O165" s="104"/>
      <c r="P165" s="104"/>
      <c r="Q165" s="104"/>
      <c r="R165" s="107">
        <v>2025</v>
      </c>
      <c r="S165" s="104" t="s">
        <v>45</v>
      </c>
      <c r="T165" s="107" t="s">
        <v>38</v>
      </c>
    </row>
    <row r="166" spans="1:20" hidden="1" x14ac:dyDescent="0.25">
      <c r="A166" s="153" t="s">
        <v>728</v>
      </c>
      <c r="B166" s="309">
        <v>46387</v>
      </c>
      <c r="C166" s="108">
        <v>0</v>
      </c>
      <c r="D166" s="339" t="s">
        <v>693</v>
      </c>
      <c r="E166" s="108"/>
      <c r="F166" s="108"/>
      <c r="G166" s="108"/>
      <c r="H166" s="108"/>
      <c r="I166" s="108"/>
      <c r="J166" s="108"/>
      <c r="K166" s="108"/>
      <c r="L166" s="108" t="s">
        <v>35</v>
      </c>
      <c r="M166" s="104"/>
      <c r="N166" s="104" t="s">
        <v>35</v>
      </c>
      <c r="O166" s="104"/>
      <c r="P166" s="104"/>
      <c r="Q166" s="104"/>
      <c r="R166" s="107">
        <v>2025</v>
      </c>
      <c r="S166" s="104" t="s">
        <v>45</v>
      </c>
      <c r="T166" s="107" t="s">
        <v>38</v>
      </c>
    </row>
    <row r="167" spans="1:20" hidden="1" x14ac:dyDescent="0.25">
      <c r="A167" s="341" t="s">
        <v>728</v>
      </c>
      <c r="B167" s="309">
        <v>46203</v>
      </c>
      <c r="C167" s="108">
        <v>0</v>
      </c>
      <c r="D167" s="169" t="s">
        <v>130</v>
      </c>
      <c r="E167" s="108"/>
      <c r="F167" s="108"/>
      <c r="G167" s="108"/>
      <c r="H167" s="108"/>
      <c r="I167" s="108"/>
      <c r="J167" s="108"/>
      <c r="K167" s="108"/>
      <c r="L167" s="108"/>
      <c r="M167" s="104"/>
      <c r="N167" s="104" t="s">
        <v>35</v>
      </c>
      <c r="O167" s="104"/>
      <c r="P167" s="104"/>
      <c r="Q167" s="104"/>
      <c r="R167" s="107">
        <v>2025</v>
      </c>
      <c r="S167" s="104" t="s">
        <v>135</v>
      </c>
      <c r="T167" s="107" t="s">
        <v>322</v>
      </c>
    </row>
    <row r="168" spans="1:20" hidden="1" x14ac:dyDescent="0.25">
      <c r="A168" s="336" t="s">
        <v>728</v>
      </c>
      <c r="B168" s="309">
        <v>45991</v>
      </c>
      <c r="C168" s="108">
        <v>1</v>
      </c>
      <c r="D168" s="333" t="s">
        <v>734</v>
      </c>
      <c r="E168" s="108"/>
      <c r="F168" s="108"/>
      <c r="G168" s="108"/>
      <c r="H168" s="108"/>
      <c r="I168" s="108"/>
      <c r="J168" s="108"/>
      <c r="K168" s="108"/>
      <c r="L168" s="108" t="s">
        <v>35</v>
      </c>
      <c r="M168" s="104"/>
      <c r="N168" s="104" t="s">
        <v>35</v>
      </c>
      <c r="O168" s="104"/>
      <c r="P168" s="104"/>
      <c r="Q168" s="104"/>
      <c r="R168" s="107">
        <v>2025</v>
      </c>
      <c r="S168" s="104" t="s">
        <v>895</v>
      </c>
      <c r="T168" s="107" t="s">
        <v>38</v>
      </c>
    </row>
    <row r="169" spans="1:20" hidden="1" x14ac:dyDescent="0.25">
      <c r="A169" s="322" t="s">
        <v>735</v>
      </c>
      <c r="B169" s="309">
        <v>46021</v>
      </c>
      <c r="C169" s="108">
        <v>1</v>
      </c>
      <c r="D169" s="324" t="s">
        <v>323</v>
      </c>
      <c r="E169" s="108"/>
      <c r="F169" s="108"/>
      <c r="G169" s="108"/>
      <c r="H169" s="108"/>
      <c r="I169" s="108"/>
      <c r="J169" s="108"/>
      <c r="K169" s="108" t="s">
        <v>35</v>
      </c>
      <c r="L169" s="108"/>
      <c r="M169" s="104" t="s">
        <v>35</v>
      </c>
      <c r="N169" s="104"/>
      <c r="O169" s="104"/>
      <c r="P169" s="104"/>
      <c r="Q169" s="104"/>
      <c r="R169" s="107">
        <v>2025</v>
      </c>
      <c r="S169" s="104" t="s">
        <v>895</v>
      </c>
      <c r="T169" s="107" t="s">
        <v>38</v>
      </c>
    </row>
    <row r="170" spans="1:20" hidden="1" x14ac:dyDescent="0.25">
      <c r="A170" s="148" t="s">
        <v>739</v>
      </c>
      <c r="B170" s="309">
        <v>46006</v>
      </c>
      <c r="C170" s="108">
        <v>1</v>
      </c>
      <c r="D170" s="328" t="s">
        <v>833</v>
      </c>
      <c r="E170" s="108"/>
      <c r="F170" s="108"/>
      <c r="G170" s="108"/>
      <c r="H170" s="108"/>
      <c r="I170" s="108"/>
      <c r="J170" s="108" t="s">
        <v>35</v>
      </c>
      <c r="K170" s="108"/>
      <c r="L170" s="108"/>
      <c r="M170" s="104" t="s">
        <v>35</v>
      </c>
      <c r="N170" s="104"/>
      <c r="O170" s="104"/>
      <c r="P170" s="104"/>
      <c r="Q170" s="104"/>
      <c r="R170" s="107">
        <v>2025</v>
      </c>
      <c r="S170" s="104" t="s">
        <v>894</v>
      </c>
      <c r="T170" s="107" t="s">
        <v>322</v>
      </c>
    </row>
    <row r="171" spans="1:20" hidden="1" x14ac:dyDescent="0.25">
      <c r="A171" s="115" t="s">
        <v>746</v>
      </c>
      <c r="B171" s="309">
        <v>45960</v>
      </c>
      <c r="C171" s="108">
        <v>1</v>
      </c>
      <c r="D171" s="320" t="s">
        <v>34</v>
      </c>
      <c r="E171" s="108" t="s">
        <v>35</v>
      </c>
      <c r="F171" s="108"/>
      <c r="G171" s="108"/>
      <c r="H171" s="108"/>
      <c r="I171" s="108" t="s">
        <v>35</v>
      </c>
      <c r="J171" s="108"/>
      <c r="K171" s="108"/>
      <c r="L171" s="108"/>
      <c r="M171" s="104"/>
      <c r="N171" s="104" t="s">
        <v>35</v>
      </c>
      <c r="O171" s="104"/>
      <c r="P171" s="104"/>
      <c r="Q171" s="104"/>
      <c r="R171" s="107">
        <v>2025</v>
      </c>
      <c r="S171" s="104" t="s">
        <v>894</v>
      </c>
      <c r="T171" s="107" t="s">
        <v>322</v>
      </c>
    </row>
    <row r="172" spans="1:20" hidden="1" x14ac:dyDescent="0.25">
      <c r="A172" s="114" t="s">
        <v>751</v>
      </c>
      <c r="B172" s="309">
        <v>45976</v>
      </c>
      <c r="C172" s="108">
        <v>1</v>
      </c>
      <c r="D172" s="321" t="s">
        <v>34</v>
      </c>
      <c r="E172" s="108" t="s">
        <v>35</v>
      </c>
      <c r="F172" s="108"/>
      <c r="G172" s="108"/>
      <c r="H172" s="108"/>
      <c r="I172" s="108" t="s">
        <v>35</v>
      </c>
      <c r="J172" s="108"/>
      <c r="K172" s="108"/>
      <c r="L172" s="108"/>
      <c r="M172" s="104"/>
      <c r="N172" s="104" t="s">
        <v>35</v>
      </c>
      <c r="O172" s="104"/>
      <c r="P172" s="104"/>
      <c r="Q172" s="104"/>
      <c r="R172" s="107">
        <v>2025</v>
      </c>
      <c r="S172" s="107" t="s">
        <v>894</v>
      </c>
      <c r="T172" s="107" t="s">
        <v>322</v>
      </c>
    </row>
    <row r="173" spans="1:20" hidden="1" x14ac:dyDescent="0.25">
      <c r="A173" s="327" t="s">
        <v>756</v>
      </c>
      <c r="B173" s="309">
        <v>45991</v>
      </c>
      <c r="C173" s="108">
        <v>1</v>
      </c>
      <c r="D173" s="328" t="s">
        <v>833</v>
      </c>
      <c r="E173" s="108"/>
      <c r="F173" s="108"/>
      <c r="G173" s="108"/>
      <c r="H173" s="108"/>
      <c r="I173" s="108"/>
      <c r="J173" s="108" t="s">
        <v>35</v>
      </c>
      <c r="K173" s="108"/>
      <c r="L173" s="108"/>
      <c r="M173" s="104"/>
      <c r="N173" s="104" t="s">
        <v>35</v>
      </c>
      <c r="O173" s="104"/>
      <c r="P173" s="104"/>
      <c r="Q173" s="104"/>
      <c r="R173" s="107">
        <v>2025</v>
      </c>
      <c r="S173" s="104" t="s">
        <v>895</v>
      </c>
      <c r="T173" s="107" t="s">
        <v>38</v>
      </c>
    </row>
    <row r="174" spans="1:20" hidden="1" x14ac:dyDescent="0.25">
      <c r="A174" s="134" t="s">
        <v>763</v>
      </c>
      <c r="B174" s="309">
        <v>45991</v>
      </c>
      <c r="C174" s="108">
        <v>1</v>
      </c>
      <c r="D174" s="337" t="s">
        <v>221</v>
      </c>
      <c r="E174" s="108"/>
      <c r="F174" s="108"/>
      <c r="G174" s="108"/>
      <c r="H174" s="108" t="s">
        <v>35</v>
      </c>
      <c r="I174" s="108"/>
      <c r="J174" s="108"/>
      <c r="K174" s="108"/>
      <c r="L174" s="108"/>
      <c r="M174" s="104"/>
      <c r="N174" s="104" t="s">
        <v>35</v>
      </c>
      <c r="O174" s="104"/>
      <c r="P174" s="104"/>
      <c r="Q174" s="104"/>
      <c r="R174" s="107">
        <v>2025</v>
      </c>
      <c r="S174" s="104" t="s">
        <v>894</v>
      </c>
      <c r="T174" s="107" t="s">
        <v>322</v>
      </c>
    </row>
    <row r="175" spans="1:20" hidden="1" x14ac:dyDescent="0.25">
      <c r="A175" s="336" t="s">
        <v>768</v>
      </c>
      <c r="B175" s="309">
        <v>46022</v>
      </c>
      <c r="C175" s="108">
        <v>1</v>
      </c>
      <c r="D175" s="333" t="s">
        <v>734</v>
      </c>
      <c r="E175" s="108"/>
      <c r="F175" s="108"/>
      <c r="G175" s="108"/>
      <c r="H175" s="108" t="s">
        <v>35</v>
      </c>
      <c r="I175" s="108"/>
      <c r="J175" s="108"/>
      <c r="K175" s="108"/>
      <c r="L175" s="108"/>
      <c r="M175" s="104" t="s">
        <v>35</v>
      </c>
      <c r="N175" s="104"/>
      <c r="O175" s="104"/>
      <c r="P175" s="104"/>
      <c r="Q175" s="104"/>
      <c r="R175" s="107">
        <v>2025</v>
      </c>
      <c r="S175" s="107" t="s">
        <v>894</v>
      </c>
      <c r="T175" s="107" t="s">
        <v>322</v>
      </c>
    </row>
    <row r="176" spans="1:20" hidden="1" x14ac:dyDescent="0.25">
      <c r="A176" s="116" t="s">
        <v>774</v>
      </c>
      <c r="B176" s="309">
        <v>45960</v>
      </c>
      <c r="C176" s="108">
        <v>1</v>
      </c>
      <c r="D176" s="331" t="s">
        <v>125</v>
      </c>
      <c r="E176" s="108" t="s">
        <v>35</v>
      </c>
      <c r="F176" s="108"/>
      <c r="G176" s="108"/>
      <c r="H176" s="108"/>
      <c r="I176" s="108"/>
      <c r="J176" s="108"/>
      <c r="K176" s="108"/>
      <c r="L176" s="108"/>
      <c r="M176" s="104"/>
      <c r="N176" s="104" t="s">
        <v>35</v>
      </c>
      <c r="O176" s="104"/>
      <c r="P176" s="104"/>
      <c r="Q176" s="104"/>
      <c r="R176" s="107">
        <v>2025</v>
      </c>
      <c r="S176" s="104" t="s">
        <v>895</v>
      </c>
      <c r="T176" s="107" t="s">
        <v>38</v>
      </c>
    </row>
    <row r="177" spans="1:20" hidden="1" x14ac:dyDescent="0.25">
      <c r="A177" s="116" t="s">
        <v>780</v>
      </c>
      <c r="B177" s="309">
        <v>46203</v>
      </c>
      <c r="C177" s="108">
        <v>0.5</v>
      </c>
      <c r="D177" s="331" t="s">
        <v>125</v>
      </c>
      <c r="E177" s="108" t="s">
        <v>35</v>
      </c>
      <c r="F177" s="108" t="s">
        <v>35</v>
      </c>
      <c r="G177" s="108"/>
      <c r="H177" s="108"/>
      <c r="I177" s="108"/>
      <c r="J177" s="108"/>
      <c r="K177" s="108"/>
      <c r="L177" s="108"/>
      <c r="M177" s="104"/>
      <c r="N177" s="104"/>
      <c r="O177" s="104" t="s">
        <v>35</v>
      </c>
      <c r="P177" s="104"/>
      <c r="Q177" s="104"/>
      <c r="R177" s="107">
        <v>2025</v>
      </c>
      <c r="S177" s="104" t="s">
        <v>135</v>
      </c>
      <c r="T177" s="107" t="s">
        <v>322</v>
      </c>
    </row>
    <row r="178" spans="1:20" hidden="1" x14ac:dyDescent="0.25">
      <c r="A178" s="134" t="s">
        <v>786</v>
      </c>
      <c r="B178" s="309">
        <v>45991</v>
      </c>
      <c r="C178" s="108">
        <v>1</v>
      </c>
      <c r="D178" s="337" t="s">
        <v>221</v>
      </c>
      <c r="E178" s="108"/>
      <c r="F178" s="108"/>
      <c r="G178" s="108"/>
      <c r="H178" s="108" t="s">
        <v>35</v>
      </c>
      <c r="I178" s="108"/>
      <c r="J178" s="108"/>
      <c r="K178" s="108"/>
      <c r="L178" s="108"/>
      <c r="M178" s="104"/>
      <c r="N178" s="104" t="s">
        <v>35</v>
      </c>
      <c r="O178" s="104"/>
      <c r="P178" s="104"/>
      <c r="Q178" s="104"/>
      <c r="R178" s="107">
        <v>2025</v>
      </c>
      <c r="S178" s="104" t="s">
        <v>894</v>
      </c>
      <c r="T178" s="107" t="s">
        <v>322</v>
      </c>
    </row>
    <row r="179" spans="1:20" hidden="1" x14ac:dyDescent="0.25">
      <c r="A179" s="335" t="s">
        <v>790</v>
      </c>
      <c r="B179" s="309">
        <v>46356</v>
      </c>
      <c r="C179" s="108">
        <v>0</v>
      </c>
      <c r="D179" s="334" t="s">
        <v>734</v>
      </c>
      <c r="E179" s="108" t="s">
        <v>35</v>
      </c>
      <c r="F179" s="108" t="s">
        <v>35</v>
      </c>
      <c r="G179" s="108"/>
      <c r="H179" s="108"/>
      <c r="I179" s="108"/>
      <c r="J179" s="108"/>
      <c r="K179" s="108"/>
      <c r="L179" s="108"/>
      <c r="M179" s="104"/>
      <c r="N179" s="104"/>
      <c r="O179" s="104"/>
      <c r="P179" s="104"/>
      <c r="Q179" s="104"/>
      <c r="R179" s="107">
        <v>2025</v>
      </c>
      <c r="S179" s="104" t="s">
        <v>45</v>
      </c>
      <c r="T179" s="107" t="s">
        <v>38</v>
      </c>
    </row>
    <row r="180" spans="1:20" hidden="1" x14ac:dyDescent="0.25">
      <c r="A180" s="335" t="s">
        <v>792</v>
      </c>
      <c r="B180" s="309">
        <v>46203</v>
      </c>
      <c r="C180" s="108">
        <v>1</v>
      </c>
      <c r="D180" s="334" t="s">
        <v>734</v>
      </c>
      <c r="E180" s="108" t="s">
        <v>35</v>
      </c>
      <c r="F180" s="108" t="s">
        <v>35</v>
      </c>
      <c r="G180" s="108"/>
      <c r="H180" s="108"/>
      <c r="I180" s="108"/>
      <c r="J180" s="108"/>
      <c r="K180" s="108"/>
      <c r="L180" s="108"/>
      <c r="M180" s="104"/>
      <c r="N180" s="104" t="s">
        <v>35</v>
      </c>
      <c r="O180" s="104"/>
      <c r="P180" s="104"/>
      <c r="Q180" s="104"/>
      <c r="R180" s="107">
        <v>2025</v>
      </c>
      <c r="S180" s="104" t="s">
        <v>895</v>
      </c>
      <c r="T180" s="107" t="s">
        <v>38</v>
      </c>
    </row>
    <row r="181" spans="1:20" hidden="1" x14ac:dyDescent="0.25">
      <c r="A181" s="335" t="s">
        <v>798</v>
      </c>
      <c r="B181" s="309">
        <v>46203</v>
      </c>
      <c r="C181" s="108">
        <v>1</v>
      </c>
      <c r="D181" s="334" t="s">
        <v>734</v>
      </c>
      <c r="E181" s="108" t="s">
        <v>35</v>
      </c>
      <c r="F181" s="108"/>
      <c r="G181" s="108"/>
      <c r="H181" s="108"/>
      <c r="I181" s="108"/>
      <c r="J181" s="108"/>
      <c r="K181" s="108"/>
      <c r="L181" s="108"/>
      <c r="M181" s="104"/>
      <c r="N181" s="104" t="s">
        <v>35</v>
      </c>
      <c r="O181" s="104"/>
      <c r="P181" s="104"/>
      <c r="Q181" s="104"/>
      <c r="R181" s="107">
        <v>2025</v>
      </c>
      <c r="S181" s="104" t="s">
        <v>895</v>
      </c>
      <c r="T181" s="107" t="s">
        <v>38</v>
      </c>
    </row>
    <row r="182" spans="1:20" hidden="1" x14ac:dyDescent="0.25">
      <c r="A182" s="116" t="s">
        <v>804</v>
      </c>
      <c r="B182" s="309">
        <v>46356</v>
      </c>
      <c r="C182" s="108">
        <v>0</v>
      </c>
      <c r="D182" s="331" t="s">
        <v>125</v>
      </c>
      <c r="E182" s="108"/>
      <c r="F182" s="108"/>
      <c r="G182" s="108"/>
      <c r="H182" s="108" t="s">
        <v>35</v>
      </c>
      <c r="I182" s="108"/>
      <c r="J182" s="108"/>
      <c r="K182" s="108"/>
      <c r="L182" s="108"/>
      <c r="M182" s="104" t="s">
        <v>35</v>
      </c>
      <c r="N182" s="104"/>
      <c r="O182" s="104"/>
      <c r="P182" s="104"/>
      <c r="Q182" s="104"/>
      <c r="R182" s="107">
        <v>2025</v>
      </c>
      <c r="S182" s="104" t="s">
        <v>45</v>
      </c>
      <c r="T182" s="107" t="s">
        <v>38</v>
      </c>
    </row>
    <row r="183" spans="1:20" hidden="1" x14ac:dyDescent="0.25">
      <c r="A183" s="116" t="s">
        <v>810</v>
      </c>
      <c r="B183" s="309">
        <v>46356</v>
      </c>
      <c r="C183" s="108">
        <v>0</v>
      </c>
      <c r="D183" s="331" t="s">
        <v>125</v>
      </c>
      <c r="E183" s="108" t="s">
        <v>35</v>
      </c>
      <c r="F183" s="108"/>
      <c r="G183" s="108"/>
      <c r="H183" s="108"/>
      <c r="I183" s="108"/>
      <c r="J183" s="108"/>
      <c r="K183" s="108"/>
      <c r="L183" s="108"/>
      <c r="M183" s="104"/>
      <c r="N183" s="104" t="s">
        <v>35</v>
      </c>
      <c r="O183" s="104"/>
      <c r="P183" s="104"/>
      <c r="Q183" s="104"/>
      <c r="R183" s="107">
        <v>2025</v>
      </c>
      <c r="S183" s="104" t="s">
        <v>45</v>
      </c>
      <c r="T183" s="107" t="s">
        <v>38</v>
      </c>
    </row>
    <row r="184" spans="1:20" hidden="1" x14ac:dyDescent="0.25">
      <c r="A184" s="116" t="s">
        <v>816</v>
      </c>
      <c r="B184" s="309">
        <v>46356</v>
      </c>
      <c r="C184" s="108">
        <v>0.4</v>
      </c>
      <c r="D184" s="331" t="s">
        <v>125</v>
      </c>
      <c r="E184" s="108" t="s">
        <v>35</v>
      </c>
      <c r="F184" s="108"/>
      <c r="G184" s="108"/>
      <c r="H184" s="108" t="s">
        <v>35</v>
      </c>
      <c r="I184" s="108"/>
      <c r="J184" s="108"/>
      <c r="K184" s="108"/>
      <c r="L184" s="108"/>
      <c r="M184" s="104"/>
      <c r="N184" s="104" t="s">
        <v>35</v>
      </c>
      <c r="O184" s="104"/>
      <c r="P184" s="104"/>
      <c r="Q184" s="104"/>
      <c r="R184" s="107">
        <v>2025</v>
      </c>
      <c r="S184" s="104" t="s">
        <v>45</v>
      </c>
      <c r="T184" s="107" t="s">
        <v>38</v>
      </c>
    </row>
    <row r="185" spans="1:20" hidden="1" x14ac:dyDescent="0.25">
      <c r="A185" s="147" t="s">
        <v>824</v>
      </c>
      <c r="B185" s="309">
        <v>46387</v>
      </c>
      <c r="C185" s="108">
        <v>1</v>
      </c>
      <c r="D185" s="171" t="s">
        <v>403</v>
      </c>
      <c r="E185" s="108" t="s">
        <v>35</v>
      </c>
      <c r="F185" s="108"/>
      <c r="G185" s="108"/>
      <c r="H185" s="108"/>
      <c r="I185" s="108"/>
      <c r="J185" s="108"/>
      <c r="K185" s="108"/>
      <c r="L185" s="108"/>
      <c r="M185" s="104"/>
      <c r="N185" s="104" t="s">
        <v>35</v>
      </c>
      <c r="O185" s="104"/>
      <c r="P185" s="104"/>
      <c r="Q185" s="104"/>
      <c r="R185" s="107">
        <v>2025</v>
      </c>
      <c r="S185" s="104" t="s">
        <v>895</v>
      </c>
      <c r="T185" s="107" t="s">
        <v>38</v>
      </c>
    </row>
    <row r="186" spans="1:20" hidden="1" x14ac:dyDescent="0.25">
      <c r="A186" s="322" t="s">
        <v>921</v>
      </c>
      <c r="B186" s="309">
        <v>46402</v>
      </c>
      <c r="C186" s="108">
        <v>0</v>
      </c>
      <c r="D186" s="326" t="s">
        <v>323</v>
      </c>
      <c r="E186" s="108"/>
      <c r="F186" s="108"/>
      <c r="G186" s="108"/>
      <c r="H186" s="108"/>
      <c r="I186" s="108"/>
      <c r="J186" s="108"/>
      <c r="K186" s="108" t="s">
        <v>35</v>
      </c>
      <c r="L186" s="108"/>
      <c r="M186" s="104" t="s">
        <v>35</v>
      </c>
      <c r="N186" s="104"/>
      <c r="O186" s="104"/>
      <c r="P186" s="104"/>
      <c r="Q186" s="104"/>
      <c r="R186" s="107">
        <v>2026</v>
      </c>
      <c r="S186" s="104" t="s">
        <v>45</v>
      </c>
      <c r="T186" s="107" t="s">
        <v>38</v>
      </c>
    </row>
    <row r="187" spans="1:20" hidden="1" x14ac:dyDescent="0.25">
      <c r="A187" s="139" t="s">
        <v>922</v>
      </c>
      <c r="B187" s="309">
        <v>46387</v>
      </c>
      <c r="C187" s="108">
        <v>0</v>
      </c>
      <c r="D187" s="342" t="s">
        <v>64</v>
      </c>
      <c r="E187" s="108"/>
      <c r="F187" s="108"/>
      <c r="G187" s="108"/>
      <c r="H187" s="108"/>
      <c r="I187" s="108"/>
      <c r="J187" s="108"/>
      <c r="K187" s="108" t="s">
        <v>35</v>
      </c>
      <c r="L187" s="108"/>
      <c r="M187" s="104" t="s">
        <v>35</v>
      </c>
      <c r="N187" s="104"/>
      <c r="O187" s="104"/>
      <c r="P187" s="104"/>
      <c r="Q187" s="104"/>
      <c r="R187" s="107">
        <v>2026</v>
      </c>
      <c r="S187" s="107" t="s">
        <v>45</v>
      </c>
      <c r="T187" s="107" t="s">
        <v>38</v>
      </c>
    </row>
    <row r="188" spans="1:20" hidden="1" x14ac:dyDescent="0.25">
      <c r="A188" s="341" t="s">
        <v>923</v>
      </c>
      <c r="B188" s="309">
        <v>46387</v>
      </c>
      <c r="C188" s="108">
        <v>0</v>
      </c>
      <c r="D188" s="169" t="s">
        <v>130</v>
      </c>
      <c r="E188" s="108"/>
      <c r="F188" s="108"/>
      <c r="G188" s="108"/>
      <c r="H188" s="108"/>
      <c r="I188" s="108"/>
      <c r="J188" s="108"/>
      <c r="K188" s="108" t="s">
        <v>35</v>
      </c>
      <c r="L188" s="108"/>
      <c r="M188" s="104"/>
      <c r="N188" s="104" t="s">
        <v>35</v>
      </c>
      <c r="O188" s="104"/>
      <c r="P188" s="104"/>
      <c r="Q188" s="104"/>
      <c r="R188" s="107">
        <v>2026</v>
      </c>
      <c r="S188" s="104" t="s">
        <v>45</v>
      </c>
      <c r="T188" s="107" t="s">
        <v>38</v>
      </c>
    </row>
    <row r="189" spans="1:20" hidden="1" x14ac:dyDescent="0.25">
      <c r="A189" s="341" t="s">
        <v>924</v>
      </c>
      <c r="B189" s="309">
        <v>46387</v>
      </c>
      <c r="C189" s="108">
        <v>0</v>
      </c>
      <c r="D189" s="169" t="s">
        <v>130</v>
      </c>
      <c r="E189" s="108"/>
      <c r="F189" s="108"/>
      <c r="G189" s="108"/>
      <c r="H189" s="108"/>
      <c r="I189" s="108"/>
      <c r="J189" s="108"/>
      <c r="K189" s="108" t="s">
        <v>35</v>
      </c>
      <c r="L189" s="108"/>
      <c r="M189" s="104"/>
      <c r="N189" s="104" t="s">
        <v>35</v>
      </c>
      <c r="O189" s="104"/>
      <c r="P189" s="104"/>
      <c r="Q189" s="104"/>
      <c r="R189" s="107">
        <v>2026</v>
      </c>
      <c r="S189" s="104" t="s">
        <v>45</v>
      </c>
      <c r="T189" s="107" t="s">
        <v>38</v>
      </c>
    </row>
    <row r="190" spans="1:20" hidden="1" x14ac:dyDescent="0.25">
      <c r="A190" s="341" t="s">
        <v>925</v>
      </c>
      <c r="B190" s="309">
        <v>46387</v>
      </c>
      <c r="C190" s="108">
        <v>0</v>
      </c>
      <c r="D190" s="169" t="s">
        <v>130</v>
      </c>
      <c r="E190" s="108"/>
      <c r="F190" s="108"/>
      <c r="G190" s="108"/>
      <c r="H190" s="108"/>
      <c r="I190" s="108"/>
      <c r="J190" s="108"/>
      <c r="K190" s="108" t="s">
        <v>35</v>
      </c>
      <c r="L190" s="108"/>
      <c r="M190" s="104"/>
      <c r="N190" s="104" t="s">
        <v>35</v>
      </c>
      <c r="O190" s="104"/>
      <c r="P190" s="104"/>
      <c r="Q190" s="104"/>
      <c r="R190" s="107">
        <v>2026</v>
      </c>
      <c r="S190" s="107" t="s">
        <v>45</v>
      </c>
      <c r="T190" s="107" t="s">
        <v>38</v>
      </c>
    </row>
    <row r="191" spans="1:20" hidden="1" x14ac:dyDescent="0.25">
      <c r="A191" s="341" t="s">
        <v>926</v>
      </c>
      <c r="B191" s="309">
        <v>46387</v>
      </c>
      <c r="C191" s="108">
        <v>0</v>
      </c>
      <c r="D191" s="169" t="s">
        <v>130</v>
      </c>
      <c r="E191" s="108"/>
      <c r="F191" s="108"/>
      <c r="G191" s="108"/>
      <c r="H191" s="108"/>
      <c r="I191" s="108"/>
      <c r="J191" s="108"/>
      <c r="K191" s="108" t="s">
        <v>35</v>
      </c>
      <c r="L191" s="108"/>
      <c r="M191" s="104"/>
      <c r="N191" s="104" t="s">
        <v>35</v>
      </c>
      <c r="O191" s="104"/>
      <c r="P191" s="104"/>
      <c r="Q191" s="104"/>
      <c r="R191" s="107">
        <v>2026</v>
      </c>
      <c r="S191" s="107" t="s">
        <v>45</v>
      </c>
      <c r="T191" s="107" t="s">
        <v>38</v>
      </c>
    </row>
    <row r="192" spans="1:20" hidden="1" x14ac:dyDescent="0.25">
      <c r="A192" s="322" t="s">
        <v>927</v>
      </c>
      <c r="B192" s="309">
        <v>46477</v>
      </c>
      <c r="C192" s="108">
        <v>0</v>
      </c>
      <c r="D192" s="326" t="s">
        <v>323</v>
      </c>
      <c r="E192" s="108"/>
      <c r="F192" s="108"/>
      <c r="G192" s="108"/>
      <c r="H192" s="108"/>
      <c r="I192" s="108"/>
      <c r="J192" s="108"/>
      <c r="K192" s="108" t="s">
        <v>35</v>
      </c>
      <c r="L192" s="108"/>
      <c r="M192" s="104"/>
      <c r="N192" s="104" t="s">
        <v>35</v>
      </c>
      <c r="O192" s="104"/>
      <c r="P192" s="104"/>
      <c r="Q192" s="104"/>
      <c r="R192" s="107">
        <v>2026</v>
      </c>
      <c r="S192" s="107" t="s">
        <v>45</v>
      </c>
      <c r="T192" s="107" t="s">
        <v>38</v>
      </c>
    </row>
    <row r="193" spans="1:20" hidden="1" x14ac:dyDescent="0.25">
      <c r="A193" s="134" t="s">
        <v>949</v>
      </c>
      <c r="B193" s="309" t="s">
        <v>956</v>
      </c>
      <c r="C193" s="108">
        <v>0</v>
      </c>
      <c r="D193" s="337" t="s">
        <v>221</v>
      </c>
      <c r="E193" s="108" t="s">
        <v>35</v>
      </c>
      <c r="F193" s="108"/>
      <c r="G193" s="108"/>
      <c r="H193" s="108"/>
      <c r="I193" s="108"/>
      <c r="J193" s="108"/>
      <c r="K193" s="108"/>
      <c r="L193" s="108"/>
      <c r="M193" s="104"/>
      <c r="N193" s="104"/>
      <c r="O193" s="104"/>
      <c r="P193" s="104" t="s">
        <v>35</v>
      </c>
      <c r="Q193" s="104"/>
      <c r="R193" s="107">
        <v>2026</v>
      </c>
      <c r="S193" s="107" t="s">
        <v>45</v>
      </c>
      <c r="T193" s="107" t="s">
        <v>38</v>
      </c>
    </row>
    <row r="194" spans="1:20" hidden="1" x14ac:dyDescent="0.25">
      <c r="A194" s="335" t="s">
        <v>957</v>
      </c>
      <c r="B194" s="309" t="s">
        <v>964</v>
      </c>
      <c r="C194" s="108">
        <v>0</v>
      </c>
      <c r="D194" s="333" t="s">
        <v>734</v>
      </c>
      <c r="E194" s="108" t="s">
        <v>35</v>
      </c>
      <c r="F194" s="108"/>
      <c r="G194" s="108"/>
      <c r="H194" s="108"/>
      <c r="I194" s="108"/>
      <c r="J194" s="108"/>
      <c r="K194" s="108"/>
      <c r="L194" s="108"/>
      <c r="M194" s="104"/>
      <c r="N194" s="104"/>
      <c r="O194" s="104" t="s">
        <v>35</v>
      </c>
      <c r="P194" s="104"/>
      <c r="Q194" s="104"/>
      <c r="R194" s="107">
        <v>2026</v>
      </c>
      <c r="S194" s="107" t="s">
        <v>45</v>
      </c>
      <c r="T194" s="107" t="s">
        <v>38</v>
      </c>
    </row>
    <row r="195" spans="1:20" hidden="1" x14ac:dyDescent="0.25">
      <c r="A195" s="335" t="s">
        <v>957</v>
      </c>
      <c r="B195" s="309" t="s">
        <v>964</v>
      </c>
      <c r="C195" s="108">
        <v>0</v>
      </c>
      <c r="D195" s="332" t="s">
        <v>734</v>
      </c>
      <c r="E195" s="108" t="s">
        <v>35</v>
      </c>
      <c r="F195" s="108"/>
      <c r="G195" s="108"/>
      <c r="H195" s="108"/>
      <c r="I195" s="108"/>
      <c r="J195" s="108"/>
      <c r="K195" s="108"/>
      <c r="L195" s="108"/>
      <c r="M195" s="104"/>
      <c r="N195" s="104"/>
      <c r="O195" s="104" t="s">
        <v>35</v>
      </c>
      <c r="P195" s="104"/>
      <c r="Q195" s="104"/>
      <c r="R195" s="107">
        <v>2026</v>
      </c>
      <c r="S195" s="107" t="s">
        <v>45</v>
      </c>
      <c r="T195" s="107" t="s">
        <v>38</v>
      </c>
    </row>
    <row r="196" spans="1:20" hidden="1" x14ac:dyDescent="0.25">
      <c r="A196" s="335" t="s">
        <v>968</v>
      </c>
      <c r="B196" s="309" t="s">
        <v>964</v>
      </c>
      <c r="C196" s="108">
        <v>0</v>
      </c>
      <c r="D196" s="332" t="s">
        <v>734</v>
      </c>
      <c r="E196" s="108" t="s">
        <v>35</v>
      </c>
      <c r="F196" s="108"/>
      <c r="G196" s="108"/>
      <c r="H196" s="108"/>
      <c r="I196" s="108"/>
      <c r="J196" s="108"/>
      <c r="K196" s="108"/>
      <c r="L196" s="108"/>
      <c r="M196" s="104"/>
      <c r="N196" s="104"/>
      <c r="O196" s="104" t="s">
        <v>35</v>
      </c>
      <c r="P196" s="104"/>
      <c r="Q196" s="104"/>
      <c r="R196" s="107">
        <v>2026</v>
      </c>
      <c r="S196" s="107" t="s">
        <v>45</v>
      </c>
      <c r="T196" s="107" t="s">
        <v>38</v>
      </c>
    </row>
    <row r="197" spans="1:20" hidden="1" x14ac:dyDescent="0.25">
      <c r="A197" s="335" t="s">
        <v>968</v>
      </c>
      <c r="B197" s="309" t="s">
        <v>964</v>
      </c>
      <c r="C197" s="108">
        <v>0</v>
      </c>
      <c r="D197" s="332" t="s">
        <v>734</v>
      </c>
      <c r="E197" s="108" t="s">
        <v>35</v>
      </c>
      <c r="F197" s="108"/>
      <c r="G197" s="108"/>
      <c r="H197" s="108"/>
      <c r="I197" s="108"/>
      <c r="J197" s="108"/>
      <c r="K197" s="108"/>
      <c r="L197" s="108"/>
      <c r="M197" s="104"/>
      <c r="N197" s="104"/>
      <c r="O197" s="104" t="s">
        <v>35</v>
      </c>
      <c r="P197" s="104"/>
      <c r="Q197" s="104"/>
      <c r="R197" s="107">
        <v>2026</v>
      </c>
      <c r="S197" s="107" t="s">
        <v>45</v>
      </c>
      <c r="T197" s="107" t="s">
        <v>38</v>
      </c>
    </row>
    <row r="198" spans="1:20" hidden="1" x14ac:dyDescent="0.25">
      <c r="A198" s="335" t="s">
        <v>971</v>
      </c>
      <c r="B198" s="309" t="s">
        <v>964</v>
      </c>
      <c r="C198" s="108">
        <v>0</v>
      </c>
      <c r="D198" s="332" t="s">
        <v>734</v>
      </c>
      <c r="E198" s="108" t="s">
        <v>35</v>
      </c>
      <c r="F198" s="108"/>
      <c r="G198" s="108"/>
      <c r="H198" s="108"/>
      <c r="I198" s="108"/>
      <c r="J198" s="108"/>
      <c r="K198" s="108"/>
      <c r="L198" s="108"/>
      <c r="M198" s="104"/>
      <c r="N198" s="104"/>
      <c r="O198" s="104" t="s">
        <v>35</v>
      </c>
      <c r="P198" s="104"/>
      <c r="Q198" s="104"/>
      <c r="R198" s="107">
        <v>2026</v>
      </c>
      <c r="S198" s="107" t="s">
        <v>45</v>
      </c>
      <c r="T198" s="107" t="s">
        <v>38</v>
      </c>
    </row>
    <row r="199" spans="1:20" hidden="1" x14ac:dyDescent="0.25">
      <c r="A199" s="335" t="s">
        <v>971</v>
      </c>
      <c r="B199" s="309" t="s">
        <v>964</v>
      </c>
      <c r="C199" s="108">
        <v>0</v>
      </c>
      <c r="D199" s="332" t="s">
        <v>734</v>
      </c>
      <c r="E199" s="108" t="s">
        <v>35</v>
      </c>
      <c r="F199" s="108"/>
      <c r="G199" s="108"/>
      <c r="H199" s="108"/>
      <c r="I199" s="108"/>
      <c r="J199" s="108"/>
      <c r="K199" s="108"/>
      <c r="L199" s="108"/>
      <c r="M199" s="104"/>
      <c r="N199" s="104"/>
      <c r="O199" s="104" t="s">
        <v>35</v>
      </c>
      <c r="P199" s="104"/>
      <c r="Q199" s="104"/>
      <c r="R199" s="107">
        <v>2026</v>
      </c>
      <c r="S199" s="107" t="s">
        <v>45</v>
      </c>
      <c r="T199" s="107" t="s">
        <v>38</v>
      </c>
    </row>
    <row r="200" spans="1:20" hidden="1" x14ac:dyDescent="0.25">
      <c r="A200" s="335" t="s">
        <v>973</v>
      </c>
      <c r="B200" s="309" t="s">
        <v>964</v>
      </c>
      <c r="C200" s="108">
        <v>0</v>
      </c>
      <c r="D200" s="332" t="s">
        <v>734</v>
      </c>
      <c r="E200" s="108" t="s">
        <v>35</v>
      </c>
      <c r="F200" s="108"/>
      <c r="G200" s="108"/>
      <c r="H200" s="108"/>
      <c r="I200" s="108"/>
      <c r="J200" s="108"/>
      <c r="K200" s="108"/>
      <c r="L200" s="108"/>
      <c r="M200" s="104"/>
      <c r="N200" s="104"/>
      <c r="O200" s="104" t="s">
        <v>35</v>
      </c>
      <c r="P200" s="104"/>
      <c r="Q200" s="104"/>
      <c r="R200" s="107">
        <v>2026</v>
      </c>
      <c r="S200" s="107" t="s">
        <v>45</v>
      </c>
      <c r="T200" s="107" t="s">
        <v>38</v>
      </c>
    </row>
    <row r="201" spans="1:20" hidden="1" x14ac:dyDescent="0.25">
      <c r="A201" s="335" t="s">
        <v>973</v>
      </c>
      <c r="B201" s="309" t="s">
        <v>964</v>
      </c>
      <c r="C201" s="108">
        <v>0</v>
      </c>
      <c r="D201" s="332" t="s">
        <v>734</v>
      </c>
      <c r="E201" s="108" t="s">
        <v>35</v>
      </c>
      <c r="F201" s="108"/>
      <c r="G201" s="108"/>
      <c r="H201" s="108"/>
      <c r="I201" s="108"/>
      <c r="J201" s="108"/>
      <c r="K201" s="108"/>
      <c r="L201" s="108"/>
      <c r="M201" s="104"/>
      <c r="N201" s="104"/>
      <c r="O201" s="104" t="s">
        <v>35</v>
      </c>
      <c r="P201" s="104"/>
      <c r="Q201" s="104"/>
      <c r="R201" s="107">
        <v>2026</v>
      </c>
      <c r="S201" s="107" t="s">
        <v>45</v>
      </c>
      <c r="T201" s="107" t="s">
        <v>38</v>
      </c>
    </row>
    <row r="202" spans="1:20" hidden="1" x14ac:dyDescent="0.25">
      <c r="A202" s="116" t="s">
        <v>976</v>
      </c>
      <c r="B202" s="309" t="s">
        <v>981</v>
      </c>
      <c r="C202" s="108">
        <v>0</v>
      </c>
      <c r="D202" s="331" t="s">
        <v>125</v>
      </c>
      <c r="E202" s="108" t="s">
        <v>35</v>
      </c>
      <c r="F202" s="108"/>
      <c r="G202" s="108"/>
      <c r="H202" s="108"/>
      <c r="I202" s="108"/>
      <c r="J202" s="108"/>
      <c r="K202" s="108"/>
      <c r="L202" s="108"/>
      <c r="M202" s="104"/>
      <c r="N202" s="104"/>
      <c r="O202" s="104"/>
      <c r="P202" s="104"/>
      <c r="Q202" s="104" t="s">
        <v>35</v>
      </c>
      <c r="R202" s="107">
        <v>2026</v>
      </c>
      <c r="S202" s="107" t="s">
        <v>45</v>
      </c>
      <c r="T202" s="107" t="s">
        <v>38</v>
      </c>
    </row>
    <row r="203" spans="1:20" hidden="1" x14ac:dyDescent="0.25">
      <c r="A203" s="116" t="s">
        <v>982</v>
      </c>
      <c r="B203" s="309" t="s">
        <v>981</v>
      </c>
      <c r="C203" s="108">
        <v>0</v>
      </c>
      <c r="D203" s="331" t="s">
        <v>125</v>
      </c>
      <c r="E203" s="108" t="s">
        <v>35</v>
      </c>
      <c r="F203" s="108"/>
      <c r="G203" s="108"/>
      <c r="H203" s="108"/>
      <c r="I203" s="108"/>
      <c r="J203" s="108"/>
      <c r="K203" s="108"/>
      <c r="L203" s="108"/>
      <c r="M203" s="104"/>
      <c r="N203" s="104"/>
      <c r="O203" s="104"/>
      <c r="P203" s="104"/>
      <c r="Q203" s="104" t="s">
        <v>35</v>
      </c>
      <c r="R203" s="107">
        <v>2026</v>
      </c>
      <c r="S203" s="107" t="s">
        <v>45</v>
      </c>
      <c r="T203" s="107" t="s">
        <v>38</v>
      </c>
    </row>
    <row r="204" spans="1:20" hidden="1" x14ac:dyDescent="0.25">
      <c r="A204" s="116" t="s">
        <v>985</v>
      </c>
      <c r="B204" s="309" t="s">
        <v>981</v>
      </c>
      <c r="C204" s="108">
        <v>0</v>
      </c>
      <c r="D204" s="331" t="s">
        <v>125</v>
      </c>
      <c r="E204" s="108" t="s">
        <v>35</v>
      </c>
      <c r="F204" s="108"/>
      <c r="G204" s="108"/>
      <c r="H204" s="108"/>
      <c r="I204" s="108"/>
      <c r="J204" s="108"/>
      <c r="K204" s="108"/>
      <c r="L204" s="108"/>
      <c r="M204" s="104"/>
      <c r="N204" s="104"/>
      <c r="O204" s="104"/>
      <c r="P204" s="104"/>
      <c r="Q204" s="104" t="s">
        <v>35</v>
      </c>
      <c r="R204" s="107">
        <v>2026</v>
      </c>
      <c r="S204" s="107" t="s">
        <v>45</v>
      </c>
      <c r="T204" s="107" t="s">
        <v>38</v>
      </c>
    </row>
    <row r="205" spans="1:20" hidden="1" x14ac:dyDescent="0.25">
      <c r="A205" s="341" t="s">
        <v>992</v>
      </c>
      <c r="B205" s="309" t="s">
        <v>956</v>
      </c>
      <c r="C205" s="108">
        <v>0</v>
      </c>
      <c r="D205" s="169" t="s">
        <v>130</v>
      </c>
      <c r="E205" s="108" t="s">
        <v>35</v>
      </c>
      <c r="F205" s="108"/>
      <c r="G205" s="108"/>
      <c r="H205" s="108"/>
      <c r="I205" s="108"/>
      <c r="J205" s="108"/>
      <c r="K205" s="108" t="s">
        <v>35</v>
      </c>
      <c r="L205" s="108"/>
      <c r="M205" s="104"/>
      <c r="N205" s="104" t="s">
        <v>35</v>
      </c>
      <c r="O205" s="104"/>
      <c r="P205" s="104"/>
      <c r="Q205" s="104"/>
      <c r="R205" s="107">
        <v>2026</v>
      </c>
      <c r="S205" s="107" t="s">
        <v>45</v>
      </c>
      <c r="T205" s="107" t="s">
        <v>38</v>
      </c>
    </row>
    <row r="206" spans="1:20" hidden="1" x14ac:dyDescent="0.25">
      <c r="A206" s="134" t="s">
        <v>998</v>
      </c>
      <c r="B206" s="309" t="s">
        <v>956</v>
      </c>
      <c r="C206" s="108">
        <v>0</v>
      </c>
      <c r="D206" s="338" t="s">
        <v>221</v>
      </c>
      <c r="E206" s="108"/>
      <c r="F206" s="108"/>
      <c r="G206" s="108"/>
      <c r="H206" s="108" t="s">
        <v>35</v>
      </c>
      <c r="I206" s="108"/>
      <c r="J206" s="108"/>
      <c r="K206" s="108"/>
      <c r="L206" s="108"/>
      <c r="M206" s="104" t="s">
        <v>35</v>
      </c>
      <c r="N206" s="104"/>
      <c r="O206" s="104"/>
      <c r="P206" s="104"/>
      <c r="Q206" s="104"/>
      <c r="R206" s="107">
        <v>2026</v>
      </c>
      <c r="S206" s="107" t="s">
        <v>45</v>
      </c>
      <c r="T206" s="107" t="s">
        <v>38</v>
      </c>
    </row>
    <row r="207" spans="1:20" hidden="1" x14ac:dyDescent="0.25">
      <c r="A207" s="134" t="s">
        <v>1003</v>
      </c>
      <c r="B207" s="309" t="s">
        <v>956</v>
      </c>
      <c r="C207" s="108">
        <v>0</v>
      </c>
      <c r="D207" s="338" t="s">
        <v>221</v>
      </c>
      <c r="E207" s="108"/>
      <c r="F207" s="108"/>
      <c r="G207" s="108"/>
      <c r="H207" s="108" t="s">
        <v>35</v>
      </c>
      <c r="I207" s="108"/>
      <c r="J207" s="108"/>
      <c r="K207" s="108"/>
      <c r="L207" s="108"/>
      <c r="M207" s="104"/>
      <c r="N207" s="104"/>
      <c r="O207" s="104"/>
      <c r="P207" s="104"/>
      <c r="Q207" s="104" t="s">
        <v>35</v>
      </c>
      <c r="R207" s="107">
        <v>2026</v>
      </c>
      <c r="S207" s="107" t="s">
        <v>45</v>
      </c>
      <c r="T207" s="107" t="s">
        <v>38</v>
      </c>
    </row>
    <row r="208" spans="1:20" hidden="1" x14ac:dyDescent="0.25">
      <c r="A208" s="134" t="s">
        <v>1006</v>
      </c>
      <c r="B208" s="309" t="s">
        <v>956</v>
      </c>
      <c r="C208" s="108">
        <v>0</v>
      </c>
      <c r="D208" s="338" t="s">
        <v>221</v>
      </c>
      <c r="E208" s="108"/>
      <c r="F208" s="108"/>
      <c r="G208" s="108"/>
      <c r="H208" s="108" t="s">
        <v>35</v>
      </c>
      <c r="I208" s="108"/>
      <c r="J208" s="108"/>
      <c r="K208" s="108"/>
      <c r="L208" s="108"/>
      <c r="M208" s="104"/>
      <c r="N208" s="104"/>
      <c r="O208" s="104"/>
      <c r="P208" s="104"/>
      <c r="Q208" s="104" t="s">
        <v>35</v>
      </c>
      <c r="R208" s="107">
        <v>2026</v>
      </c>
      <c r="S208" s="107" t="s">
        <v>45</v>
      </c>
      <c r="T208" s="107" t="s">
        <v>38</v>
      </c>
    </row>
    <row r="209" spans="1:20" hidden="1" x14ac:dyDescent="0.25">
      <c r="A209" s="134" t="s">
        <v>1009</v>
      </c>
      <c r="B209" s="309" t="s">
        <v>956</v>
      </c>
      <c r="C209" s="108">
        <v>0</v>
      </c>
      <c r="D209" s="338" t="s">
        <v>221</v>
      </c>
      <c r="E209" s="108"/>
      <c r="F209" s="108"/>
      <c r="G209" s="108"/>
      <c r="H209" s="108" t="s">
        <v>35</v>
      </c>
      <c r="I209" s="108"/>
      <c r="J209" s="108"/>
      <c r="K209" s="108"/>
      <c r="L209" s="108"/>
      <c r="M209" s="104"/>
      <c r="N209" s="104"/>
      <c r="O209" s="104"/>
      <c r="P209" s="104"/>
      <c r="Q209" s="104" t="s">
        <v>35</v>
      </c>
      <c r="R209" s="107">
        <v>2026</v>
      </c>
      <c r="S209" s="107" t="s">
        <v>45</v>
      </c>
      <c r="T209" s="107" t="s">
        <v>38</v>
      </c>
    </row>
    <row r="210" spans="1:20" x14ac:dyDescent="0.25">
      <c r="A210" s="317"/>
      <c r="B210" s="318"/>
      <c r="C210" s="302"/>
      <c r="D210" s="319"/>
      <c r="E210" s="302"/>
      <c r="F210" s="302"/>
      <c r="G210" s="302"/>
      <c r="H210" s="302"/>
      <c r="I210" s="302"/>
      <c r="J210" s="302"/>
      <c r="K210" s="302"/>
      <c r="L210" s="302"/>
      <c r="M210" s="303"/>
      <c r="N210" s="303"/>
      <c r="O210" s="303"/>
      <c r="P210" s="303"/>
      <c r="Q210" s="303"/>
      <c r="R210" s="304"/>
      <c r="S210" s="304"/>
      <c r="T210" s="304"/>
    </row>
    <row r="211" spans="1:20" x14ac:dyDescent="0.25">
      <c r="A211" s="317"/>
      <c r="B211" s="318"/>
      <c r="C211" s="302"/>
      <c r="D211" s="319"/>
      <c r="E211" s="302"/>
      <c r="F211" s="302"/>
      <c r="G211" s="302"/>
      <c r="H211" s="302"/>
      <c r="I211" s="302"/>
      <c r="J211" s="302"/>
      <c r="K211" s="302"/>
      <c r="L211" s="302"/>
      <c r="M211" s="303"/>
      <c r="N211" s="303"/>
      <c r="O211" s="303"/>
      <c r="P211" s="303"/>
      <c r="Q211" s="303"/>
      <c r="R211" s="304"/>
      <c r="S211" s="304"/>
      <c r="T211" s="304"/>
    </row>
    <row r="212" spans="1:20" x14ac:dyDescent="0.25">
      <c r="A212" s="317"/>
      <c r="B212" s="318"/>
      <c r="C212" s="302"/>
      <c r="D212" s="319"/>
      <c r="E212" s="302"/>
      <c r="F212" s="302"/>
      <c r="G212" s="302"/>
      <c r="H212" s="302"/>
      <c r="I212" s="302"/>
      <c r="J212" s="302"/>
      <c r="K212" s="302"/>
      <c r="L212" s="302"/>
      <c r="M212" s="303"/>
      <c r="N212" s="303"/>
      <c r="O212" s="303"/>
      <c r="P212" s="303"/>
      <c r="Q212" s="303"/>
      <c r="R212" s="304"/>
      <c r="S212" s="304"/>
      <c r="T212" s="304"/>
    </row>
    <row r="213" spans="1:20" x14ac:dyDescent="0.25">
      <c r="A213" s="317"/>
      <c r="B213" s="318"/>
      <c r="C213" s="302"/>
      <c r="D213" s="319"/>
      <c r="E213" s="302"/>
      <c r="F213" s="302"/>
      <c r="G213" s="302"/>
      <c r="H213" s="302"/>
      <c r="I213" s="302"/>
      <c r="J213" s="302"/>
      <c r="K213" s="302"/>
      <c r="L213" s="302"/>
      <c r="M213" s="303"/>
      <c r="N213" s="303"/>
      <c r="O213" s="303"/>
      <c r="P213" s="303"/>
      <c r="Q213" s="303"/>
      <c r="R213" s="304"/>
      <c r="S213" s="304"/>
      <c r="T213" s="304"/>
    </row>
    <row r="214" spans="1:20" x14ac:dyDescent="0.25">
      <c r="A214" s="317"/>
      <c r="B214" s="318"/>
      <c r="C214" s="302"/>
      <c r="D214" s="319"/>
      <c r="E214" s="302"/>
      <c r="F214" s="302"/>
      <c r="G214" s="302"/>
      <c r="H214" s="302"/>
      <c r="I214" s="302"/>
      <c r="J214" s="302"/>
      <c r="K214" s="302"/>
      <c r="L214" s="302"/>
      <c r="M214" s="303"/>
      <c r="N214" s="303"/>
      <c r="O214" s="303"/>
      <c r="P214" s="303"/>
      <c r="Q214" s="303"/>
      <c r="R214" s="304"/>
      <c r="S214" s="304"/>
      <c r="T214" s="304"/>
    </row>
    <row r="215" spans="1:20" ht="14.5" x14ac:dyDescent="0.35">
      <c r="A215" t="s">
        <v>1212</v>
      </c>
      <c r="B215" s="96">
        <v>75</v>
      </c>
      <c r="C215" s="162">
        <f>B215/B219</f>
        <v>0.36231884057971014</v>
      </c>
      <c r="D215" s="319"/>
      <c r="E215" s="302"/>
      <c r="F215" s="302"/>
      <c r="G215" s="302"/>
      <c r="H215" s="302"/>
      <c r="I215" s="302"/>
      <c r="J215" s="302"/>
      <c r="K215" s="302"/>
      <c r="L215" s="302"/>
      <c r="M215" s="303"/>
      <c r="N215" s="303"/>
      <c r="O215" s="303"/>
      <c r="P215" s="303"/>
      <c r="Q215" s="303"/>
      <c r="R215" s="304"/>
      <c r="S215" s="304"/>
      <c r="T215" s="304"/>
    </row>
    <row r="216" spans="1:20" ht="14.5" x14ac:dyDescent="0.35">
      <c r="A216" t="s">
        <v>1213</v>
      </c>
      <c r="B216" s="97">
        <v>15</v>
      </c>
      <c r="C216" s="162">
        <f>B216/B219</f>
        <v>7.2463768115942032E-2</v>
      </c>
      <c r="D216" s="319"/>
      <c r="E216" s="302"/>
      <c r="F216" s="302"/>
      <c r="G216" s="302"/>
      <c r="H216" s="302"/>
      <c r="I216" s="302"/>
      <c r="J216" s="302"/>
      <c r="K216" s="302"/>
      <c r="L216" s="302"/>
      <c r="M216" s="303"/>
      <c r="N216" s="303"/>
      <c r="O216" s="303"/>
      <c r="P216" s="303"/>
      <c r="Q216" s="303"/>
      <c r="R216" s="304"/>
      <c r="S216" s="304"/>
      <c r="T216" s="304"/>
    </row>
    <row r="217" spans="1:20" ht="14.5" x14ac:dyDescent="0.35">
      <c r="A217" t="s">
        <v>1214</v>
      </c>
      <c r="B217" s="97">
        <v>102</v>
      </c>
      <c r="C217" s="162">
        <f>B217/B219</f>
        <v>0.49275362318840582</v>
      </c>
      <c r="D217" s="319"/>
      <c r="E217" s="302"/>
      <c r="F217" s="302"/>
      <c r="G217" s="302"/>
      <c r="H217" s="302"/>
      <c r="I217" s="302"/>
      <c r="J217" s="302"/>
      <c r="K217" s="302"/>
      <c r="L217" s="302"/>
      <c r="M217" s="303"/>
      <c r="N217" s="303"/>
      <c r="O217" s="303"/>
      <c r="P217" s="303"/>
      <c r="Q217" s="303"/>
      <c r="R217" s="304"/>
      <c r="S217" s="304"/>
      <c r="T217" s="304"/>
    </row>
    <row r="218" spans="1:20" ht="14.5" x14ac:dyDescent="0.35">
      <c r="A218" t="s">
        <v>1215</v>
      </c>
      <c r="B218" s="97">
        <v>15</v>
      </c>
      <c r="C218" s="162">
        <f>B218/B219</f>
        <v>7.2463768115942032E-2</v>
      </c>
      <c r="D218" s="319"/>
      <c r="E218" s="302"/>
      <c r="F218" s="302"/>
      <c r="G218" s="302"/>
      <c r="H218" s="302"/>
      <c r="I218" s="302"/>
      <c r="J218" s="302"/>
      <c r="K218" s="302"/>
      <c r="L218" s="302"/>
      <c r="M218" s="303"/>
      <c r="N218" s="303"/>
      <c r="O218" s="303"/>
      <c r="P218" s="303"/>
      <c r="Q218" s="303"/>
      <c r="R218" s="304"/>
      <c r="S218" s="304"/>
      <c r="T218" s="304"/>
    </row>
    <row r="219" spans="1:20" ht="14.5" x14ac:dyDescent="0.25">
      <c r="A219" s="317"/>
      <c r="B219" s="97">
        <f>SUBTOTAL(9,B215:B218)</f>
        <v>207</v>
      </c>
      <c r="C219" s="302"/>
      <c r="D219" s="319"/>
      <c r="E219" s="302"/>
      <c r="F219" s="302"/>
      <c r="G219" s="302"/>
      <c r="H219" s="302"/>
      <c r="I219" s="302"/>
      <c r="J219" s="302"/>
      <c r="K219" s="302"/>
      <c r="L219" s="302"/>
      <c r="M219" s="303"/>
      <c r="N219" s="303"/>
      <c r="O219" s="303"/>
      <c r="P219" s="303"/>
      <c r="Q219" s="303"/>
      <c r="R219" s="304"/>
      <c r="S219" s="304"/>
      <c r="T219" s="304"/>
    </row>
    <row r="220" spans="1:20" x14ac:dyDescent="0.25">
      <c r="A220" s="317"/>
      <c r="B220" s="318"/>
      <c r="C220" s="302"/>
      <c r="D220" s="319"/>
      <c r="E220" s="302"/>
      <c r="F220" s="302"/>
      <c r="G220" s="302"/>
      <c r="H220" s="302"/>
      <c r="I220" s="302"/>
      <c r="J220" s="302"/>
      <c r="K220" s="302"/>
      <c r="L220" s="302"/>
      <c r="M220" s="303"/>
      <c r="N220" s="303"/>
      <c r="O220" s="303"/>
      <c r="P220" s="303"/>
      <c r="Q220" s="303"/>
      <c r="R220" s="304"/>
      <c r="S220" s="304"/>
      <c r="T220" s="304"/>
    </row>
    <row r="221" spans="1:20" ht="14.5" x14ac:dyDescent="0.35">
      <c r="A221"/>
    </row>
    <row r="222" spans="1:20" ht="14.5" x14ac:dyDescent="0.35">
      <c r="A222"/>
    </row>
    <row r="223" spans="1:20" ht="14.5" x14ac:dyDescent="0.35">
      <c r="A223"/>
    </row>
    <row r="224" spans="1:20" customFormat="1" ht="14.5" x14ac:dyDescent="0.35"/>
    <row r="225" spans="1:3" customFormat="1" ht="14.5" x14ac:dyDescent="0.35">
      <c r="A225" t="s">
        <v>834</v>
      </c>
      <c r="B225" s="96">
        <v>75</v>
      </c>
      <c r="C225" s="162">
        <f>B225/B231</f>
        <v>0.36231884057971014</v>
      </c>
    </row>
    <row r="226" spans="1:3" customFormat="1" ht="14.5" x14ac:dyDescent="0.35">
      <c r="A226" t="s">
        <v>835</v>
      </c>
      <c r="B226" s="97">
        <v>15</v>
      </c>
      <c r="C226" s="162">
        <f>B226/B231</f>
        <v>7.2463768115942032E-2</v>
      </c>
    </row>
    <row r="227" spans="1:3" customFormat="1" ht="14.5" x14ac:dyDescent="0.35">
      <c r="A227" t="s">
        <v>836</v>
      </c>
      <c r="B227" s="97">
        <v>2</v>
      </c>
      <c r="C227" s="162">
        <f>B227/B231</f>
        <v>9.6618357487922701E-3</v>
      </c>
    </row>
    <row r="228" spans="1:3" customFormat="1" ht="14.5" x14ac:dyDescent="0.35">
      <c r="A228" t="s">
        <v>837</v>
      </c>
      <c r="B228" s="97">
        <v>24</v>
      </c>
      <c r="C228" s="162">
        <f>B228/B231</f>
        <v>0.11594202898550725</v>
      </c>
    </row>
    <row r="229" spans="1:3" customFormat="1" ht="14.5" x14ac:dyDescent="0.35">
      <c r="A229" t="s">
        <v>838</v>
      </c>
      <c r="B229" s="97">
        <v>76</v>
      </c>
      <c r="C229" s="162">
        <f>B229/B231</f>
        <v>0.3671497584541063</v>
      </c>
    </row>
    <row r="230" spans="1:3" customFormat="1" ht="14.5" x14ac:dyDescent="0.35">
      <c r="A230" t="s">
        <v>839</v>
      </c>
      <c r="B230" s="97">
        <v>15</v>
      </c>
      <c r="C230" s="162">
        <f>B230/B231</f>
        <v>7.2463768115942032E-2</v>
      </c>
    </row>
    <row r="231" spans="1:3" customFormat="1" ht="14.5" x14ac:dyDescent="0.35">
      <c r="B231">
        <f>SUBTOTAL(9,B225:B230)</f>
        <v>207</v>
      </c>
    </row>
    <row r="232" spans="1:3" customFormat="1" ht="14.5" x14ac:dyDescent="0.35"/>
    <row r="233" spans="1:3" customFormat="1" ht="14.5" x14ac:dyDescent="0.35"/>
    <row r="234" spans="1:3" customFormat="1" ht="14.5" x14ac:dyDescent="0.35"/>
    <row r="235" spans="1:3" customFormat="1" ht="14.5" x14ac:dyDescent="0.35"/>
    <row r="236" spans="1:3" customFormat="1" ht="14.5" x14ac:dyDescent="0.35"/>
    <row r="237" spans="1:3" customFormat="1" ht="14.5" x14ac:dyDescent="0.35">
      <c r="A237" s="118" t="s">
        <v>1216</v>
      </c>
      <c r="B237" s="119">
        <v>88</v>
      </c>
      <c r="C237" s="120">
        <f>B237/B249</f>
        <v>0.4251207729468599</v>
      </c>
    </row>
    <row r="238" spans="1:3" ht="14.5" x14ac:dyDescent="0.35">
      <c r="A238" s="121" t="s">
        <v>1218</v>
      </c>
      <c r="B238" s="122">
        <v>22</v>
      </c>
      <c r="C238" s="123">
        <f>B238/B249</f>
        <v>0.10628019323671498</v>
      </c>
    </row>
    <row r="239" spans="1:3" ht="14.5" x14ac:dyDescent="0.35">
      <c r="A239" s="124" t="s">
        <v>840</v>
      </c>
      <c r="B239" s="125">
        <v>19</v>
      </c>
      <c r="C239" s="126">
        <f>B239/B249</f>
        <v>9.1787439613526575E-2</v>
      </c>
    </row>
    <row r="240" spans="1:3" ht="14.5" x14ac:dyDescent="0.35">
      <c r="A240" s="140" t="s">
        <v>1219</v>
      </c>
      <c r="B240" s="141">
        <v>24</v>
      </c>
      <c r="C240" s="142">
        <f>B240/B249</f>
        <v>0.11594202898550725</v>
      </c>
    </row>
    <row r="241" spans="1:3" ht="14.5" x14ac:dyDescent="0.35">
      <c r="A241" s="128" t="s">
        <v>1220</v>
      </c>
      <c r="B241" s="129">
        <v>20</v>
      </c>
      <c r="C241" s="130">
        <f>B241/B249</f>
        <v>9.6618357487922704E-2</v>
      </c>
    </row>
    <row r="242" spans="1:3" ht="14.5" x14ac:dyDescent="0.35">
      <c r="A242" s="135" t="s">
        <v>1223</v>
      </c>
      <c r="B242" s="136">
        <v>5</v>
      </c>
      <c r="C242" s="137">
        <f>B242/B249</f>
        <v>2.4154589371980676E-2</v>
      </c>
    </row>
    <row r="243" spans="1:3" ht="14.5" x14ac:dyDescent="0.35">
      <c r="A243" s="143" t="s">
        <v>844</v>
      </c>
      <c r="B243" s="144">
        <v>7</v>
      </c>
      <c r="C243" s="145">
        <f>B243/B249</f>
        <v>3.3816425120772944E-2</v>
      </c>
    </row>
    <row r="244" spans="1:3" ht="14.5" x14ac:dyDescent="0.35">
      <c r="A244" s="149" t="s">
        <v>1221</v>
      </c>
      <c r="B244" s="150">
        <v>8</v>
      </c>
      <c r="C244" s="151">
        <f>B244/B249</f>
        <v>3.864734299516908E-2</v>
      </c>
    </row>
    <row r="245" spans="1:3" ht="14.5" x14ac:dyDescent="0.35">
      <c r="A245" s="131" t="s">
        <v>1222</v>
      </c>
      <c r="B245" s="132">
        <v>7</v>
      </c>
      <c r="C245" s="133">
        <f>B245/B249</f>
        <v>3.3816425120772944E-2</v>
      </c>
    </row>
    <row r="246" spans="1:3" ht="14.5" x14ac:dyDescent="0.35">
      <c r="A246" s="154" t="s">
        <v>1224</v>
      </c>
      <c r="B246" s="155">
        <v>5</v>
      </c>
      <c r="C246" s="156">
        <f>B246/B249</f>
        <v>2.4154589371980676E-2</v>
      </c>
    </row>
    <row r="247" spans="1:3" ht="14.5" x14ac:dyDescent="0.35">
      <c r="A247" s="109" t="s">
        <v>848</v>
      </c>
      <c r="B247" s="110">
        <v>2</v>
      </c>
      <c r="C247" s="111">
        <f>B247/B249</f>
        <v>9.6618357487922701E-3</v>
      </c>
    </row>
    <row r="249" spans="1:3" ht="14.5" x14ac:dyDescent="0.35">
      <c r="A249" s="78" t="s">
        <v>850</v>
      </c>
      <c r="B249" s="79">
        <f>SUBTOTAL(9,B237:B247)</f>
        <v>207</v>
      </c>
      <c r="C249" s="173">
        <f>SUM(C237:C247)</f>
        <v>1</v>
      </c>
    </row>
    <row r="263" spans="1:13" ht="14.5" customHeight="1" x14ac:dyDescent="0.25">
      <c r="A263" s="364" t="s">
        <v>851</v>
      </c>
      <c r="B263" s="364" t="s">
        <v>852</v>
      </c>
      <c r="C263" s="364" t="s">
        <v>853</v>
      </c>
      <c r="D263" s="361" t="s">
        <v>854</v>
      </c>
      <c r="E263" s="362"/>
      <c r="F263" s="363"/>
      <c r="G263" s="352" t="s">
        <v>855</v>
      </c>
      <c r="H263" s="352" t="s">
        <v>856</v>
      </c>
      <c r="I263" s="352" t="s">
        <v>1217</v>
      </c>
    </row>
    <row r="264" spans="1:13" ht="26.5" customHeight="1" x14ac:dyDescent="0.25">
      <c r="A264" s="364"/>
      <c r="B264" s="364"/>
      <c r="C264" s="364"/>
      <c r="D264" s="157">
        <v>0</v>
      </c>
      <c r="E264" s="158" t="s">
        <v>858</v>
      </c>
      <c r="F264" s="158" t="s">
        <v>859</v>
      </c>
      <c r="G264" s="353"/>
      <c r="H264" s="353"/>
      <c r="I264" s="353"/>
    </row>
    <row r="265" spans="1:13" x14ac:dyDescent="0.25">
      <c r="A265" s="163" t="s">
        <v>125</v>
      </c>
      <c r="B265" s="164">
        <v>88</v>
      </c>
      <c r="C265" s="164">
        <v>49</v>
      </c>
      <c r="D265" s="164">
        <v>40</v>
      </c>
      <c r="E265" s="164">
        <v>7</v>
      </c>
      <c r="F265" s="164">
        <v>2</v>
      </c>
      <c r="G265" s="164">
        <v>12</v>
      </c>
      <c r="H265" s="164">
        <v>8</v>
      </c>
      <c r="I265" s="164">
        <v>19</v>
      </c>
      <c r="L265" s="100" t="s">
        <v>860</v>
      </c>
      <c r="M265" s="100">
        <v>72</v>
      </c>
    </row>
    <row r="266" spans="1:13" x14ac:dyDescent="0.25">
      <c r="A266" s="163" t="s">
        <v>34</v>
      </c>
      <c r="B266" s="164">
        <v>22</v>
      </c>
      <c r="C266" s="164">
        <v>16</v>
      </c>
      <c r="D266" s="164"/>
      <c r="E266" s="164">
        <v>16</v>
      </c>
      <c r="F266" s="164"/>
      <c r="G266" s="164">
        <v>1</v>
      </c>
      <c r="H266" s="164">
        <v>2</v>
      </c>
      <c r="I266" s="164">
        <v>3</v>
      </c>
      <c r="L266" s="100" t="s">
        <v>861</v>
      </c>
      <c r="M266" s="100">
        <v>76</v>
      </c>
    </row>
    <row r="267" spans="1:13" x14ac:dyDescent="0.25">
      <c r="A267" s="163" t="s">
        <v>144</v>
      </c>
      <c r="B267" s="164">
        <v>19</v>
      </c>
      <c r="C267" s="164">
        <v>2</v>
      </c>
      <c r="D267" s="164">
        <v>2</v>
      </c>
      <c r="E267" s="164"/>
      <c r="F267" s="164"/>
      <c r="G267" s="164"/>
      <c r="H267" s="164"/>
      <c r="I267" s="164">
        <v>17</v>
      </c>
      <c r="L267" s="100" t="s">
        <v>862</v>
      </c>
      <c r="M267" s="100">
        <v>45</v>
      </c>
    </row>
    <row r="268" spans="1:13" x14ac:dyDescent="0.25">
      <c r="A268" s="163" t="s">
        <v>130</v>
      </c>
      <c r="B268" s="164">
        <v>24</v>
      </c>
      <c r="C268" s="164">
        <v>8</v>
      </c>
      <c r="D268" s="164">
        <v>8</v>
      </c>
      <c r="E268" s="164"/>
      <c r="F268" s="164"/>
      <c r="G268" s="164">
        <v>2</v>
      </c>
      <c r="H268" s="164"/>
      <c r="I268" s="164">
        <v>14</v>
      </c>
      <c r="L268" s="100" t="s">
        <v>863</v>
      </c>
      <c r="M268" s="100">
        <v>20</v>
      </c>
    </row>
    <row r="269" spans="1:13" x14ac:dyDescent="0.25">
      <c r="A269" s="343" t="s">
        <v>734</v>
      </c>
      <c r="B269" s="344">
        <v>20</v>
      </c>
      <c r="C269" s="344">
        <v>12</v>
      </c>
      <c r="D269" s="344">
        <v>12</v>
      </c>
      <c r="E269" s="344"/>
      <c r="F269" s="344"/>
      <c r="G269" s="343"/>
      <c r="H269" s="344">
        <v>2</v>
      </c>
      <c r="I269" s="344">
        <v>6</v>
      </c>
      <c r="L269" s="100" t="s">
        <v>864</v>
      </c>
      <c r="M269" s="100">
        <v>14</v>
      </c>
    </row>
    <row r="270" spans="1:13" x14ac:dyDescent="0.25">
      <c r="A270" s="343" t="s">
        <v>403</v>
      </c>
      <c r="B270" s="344">
        <v>7</v>
      </c>
      <c r="C270" s="344">
        <v>3</v>
      </c>
      <c r="D270" s="344">
        <v>3</v>
      </c>
      <c r="E270" s="344"/>
      <c r="F270" s="344"/>
      <c r="G270" s="345"/>
      <c r="H270" s="344"/>
      <c r="I270" s="344">
        <v>4</v>
      </c>
      <c r="L270" s="100" t="s">
        <v>865</v>
      </c>
      <c r="M270" s="100">
        <v>8</v>
      </c>
    </row>
    <row r="271" spans="1:13" x14ac:dyDescent="0.25">
      <c r="A271" s="343" t="s">
        <v>323</v>
      </c>
      <c r="B271" s="344">
        <v>8</v>
      </c>
      <c r="C271" s="344">
        <v>2</v>
      </c>
      <c r="D271" s="344">
        <v>2</v>
      </c>
      <c r="E271" s="344"/>
      <c r="F271" s="344"/>
      <c r="G271" s="345"/>
      <c r="H271" s="344"/>
      <c r="I271" s="344">
        <v>6</v>
      </c>
      <c r="L271" s="100" t="s">
        <v>866</v>
      </c>
      <c r="M271" s="100">
        <v>9</v>
      </c>
    </row>
    <row r="272" spans="1:13" x14ac:dyDescent="0.25">
      <c r="A272" s="343" t="s">
        <v>867</v>
      </c>
      <c r="B272" s="344">
        <v>5</v>
      </c>
      <c r="C272" s="344">
        <v>2</v>
      </c>
      <c r="D272" s="344">
        <v>1</v>
      </c>
      <c r="E272" s="344">
        <v>1</v>
      </c>
      <c r="F272" s="344"/>
      <c r="G272" s="345"/>
      <c r="H272" s="344"/>
      <c r="I272" s="344">
        <v>3</v>
      </c>
      <c r="L272" s="100" t="s">
        <v>868</v>
      </c>
      <c r="M272" s="100">
        <v>6</v>
      </c>
    </row>
    <row r="273" spans="1:13" x14ac:dyDescent="0.25">
      <c r="A273" s="343" t="s">
        <v>221</v>
      </c>
      <c r="B273" s="344">
        <v>7</v>
      </c>
      <c r="C273" s="344">
        <v>5</v>
      </c>
      <c r="D273" s="344">
        <v>5</v>
      </c>
      <c r="E273" s="344"/>
      <c r="F273" s="344"/>
      <c r="G273" s="345"/>
      <c r="H273" s="344">
        <v>2</v>
      </c>
      <c r="I273" s="344"/>
    </row>
    <row r="274" spans="1:13" x14ac:dyDescent="0.25">
      <c r="A274" s="343" t="s">
        <v>693</v>
      </c>
      <c r="B274" s="344">
        <v>5</v>
      </c>
      <c r="C274" s="344">
        <v>3</v>
      </c>
      <c r="D274" s="344">
        <v>3</v>
      </c>
      <c r="E274" s="344"/>
      <c r="F274" s="344"/>
      <c r="G274" s="345"/>
      <c r="H274" s="344"/>
      <c r="I274" s="344">
        <v>2</v>
      </c>
    </row>
    <row r="275" spans="1:13" x14ac:dyDescent="0.25">
      <c r="A275" s="343" t="s">
        <v>833</v>
      </c>
      <c r="B275" s="344">
        <v>2</v>
      </c>
      <c r="C275" s="344"/>
      <c r="D275" s="344"/>
      <c r="E275" s="344"/>
      <c r="F275" s="344"/>
      <c r="G275" s="345"/>
      <c r="H275" s="344">
        <v>1</v>
      </c>
      <c r="I275" s="344">
        <v>1</v>
      </c>
    </row>
    <row r="276" spans="1:13" x14ac:dyDescent="0.25">
      <c r="A276" s="163" t="s">
        <v>850</v>
      </c>
      <c r="B276" s="164">
        <f>SUBTOTAL(9,B265:B275)</f>
        <v>207</v>
      </c>
      <c r="C276" s="163">
        <f>SUBTOTAL(9,C265:C275)</f>
        <v>102</v>
      </c>
      <c r="D276" s="163">
        <f>SUBTOTAL(9,D265:D275)</f>
        <v>76</v>
      </c>
      <c r="E276" s="163">
        <f>SUBTOTAL(9,E265:E275)</f>
        <v>24</v>
      </c>
      <c r="F276" s="163">
        <f>SUBTOTAL(9,F265:F275)</f>
        <v>2</v>
      </c>
      <c r="G276" s="164">
        <f>SUM(G265:G275)</f>
        <v>15</v>
      </c>
      <c r="H276" s="164">
        <f>SUM(H265:H275)</f>
        <v>15</v>
      </c>
      <c r="I276" s="164">
        <f>SUBTOTAL(9,I265:I275)</f>
        <v>75</v>
      </c>
    </row>
    <row r="277" spans="1:13" ht="14.5" x14ac:dyDescent="0.35">
      <c r="A277"/>
      <c r="B277"/>
      <c r="C277"/>
      <c r="D277"/>
      <c r="E277"/>
      <c r="F277"/>
      <c r="G277"/>
      <c r="H277"/>
      <c r="I277"/>
    </row>
    <row r="278" spans="1:13" ht="14.5" x14ac:dyDescent="0.35">
      <c r="A278"/>
      <c r="B278"/>
      <c r="C278"/>
      <c r="D278"/>
      <c r="E278"/>
      <c r="F278"/>
      <c r="G278"/>
      <c r="H278"/>
      <c r="I278"/>
    </row>
    <row r="279" spans="1:13" ht="14.5" x14ac:dyDescent="0.35">
      <c r="A279"/>
      <c r="B279"/>
      <c r="C279"/>
      <c r="D279"/>
      <c r="E279"/>
      <c r="F279"/>
      <c r="G279"/>
      <c r="H279"/>
      <c r="I279"/>
    </row>
    <row r="280" spans="1:13" ht="14.5" x14ac:dyDescent="0.35">
      <c r="A280"/>
      <c r="B280"/>
      <c r="C280"/>
      <c r="D280"/>
      <c r="E280"/>
      <c r="F280"/>
      <c r="G280"/>
      <c r="H280"/>
      <c r="I280"/>
    </row>
    <row r="281" spans="1:13" ht="30" x14ac:dyDescent="0.25">
      <c r="A281" s="158" t="s">
        <v>869</v>
      </c>
      <c r="B281" s="158" t="s">
        <v>870</v>
      </c>
      <c r="C281" s="158" t="s">
        <v>871</v>
      </c>
      <c r="D281" s="158" t="s">
        <v>872</v>
      </c>
      <c r="E281" s="158" t="s">
        <v>873</v>
      </c>
      <c r="F281" s="158" t="s">
        <v>874</v>
      </c>
      <c r="G281" s="158" t="s">
        <v>875</v>
      </c>
    </row>
    <row r="282" spans="1:13" ht="14.5" x14ac:dyDescent="0.35">
      <c r="A282" s="79">
        <v>2011</v>
      </c>
      <c r="B282" s="160">
        <v>1</v>
      </c>
      <c r="C282" s="160">
        <v>1</v>
      </c>
      <c r="D282" s="160"/>
      <c r="E282" s="160">
        <v>1</v>
      </c>
      <c r="F282" s="160"/>
      <c r="G282" s="160"/>
    </row>
    <row r="283" spans="1:13" ht="14.5" x14ac:dyDescent="0.35">
      <c r="A283" s="174">
        <v>2012</v>
      </c>
      <c r="B283" s="174">
        <v>1</v>
      </c>
      <c r="C283" s="174">
        <v>1</v>
      </c>
      <c r="D283" s="174">
        <v>1</v>
      </c>
      <c r="E283" s="159"/>
      <c r="F283" s="159"/>
      <c r="G283" s="159"/>
    </row>
    <row r="284" spans="1:13" ht="14.5" x14ac:dyDescent="0.35">
      <c r="A284" s="174">
        <v>2013</v>
      </c>
      <c r="B284" s="174">
        <v>1</v>
      </c>
      <c r="C284" s="174">
        <v>1</v>
      </c>
      <c r="D284" s="174">
        <v>1</v>
      </c>
      <c r="E284" s="174"/>
      <c r="F284" s="159"/>
      <c r="G284" s="159"/>
    </row>
    <row r="285" spans="1:13" ht="14.5" x14ac:dyDescent="0.35">
      <c r="A285" s="174">
        <v>2015</v>
      </c>
      <c r="B285" s="174">
        <v>1</v>
      </c>
      <c r="C285" s="174">
        <v>1</v>
      </c>
      <c r="D285" s="174">
        <v>1</v>
      </c>
      <c r="E285" s="174"/>
      <c r="F285" s="159"/>
      <c r="G285" s="159"/>
    </row>
    <row r="286" spans="1:13" ht="14.5" x14ac:dyDescent="0.35">
      <c r="A286" s="174">
        <v>2016</v>
      </c>
      <c r="B286" s="174">
        <v>14</v>
      </c>
      <c r="C286" s="174">
        <v>14</v>
      </c>
      <c r="D286" s="174">
        <v>12</v>
      </c>
      <c r="E286" s="159"/>
      <c r="F286" s="159"/>
      <c r="G286" s="160">
        <v>2</v>
      </c>
      <c r="L286" s="100" t="s">
        <v>876</v>
      </c>
      <c r="M286" s="100">
        <v>79</v>
      </c>
    </row>
    <row r="287" spans="1:13" ht="14.5" x14ac:dyDescent="0.35">
      <c r="A287" s="174">
        <v>2017</v>
      </c>
      <c r="B287" s="174">
        <v>2</v>
      </c>
      <c r="C287" s="174">
        <v>2</v>
      </c>
      <c r="D287" s="174">
        <v>2</v>
      </c>
      <c r="E287" s="159"/>
      <c r="F287" s="159"/>
      <c r="G287" s="159"/>
      <c r="L287" s="100" t="s">
        <v>877</v>
      </c>
      <c r="M287" s="100">
        <v>93</v>
      </c>
    </row>
    <row r="288" spans="1:13" ht="14.5" x14ac:dyDescent="0.35">
      <c r="A288" s="174">
        <v>2018</v>
      </c>
      <c r="B288" s="174">
        <v>1</v>
      </c>
      <c r="C288" s="174">
        <v>1</v>
      </c>
      <c r="D288" s="174">
        <v>1</v>
      </c>
      <c r="E288" s="159"/>
      <c r="F288" s="159"/>
      <c r="G288" s="159"/>
      <c r="L288" s="100" t="s">
        <v>878</v>
      </c>
      <c r="M288" s="100">
        <v>25</v>
      </c>
    </row>
    <row r="289" spans="1:13" ht="14.5" x14ac:dyDescent="0.35">
      <c r="A289" s="174">
        <v>2019</v>
      </c>
      <c r="B289" s="174">
        <v>2</v>
      </c>
      <c r="C289" s="174">
        <v>2</v>
      </c>
      <c r="D289" s="174">
        <v>1</v>
      </c>
      <c r="E289" s="174"/>
      <c r="F289" s="174"/>
      <c r="G289" s="174">
        <v>1</v>
      </c>
      <c r="L289" s="100" t="s">
        <v>1225</v>
      </c>
      <c r="M289" s="100">
        <v>1</v>
      </c>
    </row>
    <row r="290" spans="1:13" ht="14.5" x14ac:dyDescent="0.35">
      <c r="A290" s="174">
        <v>2020</v>
      </c>
      <c r="B290" s="174">
        <v>4</v>
      </c>
      <c r="C290" s="174">
        <v>4</v>
      </c>
      <c r="D290" s="174">
        <v>3</v>
      </c>
      <c r="E290" s="174"/>
      <c r="F290" s="174"/>
      <c r="G290" s="174">
        <v>1</v>
      </c>
      <c r="L290" s="100" t="s">
        <v>1226</v>
      </c>
      <c r="M290" s="100">
        <v>8</v>
      </c>
    </row>
    <row r="291" spans="1:13" ht="14.5" x14ac:dyDescent="0.35">
      <c r="A291" s="174">
        <v>2021</v>
      </c>
      <c r="B291" s="174">
        <v>41</v>
      </c>
      <c r="C291" s="174">
        <v>41</v>
      </c>
      <c r="D291" s="174">
        <v>23</v>
      </c>
      <c r="E291" s="174">
        <v>8</v>
      </c>
      <c r="F291" s="174">
        <v>2</v>
      </c>
      <c r="G291" s="174">
        <v>8</v>
      </c>
    </row>
    <row r="292" spans="1:13" ht="14.5" x14ac:dyDescent="0.35">
      <c r="A292" s="174">
        <v>2022</v>
      </c>
      <c r="B292" s="174">
        <v>17</v>
      </c>
      <c r="C292" s="174">
        <v>17</v>
      </c>
      <c r="D292" s="174">
        <v>8</v>
      </c>
      <c r="E292" s="174"/>
      <c r="F292" s="174">
        <v>1</v>
      </c>
      <c r="G292" s="174">
        <v>8</v>
      </c>
    </row>
    <row r="293" spans="1:13" ht="14.5" x14ac:dyDescent="0.35">
      <c r="A293" s="174">
        <v>2023</v>
      </c>
      <c r="B293" s="174">
        <v>11</v>
      </c>
      <c r="C293" s="174">
        <v>11</v>
      </c>
      <c r="D293" s="174">
        <v>1</v>
      </c>
      <c r="E293" s="174">
        <v>1</v>
      </c>
      <c r="F293" s="174"/>
      <c r="G293" s="174">
        <v>9</v>
      </c>
    </row>
    <row r="294" spans="1:13" ht="14.5" x14ac:dyDescent="0.35">
      <c r="A294" s="174">
        <v>2024</v>
      </c>
      <c r="B294" s="174">
        <v>25</v>
      </c>
      <c r="C294" s="174">
        <v>26</v>
      </c>
      <c r="D294" s="174">
        <v>10</v>
      </c>
      <c r="E294" s="174">
        <v>2</v>
      </c>
      <c r="F294" s="174">
        <v>6</v>
      </c>
      <c r="G294" s="174">
        <v>8</v>
      </c>
    </row>
    <row r="295" spans="1:13" ht="14.5" x14ac:dyDescent="0.35">
      <c r="A295" s="174">
        <v>2025</v>
      </c>
      <c r="B295" s="174">
        <v>42</v>
      </c>
      <c r="C295" s="174">
        <v>61</v>
      </c>
      <c r="D295" s="174">
        <v>14</v>
      </c>
      <c r="E295" s="174">
        <v>3</v>
      </c>
      <c r="F295" s="174">
        <v>6</v>
      </c>
      <c r="G295" s="174">
        <v>38</v>
      </c>
    </row>
    <row r="296" spans="1:13" ht="14.5" x14ac:dyDescent="0.35">
      <c r="A296" s="174">
        <v>2026</v>
      </c>
      <c r="B296" s="174">
        <v>20</v>
      </c>
      <c r="C296" s="174">
        <v>24</v>
      </c>
      <c r="D296" s="174">
        <v>24</v>
      </c>
      <c r="E296" s="174"/>
      <c r="F296" s="174"/>
      <c r="G296" s="174"/>
    </row>
    <row r="297" spans="1:13" ht="14.5" x14ac:dyDescent="0.35">
      <c r="A297" s="174" t="s">
        <v>879</v>
      </c>
      <c r="B297" s="174">
        <f>SUBTOTAL(9,B282:B296)</f>
        <v>183</v>
      </c>
      <c r="C297" s="174">
        <f>SUBTOTAL(9,C282:C296)</f>
        <v>207</v>
      </c>
      <c r="D297" s="174">
        <f>SUBTOTAL(9,D282:D296)</f>
        <v>102</v>
      </c>
      <c r="E297" s="174">
        <f t="shared" ref="E297:G297" si="0">SUBTOTAL(9,E282:E296)</f>
        <v>15</v>
      </c>
      <c r="F297" s="174">
        <f t="shared" si="0"/>
        <v>15</v>
      </c>
      <c r="G297" s="174">
        <f t="shared" si="0"/>
        <v>75</v>
      </c>
    </row>
    <row r="299" spans="1:13" x14ac:dyDescent="0.25">
      <c r="D299" s="161">
        <f>D297/C297</f>
        <v>0.49275362318840582</v>
      </c>
      <c r="E299" s="161">
        <f>E297/C297</f>
        <v>7.2463768115942032E-2</v>
      </c>
      <c r="F299" s="161">
        <f>F297/C297</f>
        <v>7.2463768115942032E-2</v>
      </c>
      <c r="G299" s="161">
        <f>G297/C297</f>
        <v>0.36231884057971014</v>
      </c>
    </row>
    <row r="300" spans="1:13" x14ac:dyDescent="0.25">
      <c r="B300" s="100">
        <f>68/183</f>
        <v>0.37158469945355194</v>
      </c>
    </row>
    <row r="301" spans="1:13" x14ac:dyDescent="0.25">
      <c r="F301" s="100">
        <f>11/76</f>
        <v>0.14473684210526316</v>
      </c>
    </row>
    <row r="308" spans="1:5" ht="14.5" x14ac:dyDescent="0.35">
      <c r="A308"/>
      <c r="E308"/>
    </row>
    <row r="309" spans="1:5" ht="14.5" x14ac:dyDescent="0.35">
      <c r="A309" s="102" t="s">
        <v>574</v>
      </c>
      <c r="E309"/>
    </row>
    <row r="310" spans="1:5" ht="14.5" x14ac:dyDescent="0.35">
      <c r="A310" s="168" t="s">
        <v>584</v>
      </c>
      <c r="E310"/>
    </row>
    <row r="311" spans="1:5" ht="14.5" x14ac:dyDescent="0.35">
      <c r="A311" s="147" t="s">
        <v>595</v>
      </c>
      <c r="E311"/>
    </row>
    <row r="312" spans="1:5" ht="14.5" x14ac:dyDescent="0.35">
      <c r="A312" s="152" t="s">
        <v>599</v>
      </c>
      <c r="E312"/>
    </row>
    <row r="313" spans="1:5" ht="14.5" x14ac:dyDescent="0.35">
      <c r="A313" s="127" t="s">
        <v>604</v>
      </c>
      <c r="E313"/>
    </row>
    <row r="314" spans="1:5" ht="14.5" x14ac:dyDescent="0.35">
      <c r="A314" s="127" t="s">
        <v>612</v>
      </c>
      <c r="E314"/>
    </row>
    <row r="315" spans="1:5" ht="14.5" x14ac:dyDescent="0.35">
      <c r="A315" s="152" t="s">
        <v>617</v>
      </c>
      <c r="E315"/>
    </row>
    <row r="316" spans="1:5" ht="14.5" x14ac:dyDescent="0.35">
      <c r="A316" s="127" t="s">
        <v>622</v>
      </c>
      <c r="E316"/>
    </row>
    <row r="317" spans="1:5" ht="14.5" x14ac:dyDescent="0.35">
      <c r="A317" s="152" t="s">
        <v>631</v>
      </c>
      <c r="E317"/>
    </row>
    <row r="318" spans="1:5" ht="14.5" x14ac:dyDescent="0.35">
      <c r="A318" s="127" t="s">
        <v>636</v>
      </c>
      <c r="E318"/>
    </row>
    <row r="319" spans="1:5" ht="14.5" x14ac:dyDescent="0.35">
      <c r="A319" s="168" t="s">
        <v>652</v>
      </c>
      <c r="E319"/>
    </row>
    <row r="320" spans="1:5" x14ac:dyDescent="0.25">
      <c r="A320" s="115" t="s">
        <v>664</v>
      </c>
    </row>
    <row r="321" spans="1:1" x14ac:dyDescent="0.25">
      <c r="A321" s="127" t="s">
        <v>669</v>
      </c>
    </row>
    <row r="322" spans="1:1" x14ac:dyDescent="0.25">
      <c r="A322" s="168" t="s">
        <v>671</v>
      </c>
    </row>
    <row r="323" spans="1:1" x14ac:dyDescent="0.25">
      <c r="A323" s="139" t="s">
        <v>682</v>
      </c>
    </row>
    <row r="324" spans="1:1" x14ac:dyDescent="0.25">
      <c r="A324" s="139" t="s">
        <v>686</v>
      </c>
    </row>
    <row r="325" spans="1:1" x14ac:dyDescent="0.25">
      <c r="A325" s="153" t="s">
        <v>688</v>
      </c>
    </row>
    <row r="326" spans="1:1" x14ac:dyDescent="0.25">
      <c r="A326" s="139" t="s">
        <v>694</v>
      </c>
    </row>
    <row r="327" spans="1:1" x14ac:dyDescent="0.25">
      <c r="A327" s="168" t="s">
        <v>698</v>
      </c>
    </row>
    <row r="328" spans="1:1" x14ac:dyDescent="0.25">
      <c r="A328" s="139" t="s">
        <v>703</v>
      </c>
    </row>
    <row r="329" spans="1:1" x14ac:dyDescent="0.25">
      <c r="A329" s="127" t="s">
        <v>708</v>
      </c>
    </row>
    <row r="330" spans="1:1" x14ac:dyDescent="0.25">
      <c r="A330" s="127" t="s">
        <v>713</v>
      </c>
    </row>
    <row r="331" spans="1:1" x14ac:dyDescent="0.25">
      <c r="A331" s="168" t="s">
        <v>718</v>
      </c>
    </row>
    <row r="332" spans="1:1" x14ac:dyDescent="0.25">
      <c r="A332" s="168" t="s">
        <v>724</v>
      </c>
    </row>
    <row r="333" spans="1:1" x14ac:dyDescent="0.25">
      <c r="A333" s="153" t="s">
        <v>728</v>
      </c>
    </row>
    <row r="334" spans="1:1" x14ac:dyDescent="0.25">
      <c r="A334" s="152" t="s">
        <v>735</v>
      </c>
    </row>
    <row r="335" spans="1:1" x14ac:dyDescent="0.25">
      <c r="A335" s="148" t="s">
        <v>739</v>
      </c>
    </row>
    <row r="336" spans="1:1" x14ac:dyDescent="0.25">
      <c r="A336" s="102" t="s">
        <v>745</v>
      </c>
    </row>
    <row r="337" spans="1:1" x14ac:dyDescent="0.25">
      <c r="A337" s="115" t="s">
        <v>746</v>
      </c>
    </row>
    <row r="338" spans="1:1" x14ac:dyDescent="0.25">
      <c r="A338" s="115" t="s">
        <v>751</v>
      </c>
    </row>
    <row r="339" spans="1:1" x14ac:dyDescent="0.25">
      <c r="A339" s="148" t="s">
        <v>756</v>
      </c>
    </row>
    <row r="340" spans="1:1" x14ac:dyDescent="0.25">
      <c r="A340" s="134" t="s">
        <v>763</v>
      </c>
    </row>
    <row r="341" spans="1:1" x14ac:dyDescent="0.25">
      <c r="A341" s="102" t="s">
        <v>768</v>
      </c>
    </row>
    <row r="342" spans="1:1" x14ac:dyDescent="0.25">
      <c r="A342" s="102" t="s">
        <v>773</v>
      </c>
    </row>
    <row r="343" spans="1:1" x14ac:dyDescent="0.25">
      <c r="A343" s="116" t="s">
        <v>774</v>
      </c>
    </row>
    <row r="344" spans="1:1" x14ac:dyDescent="0.25">
      <c r="A344" s="116" t="s">
        <v>780</v>
      </c>
    </row>
    <row r="345" spans="1:1" x14ac:dyDescent="0.25">
      <c r="A345" s="134" t="s">
        <v>786</v>
      </c>
    </row>
    <row r="346" spans="1:1" x14ac:dyDescent="0.25">
      <c r="A346" s="102" t="s">
        <v>790</v>
      </c>
    </row>
    <row r="347" spans="1:1" x14ac:dyDescent="0.25">
      <c r="A347" s="102" t="s">
        <v>792</v>
      </c>
    </row>
    <row r="348" spans="1:1" x14ac:dyDescent="0.25">
      <c r="A348" s="102" t="s">
        <v>798</v>
      </c>
    </row>
    <row r="349" spans="1:1" x14ac:dyDescent="0.25">
      <c r="A349" s="116" t="s">
        <v>804</v>
      </c>
    </row>
    <row r="350" spans="1:1" x14ac:dyDescent="0.25">
      <c r="A350" s="116" t="s">
        <v>810</v>
      </c>
    </row>
    <row r="351" spans="1:1" x14ac:dyDescent="0.25">
      <c r="A351" s="116" t="s">
        <v>816</v>
      </c>
    </row>
    <row r="352" spans="1:1" x14ac:dyDescent="0.25">
      <c r="A352" s="147" t="s">
        <v>824</v>
      </c>
    </row>
    <row r="353" spans="1:1" ht="14.5" x14ac:dyDescent="0.35">
      <c r="A353"/>
    </row>
    <row r="354" spans="1:1" ht="14.5" x14ac:dyDescent="0.35">
      <c r="A354"/>
    </row>
    <row r="355" spans="1:1" ht="14.5" x14ac:dyDescent="0.35">
      <c r="A355"/>
    </row>
    <row r="356" spans="1:1" ht="14.5" x14ac:dyDescent="0.35">
      <c r="A356"/>
    </row>
    <row r="357" spans="1:1" ht="14.5" x14ac:dyDescent="0.35">
      <c r="A357"/>
    </row>
    <row r="358" spans="1:1" ht="14.5" x14ac:dyDescent="0.35">
      <c r="A358"/>
    </row>
    <row r="359" spans="1:1" ht="14.5" x14ac:dyDescent="0.35">
      <c r="A359"/>
    </row>
    <row r="360" spans="1:1" ht="14.5" x14ac:dyDescent="0.35">
      <c r="A360"/>
    </row>
    <row r="361" spans="1:1" ht="14.5" x14ac:dyDescent="0.35">
      <c r="A361"/>
    </row>
    <row r="362" spans="1:1" ht="14.5" x14ac:dyDescent="0.35">
      <c r="A362"/>
    </row>
    <row r="363" spans="1:1" ht="14.5" x14ac:dyDescent="0.35">
      <c r="A363"/>
    </row>
    <row r="364" spans="1:1" ht="14.5" x14ac:dyDescent="0.35">
      <c r="A364"/>
    </row>
    <row r="365" spans="1:1" ht="14.5" x14ac:dyDescent="0.35">
      <c r="A365"/>
    </row>
    <row r="366" spans="1:1" ht="14.5" x14ac:dyDescent="0.35">
      <c r="A366"/>
    </row>
    <row r="367" spans="1:1" ht="14.5" x14ac:dyDescent="0.35">
      <c r="A367"/>
    </row>
    <row r="368" spans="1:1" ht="14.5" x14ac:dyDescent="0.35">
      <c r="A368"/>
    </row>
    <row r="369" spans="1:1" ht="14.5" x14ac:dyDescent="0.35">
      <c r="A369"/>
    </row>
    <row r="370" spans="1:1" ht="14.5" x14ac:dyDescent="0.35">
      <c r="A370"/>
    </row>
    <row r="371" spans="1:1" ht="14.5" x14ac:dyDescent="0.35">
      <c r="A371"/>
    </row>
  </sheetData>
  <autoFilter ref="A2:T209" xr:uid="{8C658E0E-C458-4E0E-A4EF-3C30BFEC0C85}">
    <filterColumn colId="0">
      <filters>
        <filter val="10AEBA"/>
        <filter val="11AEBA"/>
        <filter val="12AEBA"/>
        <filter val="13AEBA"/>
        <filter val="14AEBA"/>
        <filter val="15AEBA"/>
        <filter val="17AEBA"/>
        <filter val="18AEBA"/>
        <filter val="1AEBA"/>
        <filter val="22AEBA"/>
        <filter val="23AEBA"/>
        <filter val="2AEBA"/>
        <filter val="3AEBA"/>
        <filter val="4AEBA"/>
        <filter val="5AEBA"/>
        <filter val="7AEBA"/>
        <filter val="8AEBA"/>
        <filter val="9AEBA"/>
      </filters>
    </filterColumn>
    <filterColumn colId="17">
      <filters>
        <filter val="2011"/>
        <filter val="2012"/>
        <filter val="2013"/>
        <filter val="2015"/>
        <filter val="2016"/>
        <filter val="2017"/>
        <filter val="2018"/>
        <filter val="2019"/>
        <filter val="2020"/>
        <filter val="2021"/>
      </filters>
    </filterColumn>
  </autoFilter>
  <mergeCells count="15">
    <mergeCell ref="H263:H264"/>
    <mergeCell ref="S1:T1"/>
    <mergeCell ref="A1:A2"/>
    <mergeCell ref="B1:B2"/>
    <mergeCell ref="C1:C2"/>
    <mergeCell ref="D1:D2"/>
    <mergeCell ref="E1:L1"/>
    <mergeCell ref="R1:R2"/>
    <mergeCell ref="M1:Q1"/>
    <mergeCell ref="D263:F263"/>
    <mergeCell ref="C263:C264"/>
    <mergeCell ref="I263:I264"/>
    <mergeCell ref="A263:A264"/>
    <mergeCell ref="B263:B264"/>
    <mergeCell ref="G263:G264"/>
  </mergeCells>
  <dataValidations count="4">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3 A24 A26:A29" xr:uid="{DCAEB2AE-E467-4F9D-84FA-9D7F1EC795F8}">
      <formula1>0</formula1>
      <formula2>9</formula2>
    </dataValidation>
    <dataValidation allowBlank="1" showInputMessage="1" showErrorMessage="1" promptTitle="Ingrese Fecha (DD/MM/AAAA)" prompt="Registre la FECHA PROGRAMADA para la terminación de la actividad. (DD/MM/AAAA)" sqref="B87 B3:B30" xr:uid="{C5EC8B0F-AB38-4282-AC3E-381F414E62F8}"/>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309:A352 A30:A36 A46:A48 A52:A74 A76:A88 A90 A98:A100 A109:A214 A219:A220" xr:uid="{0B9E7AA0-566E-4C57-8439-262E9AAB230E}">
      <formula1>0</formula1>
      <formula2>9</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B109:B113 B31 B34 B36 B39 B41 B47:B48 B50:B51 B66 B69 B71:B72 B82:B84 B115:B214 B219:B220" xr:uid="{10AAB510-569E-4EC9-8653-5F42F00E17BF}">
      <formula1>1900/1/1</formula1>
      <formula2>3000/1/1</formula2>
    </dataValidation>
  </dataValidations>
  <pageMargins left="0.7" right="0.7" top="0.75" bottom="0.75" header="0.3" footer="0.3"/>
  <pageSetup orientation="portrait" r:id="rId1"/>
  <ignoredErrors>
    <ignoredError sqref="C276:D276" formulaRange="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4DF5419B-4A99-4AB3-8371-23983D959ABA}">
          <x14:formula1>
            <xm:f>Hoja1!$A$2:$A$7</xm:f>
          </x14:formula1>
          <xm:sqref>S3:S6 S8:S9 S12:S13 S15 S18:S21 S26:S29 S31:S33 S35:S36 S39 S44 S63 S71 S82 S88:S89 S91 S100:S101 S112 S116 S120:S124 S126:S129 S155:S156 S131:S133 S139 S137 S141 S145:S153 S161 S159 S163:S169 S171 S173:S174 S176:S186 S188:S189</xm:sqref>
        </x14:dataValidation>
        <x14:dataValidation type="list" allowBlank="1" showInputMessage="1" showErrorMessage="1" xr:uid="{54AF75CB-88BA-40A1-A8F8-43E8DA7BC0CF}">
          <x14:formula1>
            <xm:f>Hoja1!$B$2:$B$6</xm:f>
          </x14:formula1>
          <xm:sqref>T7 T10:T11 T14 T16:T17 T22:T24 T30 T32 T34 T37:T38 T40 T45:T48 T92</xm:sqref>
        </x14:dataValidation>
        <x14:dataValidation type="list" allowBlank="1" showInputMessage="1" showErrorMessage="1" xr:uid="{40923C38-7936-4D22-BE08-F5D3E35360F5}">
          <x14:formula1>
            <xm:f>Hoja1!$A$2:$A$8</xm:f>
          </x14:formula1>
          <xm:sqref>S7 S10:S11 S14 S16:S17 S22:S24 S30 S34 S37:S38 S40 S45:S48 S92</xm:sqref>
        </x14:dataValidation>
        <x14:dataValidation type="list" allowBlank="1" showInputMessage="1" showErrorMessage="1" xr:uid="{BCDC9AF1-6BBC-4E9D-A742-9F57FD7C8486}">
          <x14:formula1>
            <xm:f>Hoja1!$B$2:$B$4</xm:f>
          </x14:formula1>
          <xm:sqref>T8:T9 T12:T13 T15 T18:T21 T25:T29 T31 T33 T35:T36 T39 T41:T44 T49:T91 T93:T104 T106 T108:T113 T115:T193</xm:sqref>
        </x14:dataValidation>
        <x14:dataValidation type="list" allowBlank="1" showInputMessage="1" showErrorMessage="1" xr:uid="{BBA91EC4-0E44-45BF-9601-B26F82E1B3DC}">
          <x14:formula1>
            <xm:f>Hoja1!$A$2:$A$10</xm:f>
          </x14:formula1>
          <xm:sqref>S25 S49:S62 S64:S70 S72:S77 S175</xm:sqref>
        </x14:dataValidation>
        <x14:dataValidation type="list" allowBlank="1" showInputMessage="1" showErrorMessage="1" xr:uid="{CBC52114-6222-4B04-9478-558DAC612DE3}">
          <x14:formula1>
            <xm:f>Hoja1!$A$2:$A$4</xm:f>
          </x14:formula1>
          <xm:sqref>S41:S43 S78:S81 S83:S87 S90 S93:S99 S102:S104 S106 S108:S111 S113 S115 S117:S119 S125 S154 S162 S157:S158 S130 S138 S160 S134:S136 S142:S144 S140 S172 S187 S192:S193</xm:sqref>
        </x14:dataValidation>
        <x14:dataValidation type="list" allowBlank="1" showInputMessage="1" showErrorMessage="1" xr:uid="{358E73D9-1E49-43AC-AB72-E37ABA78361B}">
          <x14:formula1>
            <xm:f>Hoja1!$A$2:$A$11</xm:f>
          </x14:formula1>
          <xm:sqref>S190:S191</xm:sqref>
        </x14:dataValidation>
        <x14:dataValidation type="list" allowBlank="1" showInputMessage="1" showErrorMessage="1" xr:uid="{E8A29762-004B-4AE8-841C-D7D4FEB29695}">
          <x14:formula1>
            <xm:f>Hoja1!$A$2:$A$12</xm:f>
          </x14:formula1>
          <xm:sqref>S105 S107 S114 S170 S194:S220</xm:sqref>
        </x14:dataValidation>
        <x14:dataValidation type="list" allowBlank="1" showInputMessage="1" showErrorMessage="1" xr:uid="{E360D648-D659-4064-A9EC-A6EAF34DE882}">
          <x14:formula1>
            <xm:f>Hoja1!$B$2:$B$5</xm:f>
          </x14:formula1>
          <xm:sqref>T105 T107 T114 T194:T220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33B0-E447-4DC6-B516-27939C533442}">
  <dimension ref="A1"/>
  <sheetViews>
    <sheetView workbookViewId="0">
      <selection sqref="A1:XFD1048576"/>
    </sheetView>
  </sheetViews>
  <sheetFormatPr baseColWidth="10"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34047-F19D-4E96-94D1-329AC2C74FE5}">
  <dimension ref="A1:U285"/>
  <sheetViews>
    <sheetView zoomScale="68" zoomScaleNormal="68" workbookViewId="0">
      <selection activeCell="A242" sqref="A242:A243"/>
    </sheetView>
  </sheetViews>
  <sheetFormatPr baseColWidth="10" defaultColWidth="11.453125" defaultRowHeight="14.5" x14ac:dyDescent="0.35"/>
  <cols>
    <col min="1" max="9" width="14.1796875" customWidth="1"/>
    <col min="10" max="11" width="11.54296875" customWidth="1"/>
    <col min="13" max="17" width="4.81640625" customWidth="1"/>
    <col min="21" max="21" width="12.81640625" customWidth="1"/>
  </cols>
  <sheetData>
    <row r="1" spans="1:21" x14ac:dyDescent="0.35">
      <c r="A1" s="370" t="s">
        <v>0</v>
      </c>
      <c r="B1" s="370" t="s">
        <v>8</v>
      </c>
      <c r="C1" s="370" t="s">
        <v>11</v>
      </c>
      <c r="D1" s="371" t="s">
        <v>13</v>
      </c>
      <c r="E1" s="372"/>
      <c r="F1" s="372"/>
      <c r="G1" s="372"/>
      <c r="H1" s="372"/>
      <c r="I1" s="372"/>
      <c r="J1" s="372"/>
      <c r="K1" s="372"/>
      <c r="L1" s="370" t="s">
        <v>12</v>
      </c>
      <c r="M1" s="370" t="s">
        <v>15</v>
      </c>
      <c r="N1" s="370"/>
      <c r="O1" s="370"/>
      <c r="P1" s="370"/>
      <c r="Q1" s="370"/>
      <c r="R1" s="365" t="s">
        <v>16</v>
      </c>
      <c r="S1" s="366" t="s">
        <v>17</v>
      </c>
      <c r="T1" s="368" t="s">
        <v>18</v>
      </c>
      <c r="U1" s="369"/>
    </row>
    <row r="2" spans="1:21" s="89" customFormat="1" ht="45" customHeight="1" x14ac:dyDescent="0.15">
      <c r="A2" s="370"/>
      <c r="B2" s="370"/>
      <c r="C2" s="370"/>
      <c r="D2" s="85" t="s">
        <v>19</v>
      </c>
      <c r="E2" s="85" t="s">
        <v>20</v>
      </c>
      <c r="F2" s="85" t="s">
        <v>21</v>
      </c>
      <c r="G2" s="85" t="s">
        <v>22</v>
      </c>
      <c r="H2" s="85" t="s">
        <v>23</v>
      </c>
      <c r="I2" s="85" t="s">
        <v>24</v>
      </c>
      <c r="J2" s="85" t="s">
        <v>25</v>
      </c>
      <c r="K2" s="86" t="s">
        <v>26</v>
      </c>
      <c r="L2" s="370"/>
      <c r="M2" s="87" t="s">
        <v>880</v>
      </c>
      <c r="N2" s="87" t="s">
        <v>881</v>
      </c>
      <c r="O2" s="87" t="s">
        <v>882</v>
      </c>
      <c r="P2" s="87" t="s">
        <v>883</v>
      </c>
      <c r="Q2" s="87" t="s">
        <v>884</v>
      </c>
      <c r="R2" s="365"/>
      <c r="S2" s="367"/>
      <c r="T2" s="88" t="s">
        <v>31</v>
      </c>
      <c r="U2" s="88" t="s">
        <v>32</v>
      </c>
    </row>
    <row r="3" spans="1:21" x14ac:dyDescent="0.35">
      <c r="A3" s="66" t="s">
        <v>33</v>
      </c>
      <c r="B3" s="67">
        <v>46022</v>
      </c>
      <c r="C3" s="4">
        <v>0.5</v>
      </c>
      <c r="D3" s="58"/>
      <c r="E3" s="58"/>
      <c r="F3" s="58"/>
      <c r="G3" s="58"/>
      <c r="H3" s="58" t="s">
        <v>35</v>
      </c>
      <c r="I3" s="58" t="s">
        <v>35</v>
      </c>
      <c r="J3" s="58"/>
      <c r="K3" s="58"/>
      <c r="L3" s="6" t="s">
        <v>885</v>
      </c>
      <c r="M3" s="5" t="s">
        <v>35</v>
      </c>
      <c r="N3" s="5"/>
      <c r="O3" s="5"/>
      <c r="P3" s="5"/>
      <c r="Q3" s="5"/>
      <c r="R3" s="2">
        <v>2011</v>
      </c>
      <c r="S3" s="8"/>
      <c r="T3" s="14" t="s">
        <v>45</v>
      </c>
      <c r="U3" s="14" t="s">
        <v>38</v>
      </c>
    </row>
    <row r="4" spans="1:21" x14ac:dyDescent="0.35">
      <c r="A4" s="68" t="s">
        <v>39</v>
      </c>
      <c r="B4" s="69">
        <v>46022</v>
      </c>
      <c r="C4" s="1">
        <v>0.5</v>
      </c>
      <c r="D4" s="59"/>
      <c r="E4" s="59"/>
      <c r="F4" s="59"/>
      <c r="G4" s="59"/>
      <c r="H4" s="59"/>
      <c r="I4" s="59" t="s">
        <v>35</v>
      </c>
      <c r="J4" s="59"/>
      <c r="K4" s="59"/>
      <c r="L4" s="6" t="s">
        <v>885</v>
      </c>
      <c r="M4" s="2" t="s">
        <v>35</v>
      </c>
      <c r="N4" s="2"/>
      <c r="O4" s="2"/>
      <c r="P4" s="2"/>
      <c r="Q4" s="2"/>
      <c r="R4" s="2">
        <v>2011</v>
      </c>
      <c r="S4" s="8"/>
      <c r="T4" s="14" t="s">
        <v>45</v>
      </c>
      <c r="U4" s="14" t="s">
        <v>38</v>
      </c>
    </row>
    <row r="5" spans="1:21" x14ac:dyDescent="0.35">
      <c r="A5" s="70" t="s">
        <v>46</v>
      </c>
      <c r="B5" s="69">
        <v>46022</v>
      </c>
      <c r="C5" s="1">
        <v>0.5</v>
      </c>
      <c r="D5" s="59"/>
      <c r="E5" s="59"/>
      <c r="F5" s="59"/>
      <c r="G5" s="59"/>
      <c r="H5" s="59" t="s">
        <v>35</v>
      </c>
      <c r="I5" s="59"/>
      <c r="J5" s="59"/>
      <c r="K5" s="59"/>
      <c r="L5" s="6" t="s">
        <v>885</v>
      </c>
      <c r="M5" s="2" t="s">
        <v>35</v>
      </c>
      <c r="N5" s="2"/>
      <c r="O5" s="2"/>
      <c r="P5" s="2"/>
      <c r="Q5" s="2"/>
      <c r="R5" s="2">
        <v>2012</v>
      </c>
      <c r="S5" s="8"/>
      <c r="T5" s="14" t="s">
        <v>45</v>
      </c>
      <c r="U5" s="14" t="s">
        <v>38</v>
      </c>
    </row>
    <row r="6" spans="1:21" x14ac:dyDescent="0.35">
      <c r="A6" s="68" t="s">
        <v>53</v>
      </c>
      <c r="B6" s="69">
        <v>46022</v>
      </c>
      <c r="C6" s="1">
        <v>0.5</v>
      </c>
      <c r="D6" s="59"/>
      <c r="E6" s="59"/>
      <c r="F6" s="59"/>
      <c r="G6" s="59"/>
      <c r="H6" s="59" t="s">
        <v>35</v>
      </c>
      <c r="I6" s="59"/>
      <c r="J6" s="59"/>
      <c r="K6" s="59"/>
      <c r="L6" s="6" t="s">
        <v>885</v>
      </c>
      <c r="M6" s="2" t="s">
        <v>35</v>
      </c>
      <c r="N6" s="2"/>
      <c r="O6" s="2"/>
      <c r="P6" s="2"/>
      <c r="Q6" s="2"/>
      <c r="R6" s="2">
        <v>2013</v>
      </c>
      <c r="S6" s="8"/>
      <c r="T6" s="14" t="s">
        <v>45</v>
      </c>
      <c r="U6" s="14" t="s">
        <v>38</v>
      </c>
    </row>
    <row r="7" spans="1:21" x14ac:dyDescent="0.35">
      <c r="A7" s="9" t="s">
        <v>62</v>
      </c>
      <c r="B7" s="69">
        <v>46022</v>
      </c>
      <c r="C7" s="1">
        <v>0.5</v>
      </c>
      <c r="D7" s="59"/>
      <c r="E7" s="59"/>
      <c r="F7" s="59"/>
      <c r="G7" s="59"/>
      <c r="H7" s="59" t="s">
        <v>35</v>
      </c>
      <c r="I7" s="59"/>
      <c r="J7" s="59"/>
      <c r="K7" s="59"/>
      <c r="L7" s="6" t="s">
        <v>885</v>
      </c>
      <c r="M7" s="2" t="s">
        <v>35</v>
      </c>
      <c r="N7" s="2"/>
      <c r="O7" s="2"/>
      <c r="P7" s="2"/>
      <c r="Q7" s="2"/>
      <c r="R7" s="2">
        <v>2015</v>
      </c>
      <c r="S7" s="8"/>
      <c r="T7" s="14" t="s">
        <v>45</v>
      </c>
      <c r="U7" s="14" t="s">
        <v>38</v>
      </c>
    </row>
    <row r="8" spans="1:21" x14ac:dyDescent="0.35">
      <c r="A8" s="9" t="s">
        <v>65</v>
      </c>
      <c r="B8" s="69">
        <v>46022</v>
      </c>
      <c r="C8" s="1">
        <v>0.5</v>
      </c>
      <c r="D8" s="59"/>
      <c r="E8" s="59"/>
      <c r="F8" s="59"/>
      <c r="G8" s="59"/>
      <c r="H8" s="59" t="s">
        <v>35</v>
      </c>
      <c r="I8" s="59"/>
      <c r="J8" s="59"/>
      <c r="K8" s="59"/>
      <c r="L8" s="6" t="s">
        <v>885</v>
      </c>
      <c r="M8" s="2" t="s">
        <v>35</v>
      </c>
      <c r="N8" s="2"/>
      <c r="O8" s="2"/>
      <c r="P8" s="2"/>
      <c r="Q8" s="2"/>
      <c r="R8" s="2">
        <v>2016</v>
      </c>
      <c r="S8" s="8"/>
      <c r="T8" s="14" t="s">
        <v>45</v>
      </c>
      <c r="U8" s="14" t="s">
        <v>38</v>
      </c>
    </row>
    <row r="9" spans="1:21" x14ac:dyDescent="0.35">
      <c r="A9" s="9" t="s">
        <v>70</v>
      </c>
      <c r="B9" s="69">
        <v>46022</v>
      </c>
      <c r="C9" s="1">
        <v>0.5</v>
      </c>
      <c r="D9" s="59" t="s">
        <v>35</v>
      </c>
      <c r="E9" s="59"/>
      <c r="F9" s="59"/>
      <c r="G9" s="59"/>
      <c r="H9" s="59" t="s">
        <v>35</v>
      </c>
      <c r="I9" s="59"/>
      <c r="J9" s="59"/>
      <c r="K9" s="59"/>
      <c r="L9" s="6" t="s">
        <v>885</v>
      </c>
      <c r="M9" s="2" t="s">
        <v>35</v>
      </c>
      <c r="N9" s="2"/>
      <c r="O9" s="2"/>
      <c r="P9" s="2"/>
      <c r="Q9" s="2"/>
      <c r="R9" s="2">
        <v>2016</v>
      </c>
      <c r="S9" s="8"/>
      <c r="T9" s="14" t="s">
        <v>45</v>
      </c>
      <c r="U9" s="14" t="s">
        <v>38</v>
      </c>
    </row>
    <row r="10" spans="1:21" x14ac:dyDescent="0.35">
      <c r="A10" s="48" t="s">
        <v>73</v>
      </c>
      <c r="B10" s="69">
        <v>46022</v>
      </c>
      <c r="C10" s="1">
        <v>0.5</v>
      </c>
      <c r="D10" s="59"/>
      <c r="E10" s="59"/>
      <c r="F10" s="59"/>
      <c r="G10" s="59"/>
      <c r="H10" s="59" t="s">
        <v>35</v>
      </c>
      <c r="I10" s="59"/>
      <c r="J10" s="59"/>
      <c r="K10" s="59"/>
      <c r="L10" s="6" t="s">
        <v>885</v>
      </c>
      <c r="M10" s="2" t="s">
        <v>35</v>
      </c>
      <c r="N10" s="2"/>
      <c r="O10" s="2"/>
      <c r="P10" s="2"/>
      <c r="Q10" s="2"/>
      <c r="R10" s="2">
        <v>2016</v>
      </c>
      <c r="S10" s="8"/>
      <c r="T10" s="14" t="s">
        <v>45</v>
      </c>
      <c r="U10" s="14" t="s">
        <v>38</v>
      </c>
    </row>
    <row r="11" spans="1:21" x14ac:dyDescent="0.35">
      <c r="A11" s="48" t="s">
        <v>73</v>
      </c>
      <c r="B11" s="69">
        <v>46022</v>
      </c>
      <c r="C11" s="1">
        <v>0.5</v>
      </c>
      <c r="D11" s="59"/>
      <c r="E11" s="59"/>
      <c r="F11" s="59"/>
      <c r="G11" s="59"/>
      <c r="H11" s="59" t="s">
        <v>35</v>
      </c>
      <c r="I11" s="59"/>
      <c r="J11" s="59"/>
      <c r="K11" s="59"/>
      <c r="L11" s="6" t="s">
        <v>885</v>
      </c>
      <c r="M11" s="2" t="s">
        <v>35</v>
      </c>
      <c r="N11" s="2"/>
      <c r="O11" s="2"/>
      <c r="P11" s="2"/>
      <c r="Q11" s="2"/>
      <c r="R11" s="2">
        <v>2016</v>
      </c>
      <c r="S11" s="8"/>
      <c r="T11" s="14" t="s">
        <v>45</v>
      </c>
      <c r="U11" s="14" t="s">
        <v>38</v>
      </c>
    </row>
    <row r="12" spans="1:21" x14ac:dyDescent="0.35">
      <c r="A12" s="48" t="s">
        <v>80</v>
      </c>
      <c r="B12" s="69">
        <v>46022</v>
      </c>
      <c r="C12" s="1">
        <v>0.5</v>
      </c>
      <c r="D12" s="59"/>
      <c r="E12" s="59"/>
      <c r="F12" s="59"/>
      <c r="G12" s="59"/>
      <c r="H12" s="59" t="s">
        <v>35</v>
      </c>
      <c r="I12" s="59"/>
      <c r="J12" s="59"/>
      <c r="K12" s="59"/>
      <c r="L12" s="6" t="s">
        <v>885</v>
      </c>
      <c r="M12" s="2" t="s">
        <v>35</v>
      </c>
      <c r="N12" s="2"/>
      <c r="O12" s="2"/>
      <c r="P12" s="2"/>
      <c r="Q12" s="2"/>
      <c r="R12" s="2">
        <v>2016</v>
      </c>
      <c r="S12" s="8"/>
      <c r="T12" s="14" t="s">
        <v>45</v>
      </c>
      <c r="U12" s="14" t="s">
        <v>38</v>
      </c>
    </row>
    <row r="13" spans="1:21" x14ac:dyDescent="0.35">
      <c r="A13" s="48" t="s">
        <v>80</v>
      </c>
      <c r="B13" s="69">
        <v>46022</v>
      </c>
      <c r="C13" s="1">
        <v>0.5</v>
      </c>
      <c r="D13" s="59"/>
      <c r="E13" s="59"/>
      <c r="F13" s="59"/>
      <c r="G13" s="59"/>
      <c r="H13" s="59" t="s">
        <v>35</v>
      </c>
      <c r="I13" s="59"/>
      <c r="J13" s="59"/>
      <c r="K13" s="59"/>
      <c r="L13" s="6" t="s">
        <v>885</v>
      </c>
      <c r="M13" s="2" t="s">
        <v>35</v>
      </c>
      <c r="N13" s="2"/>
      <c r="O13" s="2"/>
      <c r="P13" s="2"/>
      <c r="Q13" s="2"/>
      <c r="R13" s="2">
        <v>2016</v>
      </c>
      <c r="S13" s="8"/>
      <c r="T13" s="14" t="s">
        <v>45</v>
      </c>
      <c r="U13" s="14" t="s">
        <v>38</v>
      </c>
    </row>
    <row r="14" spans="1:21" x14ac:dyDescent="0.35">
      <c r="A14" s="9" t="s">
        <v>83</v>
      </c>
      <c r="B14" s="69">
        <v>46022</v>
      </c>
      <c r="C14" s="1">
        <v>0.5</v>
      </c>
      <c r="D14" s="59"/>
      <c r="E14" s="59"/>
      <c r="F14" s="59"/>
      <c r="G14" s="59"/>
      <c r="H14" s="59" t="s">
        <v>35</v>
      </c>
      <c r="I14" s="59"/>
      <c r="J14" s="59"/>
      <c r="K14" s="59"/>
      <c r="L14" s="6" t="s">
        <v>885</v>
      </c>
      <c r="M14" s="2" t="s">
        <v>35</v>
      </c>
      <c r="N14" s="2"/>
      <c r="O14" s="2" t="s">
        <v>35</v>
      </c>
      <c r="P14" s="2"/>
      <c r="Q14" s="2"/>
      <c r="R14" s="2">
        <v>2016</v>
      </c>
      <c r="S14" s="8"/>
      <c r="T14" s="14" t="s">
        <v>45</v>
      </c>
      <c r="U14" s="14" t="s">
        <v>38</v>
      </c>
    </row>
    <row r="15" spans="1:21" x14ac:dyDescent="0.35">
      <c r="A15" s="9" t="s">
        <v>86</v>
      </c>
      <c r="B15" s="69">
        <v>46022</v>
      </c>
      <c r="C15" s="1">
        <v>0.5</v>
      </c>
      <c r="D15" s="59"/>
      <c r="E15" s="59"/>
      <c r="F15" s="59"/>
      <c r="G15" s="59"/>
      <c r="H15" s="59" t="s">
        <v>35</v>
      </c>
      <c r="I15" s="59"/>
      <c r="J15" s="59"/>
      <c r="K15" s="59"/>
      <c r="L15" s="6" t="s">
        <v>885</v>
      </c>
      <c r="M15" s="2" t="s">
        <v>35</v>
      </c>
      <c r="N15" s="2"/>
      <c r="O15" s="2"/>
      <c r="P15" s="2"/>
      <c r="Q15" s="2"/>
      <c r="R15" s="2">
        <v>2016</v>
      </c>
      <c r="S15" s="8"/>
      <c r="T15" s="14" t="s">
        <v>45</v>
      </c>
      <c r="U15" s="14" t="s">
        <v>38</v>
      </c>
    </row>
    <row r="16" spans="1:21" x14ac:dyDescent="0.35">
      <c r="A16" s="9" t="s">
        <v>88</v>
      </c>
      <c r="B16" s="69">
        <v>46022</v>
      </c>
      <c r="C16" s="1">
        <v>0.5</v>
      </c>
      <c r="D16" s="59"/>
      <c r="E16" s="59"/>
      <c r="F16" s="59"/>
      <c r="G16" s="59"/>
      <c r="H16" s="59" t="s">
        <v>35</v>
      </c>
      <c r="I16" s="59"/>
      <c r="J16" s="59"/>
      <c r="K16" s="59"/>
      <c r="L16" s="6" t="s">
        <v>885</v>
      </c>
      <c r="M16" s="2" t="s">
        <v>35</v>
      </c>
      <c r="N16" s="2"/>
      <c r="O16" s="2"/>
      <c r="P16" s="2"/>
      <c r="Q16" s="2"/>
      <c r="R16" s="2">
        <v>2016</v>
      </c>
      <c r="S16" s="8"/>
      <c r="T16" s="14" t="s">
        <v>45</v>
      </c>
      <c r="U16" s="14" t="s">
        <v>38</v>
      </c>
    </row>
    <row r="17" spans="1:21" x14ac:dyDescent="0.35">
      <c r="A17" s="9" t="s">
        <v>90</v>
      </c>
      <c r="B17" s="69">
        <v>46022</v>
      </c>
      <c r="C17" s="1">
        <v>0.5</v>
      </c>
      <c r="D17" s="59"/>
      <c r="E17" s="59"/>
      <c r="F17" s="59"/>
      <c r="G17" s="59"/>
      <c r="H17" s="59" t="s">
        <v>35</v>
      </c>
      <c r="I17" s="59"/>
      <c r="J17" s="59"/>
      <c r="K17" s="59"/>
      <c r="L17" s="6" t="s">
        <v>885</v>
      </c>
      <c r="M17" s="2" t="s">
        <v>35</v>
      </c>
      <c r="N17" s="2"/>
      <c r="O17" s="2"/>
      <c r="P17" s="2"/>
      <c r="Q17" s="2"/>
      <c r="R17" s="2">
        <v>2016</v>
      </c>
      <c r="S17" s="8"/>
      <c r="T17" s="14" t="s">
        <v>45</v>
      </c>
      <c r="U17" s="14" t="s">
        <v>38</v>
      </c>
    </row>
    <row r="18" spans="1:21" x14ac:dyDescent="0.35">
      <c r="A18" s="9" t="s">
        <v>92</v>
      </c>
      <c r="B18" s="69">
        <v>46022</v>
      </c>
      <c r="C18" s="1">
        <v>0.5</v>
      </c>
      <c r="D18" s="59"/>
      <c r="E18" s="59"/>
      <c r="F18" s="59"/>
      <c r="G18" s="59"/>
      <c r="H18" s="59" t="s">
        <v>35</v>
      </c>
      <c r="I18" s="59"/>
      <c r="J18" s="59"/>
      <c r="K18" s="59"/>
      <c r="L18" s="6" t="s">
        <v>885</v>
      </c>
      <c r="M18" s="2" t="s">
        <v>35</v>
      </c>
      <c r="N18" s="2"/>
      <c r="O18" s="2"/>
      <c r="P18" s="2"/>
      <c r="Q18" s="2"/>
      <c r="R18" s="2">
        <v>2016</v>
      </c>
      <c r="S18" s="8"/>
      <c r="T18" s="14" t="s">
        <v>45</v>
      </c>
      <c r="U18" s="14" t="s">
        <v>38</v>
      </c>
    </row>
    <row r="19" spans="1:21" x14ac:dyDescent="0.35">
      <c r="A19" s="9" t="s">
        <v>95</v>
      </c>
      <c r="B19" s="69">
        <v>46022</v>
      </c>
      <c r="C19" s="1">
        <v>0.5</v>
      </c>
      <c r="D19" s="59"/>
      <c r="E19" s="59"/>
      <c r="F19" s="59"/>
      <c r="G19" s="59"/>
      <c r="H19" s="59" t="s">
        <v>35</v>
      </c>
      <c r="I19" s="59"/>
      <c r="J19" s="59"/>
      <c r="K19" s="59"/>
      <c r="L19" s="6" t="s">
        <v>885</v>
      </c>
      <c r="M19" s="2" t="s">
        <v>35</v>
      </c>
      <c r="N19" s="2"/>
      <c r="O19" s="2"/>
      <c r="P19" s="2"/>
      <c r="Q19" s="2"/>
      <c r="R19" s="2">
        <v>2016</v>
      </c>
      <c r="S19" s="8"/>
      <c r="T19" s="14" t="s">
        <v>45</v>
      </c>
      <c r="U19" s="14" t="s">
        <v>38</v>
      </c>
    </row>
    <row r="20" spans="1:21" x14ac:dyDescent="0.35">
      <c r="A20" s="9" t="s">
        <v>99</v>
      </c>
      <c r="B20" s="69">
        <v>46022</v>
      </c>
      <c r="C20" s="1">
        <v>0.5</v>
      </c>
      <c r="D20" s="59"/>
      <c r="E20" s="59"/>
      <c r="F20" s="59"/>
      <c r="G20" s="59"/>
      <c r="H20" s="59" t="s">
        <v>35</v>
      </c>
      <c r="I20" s="59"/>
      <c r="J20" s="59"/>
      <c r="K20" s="59"/>
      <c r="L20" s="6" t="s">
        <v>885</v>
      </c>
      <c r="M20" s="2" t="s">
        <v>35</v>
      </c>
      <c r="N20" s="2"/>
      <c r="O20" s="2"/>
      <c r="P20" s="2"/>
      <c r="Q20" s="2"/>
      <c r="R20" s="2">
        <v>2016</v>
      </c>
      <c r="S20" s="8"/>
      <c r="T20" s="14" t="s">
        <v>45</v>
      </c>
      <c r="U20" s="14" t="s">
        <v>38</v>
      </c>
    </row>
    <row r="21" spans="1:21" x14ac:dyDescent="0.35">
      <c r="A21" s="9" t="s">
        <v>102</v>
      </c>
      <c r="B21" s="69">
        <v>46022</v>
      </c>
      <c r="C21" s="1">
        <v>0.5</v>
      </c>
      <c r="D21" s="59"/>
      <c r="E21" s="59"/>
      <c r="F21" s="59"/>
      <c r="G21" s="59"/>
      <c r="H21" s="59" t="s">
        <v>35</v>
      </c>
      <c r="I21" s="59"/>
      <c r="J21" s="59"/>
      <c r="K21" s="59"/>
      <c r="L21" s="6" t="s">
        <v>885</v>
      </c>
      <c r="M21" s="2" t="s">
        <v>35</v>
      </c>
      <c r="N21" s="2"/>
      <c r="O21" s="2"/>
      <c r="P21" s="2"/>
      <c r="Q21" s="2"/>
      <c r="R21" s="2">
        <v>2016</v>
      </c>
      <c r="S21" s="8"/>
      <c r="T21" s="14" t="s">
        <v>45</v>
      </c>
      <c r="U21" s="14" t="s">
        <v>38</v>
      </c>
    </row>
    <row r="22" spans="1:21" x14ac:dyDescent="0.35">
      <c r="A22" s="9" t="s">
        <v>104</v>
      </c>
      <c r="B22" s="69">
        <v>46022</v>
      </c>
      <c r="C22" s="1">
        <v>0.5</v>
      </c>
      <c r="D22" s="59"/>
      <c r="E22" s="59"/>
      <c r="F22" s="59"/>
      <c r="G22" s="59"/>
      <c r="H22" s="59" t="s">
        <v>35</v>
      </c>
      <c r="I22" s="59"/>
      <c r="J22" s="59"/>
      <c r="K22" s="59"/>
      <c r="L22" s="6" t="s">
        <v>885</v>
      </c>
      <c r="M22" s="2" t="s">
        <v>35</v>
      </c>
      <c r="N22" s="2"/>
      <c r="O22" s="2"/>
      <c r="P22" s="2"/>
      <c r="Q22" s="2"/>
      <c r="R22" s="2">
        <v>2016</v>
      </c>
      <c r="S22" s="8"/>
      <c r="T22" s="14" t="s">
        <v>45</v>
      </c>
      <c r="U22" s="14" t="s">
        <v>38</v>
      </c>
    </row>
    <row r="23" spans="1:21" x14ac:dyDescent="0.35">
      <c r="A23" s="9" t="s">
        <v>106</v>
      </c>
      <c r="B23" s="69">
        <v>46022</v>
      </c>
      <c r="C23" s="1">
        <v>0.5</v>
      </c>
      <c r="D23" s="59"/>
      <c r="E23" s="59"/>
      <c r="F23" s="59"/>
      <c r="G23" s="59"/>
      <c r="H23" s="59" t="s">
        <v>35</v>
      </c>
      <c r="I23" s="59"/>
      <c r="J23" s="59"/>
      <c r="K23" s="59"/>
      <c r="L23" s="6" t="s">
        <v>885</v>
      </c>
      <c r="M23" s="2" t="s">
        <v>35</v>
      </c>
      <c r="N23" s="2"/>
      <c r="O23" s="2"/>
      <c r="P23" s="2"/>
      <c r="Q23" s="2"/>
      <c r="R23" s="2">
        <v>2016</v>
      </c>
      <c r="S23" s="8"/>
      <c r="T23" s="14" t="s">
        <v>45</v>
      </c>
      <c r="U23" s="14" t="s">
        <v>38</v>
      </c>
    </row>
    <row r="24" spans="1:21" ht="65" x14ac:dyDescent="0.35">
      <c r="A24" s="9" t="s">
        <v>113</v>
      </c>
      <c r="B24" s="69">
        <v>45991</v>
      </c>
      <c r="C24" s="1">
        <v>0.5</v>
      </c>
      <c r="D24" s="59"/>
      <c r="E24" s="59"/>
      <c r="F24" s="59"/>
      <c r="G24" s="59"/>
      <c r="H24" s="59"/>
      <c r="I24" s="59" t="s">
        <v>35</v>
      </c>
      <c r="J24" s="59"/>
      <c r="K24" s="59" t="s">
        <v>35</v>
      </c>
      <c r="L24" s="24" t="s">
        <v>64</v>
      </c>
      <c r="M24" s="3"/>
      <c r="N24" s="3"/>
      <c r="O24" s="3"/>
      <c r="P24" s="3"/>
      <c r="Q24" s="3"/>
      <c r="R24" s="2">
        <v>2017</v>
      </c>
      <c r="S24" s="8"/>
      <c r="T24" s="14" t="s">
        <v>45</v>
      </c>
      <c r="U24" s="14" t="s">
        <v>38</v>
      </c>
    </row>
    <row r="25" spans="1:21" ht="65" x14ac:dyDescent="0.35">
      <c r="A25" s="9" t="s">
        <v>117</v>
      </c>
      <c r="B25" s="69">
        <v>46022</v>
      </c>
      <c r="C25" s="1">
        <v>0.5</v>
      </c>
      <c r="D25" s="59"/>
      <c r="E25" s="59"/>
      <c r="F25" s="59"/>
      <c r="G25" s="59"/>
      <c r="H25" s="59"/>
      <c r="I25" s="59" t="s">
        <v>35</v>
      </c>
      <c r="J25" s="59"/>
      <c r="K25" s="59" t="s">
        <v>35</v>
      </c>
      <c r="L25" s="6" t="s">
        <v>885</v>
      </c>
      <c r="M25" s="2" t="s">
        <v>35</v>
      </c>
      <c r="N25" s="2"/>
      <c r="O25" s="2"/>
      <c r="P25" s="2"/>
      <c r="Q25" s="2"/>
      <c r="R25" s="2">
        <v>2017</v>
      </c>
      <c r="S25" s="8"/>
      <c r="T25" s="14" t="s">
        <v>45</v>
      </c>
      <c r="U25" s="14" t="s">
        <v>38</v>
      </c>
    </row>
    <row r="26" spans="1:21" x14ac:dyDescent="0.35">
      <c r="A26" s="20" t="s">
        <v>119</v>
      </c>
      <c r="B26" s="11">
        <v>46073</v>
      </c>
      <c r="C26" s="12">
        <v>0</v>
      </c>
      <c r="D26" s="60" t="s">
        <v>35</v>
      </c>
      <c r="E26" s="60" t="s">
        <v>35</v>
      </c>
      <c r="F26" s="60"/>
      <c r="G26" s="60"/>
      <c r="H26" s="60"/>
      <c r="I26" s="60"/>
      <c r="J26" s="60"/>
      <c r="K26" s="60"/>
      <c r="L26" s="13" t="s">
        <v>125</v>
      </c>
      <c r="M26" s="6" t="s">
        <v>35</v>
      </c>
      <c r="N26" s="6"/>
      <c r="O26" s="6" t="s">
        <v>35</v>
      </c>
      <c r="P26" s="6"/>
      <c r="Q26" s="6"/>
      <c r="R26" s="10">
        <v>2018</v>
      </c>
      <c r="S26" s="8"/>
      <c r="T26" s="14" t="s">
        <v>45</v>
      </c>
      <c r="U26" s="14" t="s">
        <v>38</v>
      </c>
    </row>
    <row r="27" spans="1:21" x14ac:dyDescent="0.35">
      <c r="A27" s="20" t="s">
        <v>128</v>
      </c>
      <c r="B27" s="75">
        <v>45930</v>
      </c>
      <c r="C27" s="76">
        <v>0</v>
      </c>
      <c r="D27" s="60"/>
      <c r="E27" s="60"/>
      <c r="F27" s="60"/>
      <c r="G27" s="60"/>
      <c r="H27" s="60"/>
      <c r="I27" s="60"/>
      <c r="J27" s="60" t="s">
        <v>35</v>
      </c>
      <c r="K27" s="60"/>
      <c r="L27" s="27" t="s">
        <v>130</v>
      </c>
      <c r="M27" s="6" t="s">
        <v>35</v>
      </c>
      <c r="N27" s="6"/>
      <c r="O27" s="6" t="s">
        <v>35</v>
      </c>
      <c r="P27" s="6"/>
      <c r="Q27" s="6"/>
      <c r="R27" s="10">
        <v>2019</v>
      </c>
      <c r="S27" s="14">
        <v>2025</v>
      </c>
      <c r="T27" s="16" t="s">
        <v>135</v>
      </c>
      <c r="U27" s="14" t="s">
        <v>38</v>
      </c>
    </row>
    <row r="28" spans="1:21" ht="26" x14ac:dyDescent="0.35">
      <c r="A28" s="20" t="s">
        <v>138</v>
      </c>
      <c r="B28" s="29">
        <v>45687</v>
      </c>
      <c r="C28" s="12">
        <v>1</v>
      </c>
      <c r="D28" s="60"/>
      <c r="E28" s="60"/>
      <c r="F28" s="60"/>
      <c r="G28" s="60"/>
      <c r="H28" s="60"/>
      <c r="I28" s="60"/>
      <c r="J28" s="60" t="s">
        <v>35</v>
      </c>
      <c r="K28" s="60"/>
      <c r="L28" s="26" t="s">
        <v>144</v>
      </c>
      <c r="M28" s="6" t="s">
        <v>35</v>
      </c>
      <c r="N28" s="6"/>
      <c r="O28" s="6"/>
      <c r="P28" s="6"/>
      <c r="Q28" s="6"/>
      <c r="R28" s="10">
        <v>2019</v>
      </c>
      <c r="S28" s="14">
        <v>2025</v>
      </c>
      <c r="T28" s="10" t="s">
        <v>37</v>
      </c>
      <c r="U28" s="14" t="s">
        <v>38</v>
      </c>
    </row>
    <row r="29" spans="1:21" x14ac:dyDescent="0.35">
      <c r="A29" s="9" t="s">
        <v>147</v>
      </c>
      <c r="B29" s="34">
        <v>46022</v>
      </c>
      <c r="C29" s="12">
        <v>0</v>
      </c>
      <c r="D29" s="60" t="s">
        <v>35</v>
      </c>
      <c r="E29" s="60"/>
      <c r="F29" s="60"/>
      <c r="G29" s="60"/>
      <c r="H29" s="60"/>
      <c r="I29" s="60"/>
      <c r="J29" s="60"/>
      <c r="K29" s="60"/>
      <c r="L29" s="33" t="s">
        <v>125</v>
      </c>
      <c r="M29" s="14" t="s">
        <v>35</v>
      </c>
      <c r="N29" s="14"/>
      <c r="O29" s="14"/>
      <c r="P29" s="14"/>
      <c r="Q29" s="14"/>
      <c r="R29" s="10">
        <v>2020</v>
      </c>
      <c r="S29" s="8"/>
      <c r="T29" s="14" t="s">
        <v>45</v>
      </c>
      <c r="U29" s="14" t="s">
        <v>38</v>
      </c>
    </row>
    <row r="30" spans="1:21" x14ac:dyDescent="0.35">
      <c r="A30" s="20" t="s">
        <v>152</v>
      </c>
      <c r="B30" s="28">
        <v>46022</v>
      </c>
      <c r="C30" s="12">
        <v>0</v>
      </c>
      <c r="D30" s="60"/>
      <c r="E30" s="60"/>
      <c r="F30" s="60"/>
      <c r="G30" s="60"/>
      <c r="H30" s="60"/>
      <c r="I30" s="60"/>
      <c r="J30" s="60" t="s">
        <v>35</v>
      </c>
      <c r="K30" s="60"/>
      <c r="L30" s="26" t="s">
        <v>144</v>
      </c>
      <c r="M30" s="6"/>
      <c r="N30" s="6"/>
      <c r="O30" s="6"/>
      <c r="P30" s="6"/>
      <c r="Q30" s="6"/>
      <c r="R30" s="10">
        <v>2020</v>
      </c>
      <c r="S30" s="14"/>
      <c r="T30" s="14" t="s">
        <v>45</v>
      </c>
      <c r="U30" s="14" t="s">
        <v>38</v>
      </c>
    </row>
    <row r="31" spans="1:21" x14ac:dyDescent="0.35">
      <c r="A31" s="20" t="s">
        <v>159</v>
      </c>
      <c r="B31" s="29">
        <v>45991</v>
      </c>
      <c r="C31" s="12">
        <v>0</v>
      </c>
      <c r="D31" s="60"/>
      <c r="E31" s="60"/>
      <c r="F31" s="60"/>
      <c r="G31" s="60"/>
      <c r="H31" s="60"/>
      <c r="I31" s="60"/>
      <c r="J31" s="60" t="s">
        <v>35</v>
      </c>
      <c r="K31" s="60"/>
      <c r="L31" s="14" t="s">
        <v>130</v>
      </c>
      <c r="M31" s="6" t="s">
        <v>35</v>
      </c>
      <c r="N31" s="6"/>
      <c r="O31" s="6"/>
      <c r="P31" s="6"/>
      <c r="Q31" s="6"/>
      <c r="R31" s="10">
        <v>2020</v>
      </c>
      <c r="S31" s="14"/>
      <c r="T31" s="14" t="s">
        <v>45</v>
      </c>
      <c r="U31" s="14" t="s">
        <v>38</v>
      </c>
    </row>
    <row r="32" spans="1:21" x14ac:dyDescent="0.35">
      <c r="A32" s="20" t="s">
        <v>163</v>
      </c>
      <c r="B32" s="29">
        <v>46022</v>
      </c>
      <c r="C32" s="12">
        <v>0</v>
      </c>
      <c r="D32" s="60"/>
      <c r="E32" s="60"/>
      <c r="F32" s="60"/>
      <c r="G32" s="60"/>
      <c r="H32" s="60"/>
      <c r="I32" s="60" t="s">
        <v>35</v>
      </c>
      <c r="J32" s="60" t="s">
        <v>35</v>
      </c>
      <c r="K32" s="60"/>
      <c r="L32" s="26" t="s">
        <v>130</v>
      </c>
      <c r="M32" s="6" t="s">
        <v>35</v>
      </c>
      <c r="N32" s="6"/>
      <c r="O32" s="6"/>
      <c r="P32" s="6"/>
      <c r="Q32" s="6"/>
      <c r="R32" s="10">
        <v>2020</v>
      </c>
      <c r="S32" s="8"/>
      <c r="T32" s="14" t="s">
        <v>45</v>
      </c>
      <c r="U32" s="14" t="s">
        <v>38</v>
      </c>
    </row>
    <row r="33" spans="1:21" x14ac:dyDescent="0.35">
      <c r="A33" s="9" t="s">
        <v>170</v>
      </c>
      <c r="B33" s="11">
        <v>46006</v>
      </c>
      <c r="C33" s="12">
        <v>0</v>
      </c>
      <c r="D33" s="60" t="s">
        <v>35</v>
      </c>
      <c r="E33" s="60"/>
      <c r="F33" s="60" t="s">
        <v>35</v>
      </c>
      <c r="G33" s="60"/>
      <c r="H33" s="60"/>
      <c r="I33" s="60"/>
      <c r="J33" s="60"/>
      <c r="K33" s="60"/>
      <c r="L33" s="26" t="s">
        <v>125</v>
      </c>
      <c r="M33" s="6" t="s">
        <v>35</v>
      </c>
      <c r="N33" s="6"/>
      <c r="O33" s="6" t="s">
        <v>35</v>
      </c>
      <c r="P33" s="6"/>
      <c r="Q33" s="6"/>
      <c r="R33" s="10">
        <v>2021</v>
      </c>
      <c r="S33" s="8"/>
      <c r="T33" s="14" t="s">
        <v>45</v>
      </c>
      <c r="U33" s="14" t="s">
        <v>38</v>
      </c>
    </row>
    <row r="34" spans="1:21" x14ac:dyDescent="0.35">
      <c r="A34" s="20" t="s">
        <v>175</v>
      </c>
      <c r="B34" s="11">
        <v>46022</v>
      </c>
      <c r="C34" s="12">
        <v>0.2</v>
      </c>
      <c r="D34" s="60" t="s">
        <v>35</v>
      </c>
      <c r="E34" s="60"/>
      <c r="F34" s="60" t="s">
        <v>35</v>
      </c>
      <c r="G34" s="60"/>
      <c r="H34" s="60"/>
      <c r="I34" s="60"/>
      <c r="J34" s="60"/>
      <c r="K34" s="60"/>
      <c r="L34" s="27" t="s">
        <v>125</v>
      </c>
      <c r="M34" s="6" t="s">
        <v>35</v>
      </c>
      <c r="N34" s="6"/>
      <c r="O34" s="6" t="s">
        <v>35</v>
      </c>
      <c r="P34" s="6"/>
      <c r="Q34" s="6"/>
      <c r="R34" s="10">
        <v>2021</v>
      </c>
      <c r="S34" s="8"/>
      <c r="T34" s="14" t="s">
        <v>45</v>
      </c>
      <c r="U34" s="14" t="s">
        <v>38</v>
      </c>
    </row>
    <row r="35" spans="1:21" x14ac:dyDescent="0.35">
      <c r="A35" s="20" t="s">
        <v>181</v>
      </c>
      <c r="B35" s="45">
        <v>46022</v>
      </c>
      <c r="C35" s="12">
        <v>0.33333333333333331</v>
      </c>
      <c r="D35" s="60" t="s">
        <v>35</v>
      </c>
      <c r="E35" s="60"/>
      <c r="F35" s="60" t="s">
        <v>35</v>
      </c>
      <c r="G35" s="60"/>
      <c r="H35" s="60"/>
      <c r="I35" s="60"/>
      <c r="J35" s="60"/>
      <c r="K35" s="60"/>
      <c r="L35" s="27" t="s">
        <v>125</v>
      </c>
      <c r="M35" s="6" t="s">
        <v>35</v>
      </c>
      <c r="N35" s="6"/>
      <c r="O35" s="6" t="s">
        <v>35</v>
      </c>
      <c r="P35" s="6" t="s">
        <v>35</v>
      </c>
      <c r="Q35" s="6"/>
      <c r="R35" s="10">
        <v>2021</v>
      </c>
      <c r="S35" s="8"/>
      <c r="T35" s="14" t="s">
        <v>45</v>
      </c>
      <c r="U35" s="14" t="s">
        <v>38</v>
      </c>
    </row>
    <row r="36" spans="1:21" x14ac:dyDescent="0.35">
      <c r="A36" s="9" t="s">
        <v>187</v>
      </c>
      <c r="B36" s="11">
        <v>45991</v>
      </c>
      <c r="C36" s="12">
        <v>0</v>
      </c>
      <c r="D36" s="61" t="s">
        <v>35</v>
      </c>
      <c r="E36" s="61" t="s">
        <v>35</v>
      </c>
      <c r="F36" s="61"/>
      <c r="G36" s="61"/>
      <c r="H36" s="61"/>
      <c r="I36" s="61"/>
      <c r="J36" s="61"/>
      <c r="K36" s="61"/>
      <c r="L36" s="26" t="s">
        <v>125</v>
      </c>
      <c r="M36" s="6" t="s">
        <v>35</v>
      </c>
      <c r="N36" s="6"/>
      <c r="O36" s="6" t="s">
        <v>35</v>
      </c>
      <c r="P36" s="6"/>
      <c r="Q36" s="6"/>
      <c r="R36" s="10">
        <v>2021</v>
      </c>
      <c r="S36" s="8"/>
      <c r="T36" s="14" t="s">
        <v>45</v>
      </c>
      <c r="U36" s="14" t="s">
        <v>38</v>
      </c>
    </row>
    <row r="37" spans="1:21" x14ac:dyDescent="0.35">
      <c r="A37" s="20" t="s">
        <v>194</v>
      </c>
      <c r="B37" s="11">
        <v>46022</v>
      </c>
      <c r="C37" s="12">
        <v>0.2</v>
      </c>
      <c r="D37" s="61" t="s">
        <v>35</v>
      </c>
      <c r="E37" s="61"/>
      <c r="F37" s="61" t="s">
        <v>35</v>
      </c>
      <c r="G37" s="61"/>
      <c r="H37" s="61"/>
      <c r="I37" s="61"/>
      <c r="J37" s="61"/>
      <c r="K37" s="61"/>
      <c r="L37" s="27" t="s">
        <v>125</v>
      </c>
      <c r="M37" s="6" t="s">
        <v>35</v>
      </c>
      <c r="N37" s="6"/>
      <c r="O37" s="6" t="s">
        <v>35</v>
      </c>
      <c r="P37" s="6" t="s">
        <v>35</v>
      </c>
      <c r="Q37" s="6"/>
      <c r="R37" s="10">
        <v>2021</v>
      </c>
      <c r="S37" s="8"/>
      <c r="T37" s="14" t="s">
        <v>45</v>
      </c>
      <c r="U37" s="14" t="s">
        <v>38</v>
      </c>
    </row>
    <row r="38" spans="1:21" x14ac:dyDescent="0.35">
      <c r="A38" s="31" t="s">
        <v>199</v>
      </c>
      <c r="B38" s="36">
        <v>46006</v>
      </c>
      <c r="C38" s="18">
        <v>0</v>
      </c>
      <c r="D38" s="62"/>
      <c r="E38" s="62"/>
      <c r="F38" s="62" t="s">
        <v>35</v>
      </c>
      <c r="G38" s="62"/>
      <c r="H38" s="62"/>
      <c r="I38" s="62"/>
      <c r="J38" s="62"/>
      <c r="K38" s="62"/>
      <c r="L38" s="37" t="s">
        <v>125</v>
      </c>
      <c r="M38" s="19" t="s">
        <v>35</v>
      </c>
      <c r="N38" s="19"/>
      <c r="O38" s="19" t="s">
        <v>35</v>
      </c>
      <c r="P38" s="19"/>
      <c r="Q38" s="19"/>
      <c r="R38" s="10">
        <v>2021</v>
      </c>
      <c r="S38" s="8"/>
      <c r="T38" s="14" t="s">
        <v>45</v>
      </c>
      <c r="U38" s="14" t="s">
        <v>38</v>
      </c>
    </row>
    <row r="39" spans="1:21" x14ac:dyDescent="0.35">
      <c r="A39" s="20" t="s">
        <v>201</v>
      </c>
      <c r="B39" s="73">
        <v>46022</v>
      </c>
      <c r="C39" s="18">
        <v>0.33333333333333331</v>
      </c>
      <c r="D39" s="63"/>
      <c r="E39" s="63"/>
      <c r="F39" s="63" t="s">
        <v>35</v>
      </c>
      <c r="G39" s="63"/>
      <c r="H39" s="63"/>
      <c r="I39" s="63"/>
      <c r="J39" s="63"/>
      <c r="K39" s="63"/>
      <c r="L39" s="27" t="s">
        <v>125</v>
      </c>
      <c r="M39" s="6" t="s">
        <v>35</v>
      </c>
      <c r="N39" s="6"/>
      <c r="O39" s="6" t="s">
        <v>35</v>
      </c>
      <c r="P39" s="19" t="s">
        <v>35</v>
      </c>
      <c r="Q39" s="19"/>
      <c r="R39" s="10">
        <v>2021</v>
      </c>
      <c r="S39" s="8"/>
      <c r="T39" s="14" t="s">
        <v>45</v>
      </c>
      <c r="U39" s="14" t="s">
        <v>38</v>
      </c>
    </row>
    <row r="40" spans="1:21" x14ac:dyDescent="0.35">
      <c r="A40" s="17" t="s">
        <v>204</v>
      </c>
      <c r="B40" s="36">
        <v>46022</v>
      </c>
      <c r="C40" s="18">
        <v>0.2</v>
      </c>
      <c r="D40" s="63"/>
      <c r="E40" s="63"/>
      <c r="F40" s="63" t="s">
        <v>35</v>
      </c>
      <c r="G40" s="63"/>
      <c r="H40" s="63"/>
      <c r="I40" s="63"/>
      <c r="J40" s="63"/>
      <c r="K40" s="63"/>
      <c r="L40" s="27" t="s">
        <v>125</v>
      </c>
      <c r="M40" s="19" t="s">
        <v>35</v>
      </c>
      <c r="N40" s="19"/>
      <c r="O40" s="19" t="s">
        <v>35</v>
      </c>
      <c r="P40" s="19" t="s">
        <v>35</v>
      </c>
      <c r="Q40" s="19"/>
      <c r="R40" s="10">
        <v>2021</v>
      </c>
      <c r="S40" s="8"/>
      <c r="T40" s="14" t="s">
        <v>45</v>
      </c>
      <c r="U40" s="14" t="s">
        <v>38</v>
      </c>
    </row>
    <row r="41" spans="1:21" x14ac:dyDescent="0.35">
      <c r="A41" s="31" t="s">
        <v>210</v>
      </c>
      <c r="B41" s="36">
        <v>46006</v>
      </c>
      <c r="C41" s="18">
        <v>0</v>
      </c>
      <c r="D41" s="62" t="s">
        <v>35</v>
      </c>
      <c r="E41" s="62" t="s">
        <v>35</v>
      </c>
      <c r="F41" s="62"/>
      <c r="G41" s="62"/>
      <c r="H41" s="62"/>
      <c r="I41" s="62"/>
      <c r="J41" s="62"/>
      <c r="K41" s="62"/>
      <c r="L41" s="26" t="s">
        <v>125</v>
      </c>
      <c r="M41" s="19" t="s">
        <v>35</v>
      </c>
      <c r="N41" s="19"/>
      <c r="O41" s="19"/>
      <c r="P41" s="19"/>
      <c r="Q41" s="19"/>
      <c r="R41" s="10">
        <v>2021</v>
      </c>
      <c r="S41" s="8"/>
      <c r="T41" s="14" t="s">
        <v>45</v>
      </c>
      <c r="U41" s="14" t="s">
        <v>38</v>
      </c>
    </row>
    <row r="42" spans="1:21" x14ac:dyDescent="0.35">
      <c r="A42" s="20" t="s">
        <v>213</v>
      </c>
      <c r="B42" s="36">
        <v>46022</v>
      </c>
      <c r="C42" s="18">
        <v>0.2</v>
      </c>
      <c r="D42" s="62" t="s">
        <v>35</v>
      </c>
      <c r="E42" s="62"/>
      <c r="F42" s="62" t="s">
        <v>35</v>
      </c>
      <c r="G42" s="62"/>
      <c r="H42" s="62"/>
      <c r="I42" s="62"/>
      <c r="J42" s="62"/>
      <c r="K42" s="62"/>
      <c r="L42" s="27" t="s">
        <v>125</v>
      </c>
      <c r="M42" s="6" t="s">
        <v>35</v>
      </c>
      <c r="N42" s="6"/>
      <c r="O42" s="6" t="s">
        <v>35</v>
      </c>
      <c r="P42" s="6" t="s">
        <v>35</v>
      </c>
      <c r="Q42" s="19"/>
      <c r="R42" s="10">
        <v>2021</v>
      </c>
      <c r="S42" s="8"/>
      <c r="T42" s="14" t="s">
        <v>45</v>
      </c>
      <c r="U42" s="14" t="s">
        <v>38</v>
      </c>
    </row>
    <row r="43" spans="1:21" x14ac:dyDescent="0.35">
      <c r="A43" s="9" t="s">
        <v>219</v>
      </c>
      <c r="B43" s="11">
        <v>46006</v>
      </c>
      <c r="C43" s="12">
        <v>0</v>
      </c>
      <c r="D43" s="60"/>
      <c r="E43" s="60"/>
      <c r="F43" s="60" t="s">
        <v>35</v>
      </c>
      <c r="G43" s="60"/>
      <c r="H43" s="60"/>
      <c r="I43" s="60"/>
      <c r="J43" s="60"/>
      <c r="K43" s="60"/>
      <c r="L43" s="26" t="s">
        <v>125</v>
      </c>
      <c r="M43" s="6" t="s">
        <v>35</v>
      </c>
      <c r="N43" s="6"/>
      <c r="O43" s="6" t="s">
        <v>35</v>
      </c>
      <c r="P43" s="6"/>
      <c r="Q43" s="6"/>
      <c r="R43" s="10">
        <v>2021</v>
      </c>
      <c r="S43" s="8"/>
      <c r="T43" s="14" t="s">
        <v>45</v>
      </c>
      <c r="U43" s="14" t="s">
        <v>38</v>
      </c>
    </row>
    <row r="44" spans="1:21" x14ac:dyDescent="0.35">
      <c r="A44" s="20" t="s">
        <v>222</v>
      </c>
      <c r="B44" s="11">
        <v>46022</v>
      </c>
      <c r="C44" s="12">
        <v>0.25</v>
      </c>
      <c r="D44" s="60"/>
      <c r="E44" s="60"/>
      <c r="F44" s="60" t="s">
        <v>35</v>
      </c>
      <c r="G44" s="60"/>
      <c r="H44" s="60"/>
      <c r="I44" s="60"/>
      <c r="J44" s="60"/>
      <c r="K44" s="60"/>
      <c r="L44" s="27" t="s">
        <v>125</v>
      </c>
      <c r="M44" s="6" t="s">
        <v>35</v>
      </c>
      <c r="N44" s="6"/>
      <c r="O44" s="6"/>
      <c r="P44" s="6"/>
      <c r="Q44" s="6"/>
      <c r="R44" s="10">
        <v>2021</v>
      </c>
      <c r="S44" s="8"/>
      <c r="T44" s="14" t="s">
        <v>45</v>
      </c>
      <c r="U44" s="14" t="s">
        <v>38</v>
      </c>
    </row>
    <row r="45" spans="1:21" x14ac:dyDescent="0.35">
      <c r="A45" s="9" t="s">
        <v>228</v>
      </c>
      <c r="B45" s="11">
        <v>45991</v>
      </c>
      <c r="C45" s="12">
        <v>0</v>
      </c>
      <c r="D45" s="60" t="s">
        <v>35</v>
      </c>
      <c r="E45" s="60"/>
      <c r="F45" s="60" t="s">
        <v>35</v>
      </c>
      <c r="G45" s="60"/>
      <c r="H45" s="60"/>
      <c r="I45" s="60"/>
      <c r="J45" s="60"/>
      <c r="K45" s="60"/>
      <c r="L45" s="26" t="s">
        <v>125</v>
      </c>
      <c r="M45" s="6" t="s">
        <v>35</v>
      </c>
      <c r="N45" s="6"/>
      <c r="O45" s="6" t="s">
        <v>35</v>
      </c>
      <c r="P45" s="6"/>
      <c r="Q45" s="6"/>
      <c r="R45" s="10">
        <v>2021</v>
      </c>
      <c r="S45" s="8"/>
      <c r="T45" s="14" t="s">
        <v>45</v>
      </c>
      <c r="U45" s="14" t="s">
        <v>38</v>
      </c>
    </row>
    <row r="46" spans="1:21" x14ac:dyDescent="0.35">
      <c r="A46" s="20" t="s">
        <v>232</v>
      </c>
      <c r="B46" s="11">
        <v>46022</v>
      </c>
      <c r="C46" s="12">
        <v>0.25</v>
      </c>
      <c r="D46" s="60"/>
      <c r="E46" s="60"/>
      <c r="F46" s="60" t="s">
        <v>35</v>
      </c>
      <c r="G46" s="60"/>
      <c r="H46" s="60"/>
      <c r="I46" s="60"/>
      <c r="J46" s="60"/>
      <c r="K46" s="60"/>
      <c r="L46" s="27" t="s">
        <v>125</v>
      </c>
      <c r="M46" s="6" t="s">
        <v>35</v>
      </c>
      <c r="N46" s="6"/>
      <c r="O46" s="6" t="s">
        <v>35</v>
      </c>
      <c r="P46" s="6"/>
      <c r="Q46" s="6"/>
      <c r="R46" s="10">
        <v>2021</v>
      </c>
      <c r="S46" s="8"/>
      <c r="T46" s="14" t="s">
        <v>45</v>
      </c>
      <c r="U46" s="14" t="s">
        <v>38</v>
      </c>
    </row>
    <row r="47" spans="1:21" x14ac:dyDescent="0.35">
      <c r="A47" s="9" t="s">
        <v>236</v>
      </c>
      <c r="B47" s="71">
        <v>45991</v>
      </c>
      <c r="C47" s="12">
        <v>0</v>
      </c>
      <c r="D47" s="60" t="s">
        <v>35</v>
      </c>
      <c r="E47" s="60"/>
      <c r="F47" s="60" t="s">
        <v>35</v>
      </c>
      <c r="G47" s="60"/>
      <c r="H47" s="60"/>
      <c r="I47" s="60"/>
      <c r="J47" s="60"/>
      <c r="K47" s="60"/>
      <c r="L47" s="25" t="s">
        <v>125</v>
      </c>
      <c r="M47" s="6" t="s">
        <v>35</v>
      </c>
      <c r="N47" s="6"/>
      <c r="O47" s="6" t="s">
        <v>35</v>
      </c>
      <c r="P47" s="6"/>
      <c r="Q47" s="6"/>
      <c r="R47" s="10">
        <v>2021</v>
      </c>
      <c r="S47" s="8"/>
      <c r="T47" s="14" t="s">
        <v>45</v>
      </c>
      <c r="U47" s="14" t="s">
        <v>38</v>
      </c>
    </row>
    <row r="48" spans="1:21" x14ac:dyDescent="0.35">
      <c r="A48" s="17" t="s">
        <v>238</v>
      </c>
      <c r="B48" s="44">
        <v>46387</v>
      </c>
      <c r="C48" s="12">
        <v>0.5</v>
      </c>
      <c r="D48" s="60" t="s">
        <v>35</v>
      </c>
      <c r="E48" s="60"/>
      <c r="F48" s="60" t="s">
        <v>35</v>
      </c>
      <c r="G48" s="60"/>
      <c r="H48" s="60"/>
      <c r="I48" s="60"/>
      <c r="J48" s="60"/>
      <c r="K48" s="60"/>
      <c r="L48" s="27" t="s">
        <v>125</v>
      </c>
      <c r="M48" s="6" t="s">
        <v>35</v>
      </c>
      <c r="N48" s="6"/>
      <c r="O48" s="6" t="s">
        <v>35</v>
      </c>
      <c r="P48" s="6" t="s">
        <v>35</v>
      </c>
      <c r="Q48" s="6"/>
      <c r="R48" s="10">
        <v>2021</v>
      </c>
      <c r="S48" s="8"/>
      <c r="T48" s="14" t="s">
        <v>45</v>
      </c>
      <c r="U48" s="14" t="s">
        <v>38</v>
      </c>
    </row>
    <row r="49" spans="1:21" x14ac:dyDescent="0.35">
      <c r="A49" s="31" t="s">
        <v>243</v>
      </c>
      <c r="B49" s="11">
        <v>46006</v>
      </c>
      <c r="C49" s="12">
        <v>0</v>
      </c>
      <c r="D49" s="60"/>
      <c r="E49" s="60" t="s">
        <v>35</v>
      </c>
      <c r="F49" s="60" t="s">
        <v>35</v>
      </c>
      <c r="G49" s="60"/>
      <c r="H49" s="60"/>
      <c r="I49" s="60"/>
      <c r="J49" s="60"/>
      <c r="K49" s="60"/>
      <c r="L49" s="26" t="s">
        <v>125</v>
      </c>
      <c r="M49" s="6" t="s">
        <v>35</v>
      </c>
      <c r="N49" s="6"/>
      <c r="O49" s="6" t="s">
        <v>35</v>
      </c>
      <c r="P49" s="6"/>
      <c r="Q49" s="6"/>
      <c r="R49" s="10">
        <v>2021</v>
      </c>
      <c r="S49" s="8"/>
      <c r="T49" s="14" t="s">
        <v>45</v>
      </c>
      <c r="U49" s="14" t="s">
        <v>38</v>
      </c>
    </row>
    <row r="50" spans="1:21" ht="26" x14ac:dyDescent="0.35">
      <c r="A50" s="9" t="s">
        <v>246</v>
      </c>
      <c r="B50" s="11">
        <v>45716</v>
      </c>
      <c r="C50" s="12">
        <v>1</v>
      </c>
      <c r="D50" s="60" t="s">
        <v>35</v>
      </c>
      <c r="E50" s="60"/>
      <c r="F50" s="60"/>
      <c r="G50" s="60"/>
      <c r="H50" s="60"/>
      <c r="I50" s="60"/>
      <c r="J50" s="60"/>
      <c r="K50" s="60"/>
      <c r="L50" s="25" t="s">
        <v>125</v>
      </c>
      <c r="M50" s="6" t="s">
        <v>35</v>
      </c>
      <c r="N50" s="6"/>
      <c r="O50" s="6"/>
      <c r="P50" s="6"/>
      <c r="Q50" s="6"/>
      <c r="R50" s="10">
        <v>2021</v>
      </c>
      <c r="S50" s="14">
        <v>2025</v>
      </c>
      <c r="T50" s="10" t="s">
        <v>251</v>
      </c>
      <c r="U50" s="14" t="s">
        <v>322</v>
      </c>
    </row>
    <row r="51" spans="1:21" x14ac:dyDescent="0.35">
      <c r="A51" s="20" t="s">
        <v>252</v>
      </c>
      <c r="B51" s="11">
        <v>46022</v>
      </c>
      <c r="C51" s="12">
        <v>0.5</v>
      </c>
      <c r="D51" s="60" t="s">
        <v>35</v>
      </c>
      <c r="E51" s="60"/>
      <c r="F51" s="60" t="s">
        <v>35</v>
      </c>
      <c r="G51" s="60"/>
      <c r="H51" s="60"/>
      <c r="I51" s="60"/>
      <c r="J51" s="60"/>
      <c r="K51" s="60"/>
      <c r="L51" s="27" t="s">
        <v>125</v>
      </c>
      <c r="M51" s="6" t="s">
        <v>35</v>
      </c>
      <c r="N51" s="6"/>
      <c r="O51" s="6"/>
      <c r="P51" s="6"/>
      <c r="Q51" s="6"/>
      <c r="R51" s="10">
        <v>2021</v>
      </c>
      <c r="S51" s="8"/>
      <c r="T51" s="14" t="s">
        <v>45</v>
      </c>
      <c r="U51" s="14" t="s">
        <v>38</v>
      </c>
    </row>
    <row r="52" spans="1:21" x14ac:dyDescent="0.35">
      <c r="A52" s="20" t="s">
        <v>256</v>
      </c>
      <c r="B52" s="11">
        <v>45991</v>
      </c>
      <c r="C52" s="12">
        <v>0</v>
      </c>
      <c r="D52" s="60"/>
      <c r="E52" s="60"/>
      <c r="F52" s="60" t="s">
        <v>35</v>
      </c>
      <c r="G52" s="60"/>
      <c r="H52" s="60"/>
      <c r="I52" s="60"/>
      <c r="J52" s="60"/>
      <c r="K52" s="60"/>
      <c r="L52" s="30" t="s">
        <v>125</v>
      </c>
      <c r="M52" s="6" t="s">
        <v>35</v>
      </c>
      <c r="N52" s="6"/>
      <c r="O52" s="6" t="s">
        <v>35</v>
      </c>
      <c r="P52" s="6"/>
      <c r="Q52" s="6"/>
      <c r="R52" s="10">
        <v>2021</v>
      </c>
      <c r="S52" s="8"/>
      <c r="T52" s="14" t="s">
        <v>45</v>
      </c>
      <c r="U52" s="14" t="s">
        <v>38</v>
      </c>
    </row>
    <row r="53" spans="1:21" x14ac:dyDescent="0.35">
      <c r="A53" s="9" t="s">
        <v>262</v>
      </c>
      <c r="B53" s="11">
        <v>46022</v>
      </c>
      <c r="C53" s="12">
        <v>0</v>
      </c>
      <c r="D53" s="60" t="s">
        <v>35</v>
      </c>
      <c r="E53" s="60"/>
      <c r="F53" s="60"/>
      <c r="G53" s="60"/>
      <c r="H53" s="60"/>
      <c r="I53" s="60"/>
      <c r="J53" s="60"/>
      <c r="K53" s="60"/>
      <c r="L53" s="35" t="s">
        <v>125</v>
      </c>
      <c r="M53" s="6" t="s">
        <v>35</v>
      </c>
      <c r="N53" s="6"/>
      <c r="O53" s="6" t="s">
        <v>35</v>
      </c>
      <c r="P53" s="6"/>
      <c r="Q53" s="6"/>
      <c r="R53" s="10">
        <v>2021</v>
      </c>
      <c r="S53" s="8"/>
      <c r="T53" s="14" t="s">
        <v>45</v>
      </c>
      <c r="U53" s="14" t="s">
        <v>38</v>
      </c>
    </row>
    <row r="54" spans="1:21" x14ac:dyDescent="0.35">
      <c r="A54" s="20" t="s">
        <v>266</v>
      </c>
      <c r="B54" s="42">
        <v>46073</v>
      </c>
      <c r="C54" s="12">
        <v>0</v>
      </c>
      <c r="D54" s="61" t="s">
        <v>35</v>
      </c>
      <c r="E54" s="61"/>
      <c r="F54" s="61"/>
      <c r="G54" s="61"/>
      <c r="H54" s="61"/>
      <c r="I54" s="61"/>
      <c r="J54" s="61"/>
      <c r="K54" s="61"/>
      <c r="L54" s="27" t="s">
        <v>125</v>
      </c>
      <c r="M54" s="6" t="s">
        <v>35</v>
      </c>
      <c r="N54" s="6"/>
      <c r="O54" s="6"/>
      <c r="P54" s="6"/>
      <c r="Q54" s="6"/>
      <c r="R54" s="10">
        <v>2021</v>
      </c>
      <c r="S54" s="8"/>
      <c r="T54" s="14" t="s">
        <v>45</v>
      </c>
      <c r="U54" s="14" t="s">
        <v>38</v>
      </c>
    </row>
    <row r="55" spans="1:21" x14ac:dyDescent="0.35">
      <c r="A55" s="9" t="s">
        <v>270</v>
      </c>
      <c r="B55" s="11">
        <v>46006</v>
      </c>
      <c r="C55" s="12">
        <v>0</v>
      </c>
      <c r="D55" s="61" t="s">
        <v>35</v>
      </c>
      <c r="E55" s="61"/>
      <c r="F55" s="61"/>
      <c r="G55" s="61"/>
      <c r="H55" s="61"/>
      <c r="I55" s="61"/>
      <c r="J55" s="61"/>
      <c r="K55" s="61"/>
      <c r="L55" s="26" t="s">
        <v>125</v>
      </c>
      <c r="M55" s="6" t="s">
        <v>35</v>
      </c>
      <c r="N55" s="6"/>
      <c r="O55" s="6" t="s">
        <v>35</v>
      </c>
      <c r="P55" s="6" t="s">
        <v>35</v>
      </c>
      <c r="Q55" s="6"/>
      <c r="R55" s="10">
        <v>2021</v>
      </c>
      <c r="S55" s="8"/>
      <c r="T55" s="14" t="s">
        <v>45</v>
      </c>
      <c r="U55" s="14" t="s">
        <v>38</v>
      </c>
    </row>
    <row r="56" spans="1:21" x14ac:dyDescent="0.35">
      <c r="A56" s="20" t="s">
        <v>272</v>
      </c>
      <c r="B56" s="44">
        <v>46022</v>
      </c>
      <c r="C56" s="12">
        <v>0.5</v>
      </c>
      <c r="D56" s="61" t="s">
        <v>35</v>
      </c>
      <c r="E56" s="61"/>
      <c r="F56" s="61" t="s">
        <v>35</v>
      </c>
      <c r="G56" s="61"/>
      <c r="H56" s="61"/>
      <c r="I56" s="61"/>
      <c r="J56" s="61"/>
      <c r="K56" s="61"/>
      <c r="L56" s="27" t="s">
        <v>125</v>
      </c>
      <c r="M56" s="6" t="s">
        <v>35</v>
      </c>
      <c r="N56" s="6"/>
      <c r="O56" s="6" t="s">
        <v>35</v>
      </c>
      <c r="P56" s="6"/>
      <c r="Q56" s="6"/>
      <c r="R56" s="10">
        <v>2021</v>
      </c>
      <c r="S56" s="8"/>
      <c r="T56" s="14" t="s">
        <v>45</v>
      </c>
      <c r="U56" s="14" t="s">
        <v>38</v>
      </c>
    </row>
    <row r="57" spans="1:21" x14ac:dyDescent="0.35">
      <c r="A57" s="17" t="s">
        <v>276</v>
      </c>
      <c r="B57" s="50">
        <v>45991</v>
      </c>
      <c r="C57" s="18">
        <v>0</v>
      </c>
      <c r="D57" s="62" t="s">
        <v>35</v>
      </c>
      <c r="E57" s="62"/>
      <c r="F57" s="62" t="s">
        <v>35</v>
      </c>
      <c r="G57" s="62"/>
      <c r="H57" s="62"/>
      <c r="I57" s="62"/>
      <c r="J57" s="62"/>
      <c r="K57" s="62"/>
      <c r="L57" s="52" t="s">
        <v>125</v>
      </c>
      <c r="M57" s="19" t="s">
        <v>35</v>
      </c>
      <c r="N57" s="19"/>
      <c r="O57" s="19" t="s">
        <v>35</v>
      </c>
      <c r="P57" s="19"/>
      <c r="Q57" s="19"/>
      <c r="R57" s="10">
        <v>2021</v>
      </c>
      <c r="S57" s="8"/>
      <c r="T57" s="14" t="s">
        <v>45</v>
      </c>
      <c r="U57" s="14" t="s">
        <v>38</v>
      </c>
    </row>
    <row r="58" spans="1:21" ht="26" x14ac:dyDescent="0.35">
      <c r="A58" s="17" t="s">
        <v>278</v>
      </c>
      <c r="B58" s="36">
        <v>45838</v>
      </c>
      <c r="C58" s="57">
        <v>1</v>
      </c>
      <c r="D58" s="62" t="s">
        <v>35</v>
      </c>
      <c r="E58" s="62"/>
      <c r="F58" s="62" t="s">
        <v>35</v>
      </c>
      <c r="G58" s="62"/>
      <c r="H58" s="62"/>
      <c r="I58" s="62"/>
      <c r="J58" s="62"/>
      <c r="K58" s="62"/>
      <c r="L58" s="46" t="s">
        <v>125</v>
      </c>
      <c r="M58" s="19" t="s">
        <v>35</v>
      </c>
      <c r="N58" s="19"/>
      <c r="O58" s="19" t="s">
        <v>35</v>
      </c>
      <c r="P58" s="19"/>
      <c r="Q58" s="19"/>
      <c r="R58" s="10">
        <v>2021</v>
      </c>
      <c r="S58" s="8"/>
      <c r="T58" s="10" t="s">
        <v>251</v>
      </c>
      <c r="U58" s="14" t="s">
        <v>322</v>
      </c>
    </row>
    <row r="59" spans="1:21" x14ac:dyDescent="0.35">
      <c r="A59" s="9" t="s">
        <v>283</v>
      </c>
      <c r="B59" s="11">
        <v>46022</v>
      </c>
      <c r="C59" s="12">
        <v>0</v>
      </c>
      <c r="D59" s="61" t="s">
        <v>35</v>
      </c>
      <c r="E59" s="61"/>
      <c r="F59" s="61" t="s">
        <v>35</v>
      </c>
      <c r="G59" s="61"/>
      <c r="H59" s="61"/>
      <c r="I59" s="61"/>
      <c r="J59" s="61"/>
      <c r="K59" s="61"/>
      <c r="L59" s="46" t="s">
        <v>125</v>
      </c>
      <c r="M59" s="6" t="s">
        <v>35</v>
      </c>
      <c r="N59" s="6"/>
      <c r="O59" s="6" t="s">
        <v>35</v>
      </c>
      <c r="P59" s="6"/>
      <c r="Q59" s="6"/>
      <c r="R59" s="10">
        <v>2021</v>
      </c>
      <c r="S59" s="8"/>
      <c r="T59" s="14" t="s">
        <v>45</v>
      </c>
      <c r="U59" s="14" t="s">
        <v>38</v>
      </c>
    </row>
    <row r="60" spans="1:21" x14ac:dyDescent="0.35">
      <c r="A60" s="17" t="s">
        <v>287</v>
      </c>
      <c r="B60" s="36">
        <v>46387</v>
      </c>
      <c r="C60" s="18">
        <v>0.5</v>
      </c>
      <c r="D60" s="62" t="s">
        <v>35</v>
      </c>
      <c r="E60" s="62"/>
      <c r="F60" s="62" t="s">
        <v>35</v>
      </c>
      <c r="G60" s="62"/>
      <c r="H60" s="62"/>
      <c r="I60" s="62"/>
      <c r="J60" s="62"/>
      <c r="K60" s="62"/>
      <c r="L60" s="46" t="s">
        <v>125</v>
      </c>
      <c r="M60" s="19" t="s">
        <v>35</v>
      </c>
      <c r="N60" s="19"/>
      <c r="O60" s="19" t="s">
        <v>35</v>
      </c>
      <c r="P60" s="19"/>
      <c r="Q60" s="19"/>
      <c r="R60" s="10">
        <v>2021</v>
      </c>
      <c r="S60" s="8"/>
      <c r="T60" s="14" t="s">
        <v>45</v>
      </c>
      <c r="U60" s="14" t="s">
        <v>38</v>
      </c>
    </row>
    <row r="61" spans="1:21" x14ac:dyDescent="0.35">
      <c r="A61" s="9" t="s">
        <v>291</v>
      </c>
      <c r="B61" s="11">
        <v>46006</v>
      </c>
      <c r="C61" s="12">
        <v>0</v>
      </c>
      <c r="D61" s="61"/>
      <c r="E61" s="61" t="s">
        <v>35</v>
      </c>
      <c r="F61" s="61"/>
      <c r="G61" s="61"/>
      <c r="H61" s="61"/>
      <c r="I61" s="61"/>
      <c r="J61" s="61"/>
      <c r="K61" s="61"/>
      <c r="L61" s="46" t="s">
        <v>125</v>
      </c>
      <c r="M61" s="6" t="s">
        <v>35</v>
      </c>
      <c r="N61" s="6"/>
      <c r="O61" s="6" t="s">
        <v>35</v>
      </c>
      <c r="P61" s="6"/>
      <c r="Q61" s="6"/>
      <c r="R61" s="10">
        <v>2021</v>
      </c>
      <c r="S61" s="8"/>
      <c r="T61" s="14" t="s">
        <v>45</v>
      </c>
      <c r="U61" s="14" t="s">
        <v>38</v>
      </c>
    </row>
    <row r="62" spans="1:21" x14ac:dyDescent="0.35">
      <c r="A62" s="20" t="s">
        <v>293</v>
      </c>
      <c r="B62" s="11">
        <v>46022</v>
      </c>
      <c r="C62" s="12">
        <v>0.5</v>
      </c>
      <c r="D62" s="61" t="s">
        <v>35</v>
      </c>
      <c r="E62" s="61"/>
      <c r="F62" s="61" t="s">
        <v>35</v>
      </c>
      <c r="G62" s="61"/>
      <c r="H62" s="61"/>
      <c r="I62" s="61"/>
      <c r="J62" s="61"/>
      <c r="K62" s="61"/>
      <c r="L62" s="27" t="s">
        <v>125</v>
      </c>
      <c r="M62" s="6" t="s">
        <v>35</v>
      </c>
      <c r="N62" s="6"/>
      <c r="O62" s="6" t="s">
        <v>35</v>
      </c>
      <c r="P62" s="6" t="s">
        <v>35</v>
      </c>
      <c r="Q62" s="6"/>
      <c r="R62" s="10">
        <v>2021</v>
      </c>
      <c r="S62" s="8"/>
      <c r="T62" s="14" t="s">
        <v>45</v>
      </c>
      <c r="U62" s="14" t="s">
        <v>38</v>
      </c>
    </row>
    <row r="63" spans="1:21" x14ac:dyDescent="0.35">
      <c r="A63" s="9" t="s">
        <v>295</v>
      </c>
      <c r="B63" s="11">
        <v>46006</v>
      </c>
      <c r="C63" s="12">
        <v>0</v>
      </c>
      <c r="D63" s="61" t="s">
        <v>35</v>
      </c>
      <c r="E63" s="61"/>
      <c r="F63" s="61"/>
      <c r="G63" s="61"/>
      <c r="H63" s="61"/>
      <c r="I63" s="61"/>
      <c r="J63" s="61"/>
      <c r="K63" s="61"/>
      <c r="L63" s="46" t="s">
        <v>125</v>
      </c>
      <c r="M63" s="6" t="s">
        <v>35</v>
      </c>
      <c r="N63" s="6"/>
      <c r="O63" s="6" t="s">
        <v>35</v>
      </c>
      <c r="P63" s="6"/>
      <c r="Q63" s="6"/>
      <c r="R63" s="10">
        <v>2021</v>
      </c>
      <c r="S63" s="8"/>
      <c r="T63" s="14" t="s">
        <v>45</v>
      </c>
      <c r="U63" s="14" t="s">
        <v>38</v>
      </c>
    </row>
    <row r="64" spans="1:21" x14ac:dyDescent="0.35">
      <c r="A64" s="31" t="s">
        <v>300</v>
      </c>
      <c r="B64" s="56">
        <v>45991</v>
      </c>
      <c r="C64" s="18">
        <v>0</v>
      </c>
      <c r="D64" s="62" t="s">
        <v>35</v>
      </c>
      <c r="E64" s="62"/>
      <c r="F64" s="62" t="s">
        <v>35</v>
      </c>
      <c r="G64" s="62"/>
      <c r="H64" s="62"/>
      <c r="I64" s="62"/>
      <c r="J64" s="62"/>
      <c r="K64" s="62"/>
      <c r="L64" s="46" t="s">
        <v>125</v>
      </c>
      <c r="M64" s="19" t="s">
        <v>35</v>
      </c>
      <c r="N64" s="19"/>
      <c r="O64" s="19" t="s">
        <v>35</v>
      </c>
      <c r="P64" s="19"/>
      <c r="Q64" s="19"/>
      <c r="R64" s="10">
        <v>2021</v>
      </c>
      <c r="S64" s="8"/>
      <c r="T64" s="14" t="s">
        <v>45</v>
      </c>
      <c r="U64" s="14" t="s">
        <v>38</v>
      </c>
    </row>
    <row r="65" spans="1:21" x14ac:dyDescent="0.35">
      <c r="A65" s="20" t="s">
        <v>305</v>
      </c>
      <c r="B65" s="45">
        <v>46022</v>
      </c>
      <c r="C65" s="12">
        <v>0.33333333333333331</v>
      </c>
      <c r="D65" s="61" t="s">
        <v>35</v>
      </c>
      <c r="E65" s="61"/>
      <c r="F65" s="61" t="s">
        <v>35</v>
      </c>
      <c r="G65" s="61"/>
      <c r="H65" s="61"/>
      <c r="I65" s="61"/>
      <c r="J65" s="61"/>
      <c r="K65" s="61"/>
      <c r="L65" s="27" t="s">
        <v>125</v>
      </c>
      <c r="M65" s="6" t="s">
        <v>35</v>
      </c>
      <c r="N65" s="6"/>
      <c r="O65" s="6" t="s">
        <v>35</v>
      </c>
      <c r="P65" s="6"/>
      <c r="Q65" s="6"/>
      <c r="R65" s="10">
        <v>2021</v>
      </c>
      <c r="S65" s="8"/>
      <c r="T65" s="14" t="s">
        <v>45</v>
      </c>
      <c r="U65" s="14" t="s">
        <v>38</v>
      </c>
    </row>
    <row r="66" spans="1:21" x14ac:dyDescent="0.35">
      <c r="A66" s="9" t="s">
        <v>308</v>
      </c>
      <c r="B66" s="11">
        <v>46006</v>
      </c>
      <c r="C66" s="12">
        <v>0</v>
      </c>
      <c r="D66" s="61" t="s">
        <v>35</v>
      </c>
      <c r="E66" s="61"/>
      <c r="F66" s="61" t="s">
        <v>35</v>
      </c>
      <c r="G66" s="61"/>
      <c r="H66" s="61"/>
      <c r="I66" s="61"/>
      <c r="J66" s="61"/>
      <c r="K66" s="61"/>
      <c r="L66" s="46" t="s">
        <v>125</v>
      </c>
      <c r="M66" s="6" t="s">
        <v>35</v>
      </c>
      <c r="N66" s="6"/>
      <c r="O66" s="6" t="s">
        <v>35</v>
      </c>
      <c r="P66" s="6"/>
      <c r="Q66" s="6"/>
      <c r="R66" s="10">
        <v>2021</v>
      </c>
      <c r="S66" s="8"/>
      <c r="T66" s="14" t="s">
        <v>45</v>
      </c>
      <c r="U66" s="14" t="s">
        <v>38</v>
      </c>
    </row>
    <row r="67" spans="1:21" x14ac:dyDescent="0.35">
      <c r="A67" s="20" t="s">
        <v>310</v>
      </c>
      <c r="B67" s="45">
        <v>46022</v>
      </c>
      <c r="C67" s="12">
        <v>0.33333333333333331</v>
      </c>
      <c r="D67" s="61"/>
      <c r="E67" s="61"/>
      <c r="F67" s="61" t="s">
        <v>35</v>
      </c>
      <c r="G67" s="61"/>
      <c r="H67" s="61"/>
      <c r="I67" s="61"/>
      <c r="J67" s="61"/>
      <c r="K67" s="61"/>
      <c r="L67" s="27" t="s">
        <v>125</v>
      </c>
      <c r="M67" s="6" t="s">
        <v>35</v>
      </c>
      <c r="N67" s="6"/>
      <c r="O67" s="6" t="s">
        <v>35</v>
      </c>
      <c r="P67" s="6"/>
      <c r="Q67" s="6"/>
      <c r="R67" s="10">
        <v>2021</v>
      </c>
      <c r="S67" s="8"/>
      <c r="T67" s="14" t="s">
        <v>45</v>
      </c>
      <c r="U67" s="14" t="s">
        <v>38</v>
      </c>
    </row>
    <row r="68" spans="1:21" ht="26" x14ac:dyDescent="0.35">
      <c r="A68" s="17" t="s">
        <v>314</v>
      </c>
      <c r="B68" s="55">
        <v>45777</v>
      </c>
      <c r="C68" s="18">
        <v>1</v>
      </c>
      <c r="D68" s="62" t="s">
        <v>35</v>
      </c>
      <c r="E68" s="62"/>
      <c r="F68" s="62"/>
      <c r="G68" s="62"/>
      <c r="H68" s="62"/>
      <c r="I68" s="62"/>
      <c r="J68" s="62"/>
      <c r="K68" s="62"/>
      <c r="L68" s="46" t="s">
        <v>125</v>
      </c>
      <c r="M68" s="19" t="s">
        <v>35</v>
      </c>
      <c r="N68" s="19"/>
      <c r="O68" s="19" t="s">
        <v>35</v>
      </c>
      <c r="P68" s="19"/>
      <c r="Q68" s="19"/>
      <c r="R68" s="10">
        <v>2021</v>
      </c>
      <c r="S68" s="14">
        <v>2025</v>
      </c>
      <c r="T68" s="10" t="s">
        <v>251</v>
      </c>
      <c r="U68" s="14" t="s">
        <v>322</v>
      </c>
    </row>
    <row r="69" spans="1:21" x14ac:dyDescent="0.35">
      <c r="A69" s="20" t="s">
        <v>325</v>
      </c>
      <c r="B69" s="11">
        <v>46022</v>
      </c>
      <c r="C69" s="12">
        <v>0</v>
      </c>
      <c r="D69" s="60"/>
      <c r="E69" s="60" t="s">
        <v>35</v>
      </c>
      <c r="F69" s="60"/>
      <c r="G69" s="60"/>
      <c r="H69" s="60"/>
      <c r="I69" s="60"/>
      <c r="J69" s="60"/>
      <c r="K69" s="60"/>
      <c r="L69" s="27" t="s">
        <v>125</v>
      </c>
      <c r="M69" s="6" t="s">
        <v>35</v>
      </c>
      <c r="N69" s="6"/>
      <c r="O69" s="6" t="s">
        <v>35</v>
      </c>
      <c r="P69" s="6"/>
      <c r="Q69" s="6"/>
      <c r="R69" s="14">
        <v>2021</v>
      </c>
      <c r="S69" s="8"/>
      <c r="T69" s="14" t="s">
        <v>45</v>
      </c>
      <c r="U69" s="14" t="s">
        <v>38</v>
      </c>
    </row>
    <row r="70" spans="1:21" x14ac:dyDescent="0.35">
      <c r="A70" s="20" t="s">
        <v>331</v>
      </c>
      <c r="B70" s="42">
        <v>46073</v>
      </c>
      <c r="C70" s="12">
        <v>0</v>
      </c>
      <c r="D70" s="61" t="s">
        <v>35</v>
      </c>
      <c r="E70" s="61"/>
      <c r="F70" s="61"/>
      <c r="G70" s="61"/>
      <c r="H70" s="61"/>
      <c r="I70" s="61"/>
      <c r="J70" s="61"/>
      <c r="K70" s="61"/>
      <c r="L70" s="27" t="s">
        <v>125</v>
      </c>
      <c r="M70" s="6" t="s">
        <v>35</v>
      </c>
      <c r="N70" s="6"/>
      <c r="O70" s="6" t="s">
        <v>35</v>
      </c>
      <c r="P70" s="6"/>
      <c r="Q70" s="6"/>
      <c r="R70" s="10">
        <v>2021</v>
      </c>
      <c r="S70" s="8"/>
      <c r="T70" s="14" t="s">
        <v>45</v>
      </c>
      <c r="U70" s="14" t="s">
        <v>38</v>
      </c>
    </row>
    <row r="71" spans="1:21" x14ac:dyDescent="0.35">
      <c r="A71" s="20" t="s">
        <v>337</v>
      </c>
      <c r="B71" s="11">
        <v>46073</v>
      </c>
      <c r="C71" s="12">
        <v>0</v>
      </c>
      <c r="D71" s="61" t="s">
        <v>35</v>
      </c>
      <c r="E71" s="61"/>
      <c r="F71" s="61"/>
      <c r="G71" s="61"/>
      <c r="H71" s="61"/>
      <c r="I71" s="61"/>
      <c r="J71" s="61"/>
      <c r="K71" s="61"/>
      <c r="L71" s="27" t="s">
        <v>125</v>
      </c>
      <c r="M71" s="6" t="s">
        <v>35</v>
      </c>
      <c r="N71" s="6"/>
      <c r="O71" s="6"/>
      <c r="P71" s="6"/>
      <c r="Q71" s="6"/>
      <c r="R71" s="10">
        <v>2021</v>
      </c>
      <c r="S71" s="8"/>
      <c r="T71" s="14" t="s">
        <v>45</v>
      </c>
      <c r="U71" s="14" t="s">
        <v>38</v>
      </c>
    </row>
    <row r="72" spans="1:21" x14ac:dyDescent="0.35">
      <c r="A72" s="20" t="s">
        <v>341</v>
      </c>
      <c r="B72" s="11">
        <v>46073</v>
      </c>
      <c r="C72" s="12">
        <v>0</v>
      </c>
      <c r="D72" s="60" t="s">
        <v>35</v>
      </c>
      <c r="E72" s="60"/>
      <c r="F72" s="60"/>
      <c r="G72" s="60"/>
      <c r="H72" s="60"/>
      <c r="I72" s="60"/>
      <c r="J72" s="60" t="s">
        <v>35</v>
      </c>
      <c r="K72" s="60"/>
      <c r="L72" s="27" t="s">
        <v>125</v>
      </c>
      <c r="M72" s="6" t="s">
        <v>35</v>
      </c>
      <c r="N72" s="6"/>
      <c r="O72" s="6"/>
      <c r="P72" s="6"/>
      <c r="Q72" s="6"/>
      <c r="R72" s="10">
        <v>2021</v>
      </c>
      <c r="S72" s="8"/>
      <c r="T72" s="14" t="s">
        <v>45</v>
      </c>
      <c r="U72" s="14" t="s">
        <v>38</v>
      </c>
    </row>
    <row r="73" spans="1:21" x14ac:dyDescent="0.35">
      <c r="A73" s="20" t="s">
        <v>348</v>
      </c>
      <c r="B73" s="41">
        <v>45991</v>
      </c>
      <c r="C73" s="12">
        <v>0</v>
      </c>
      <c r="D73" s="60"/>
      <c r="E73" s="60"/>
      <c r="F73" s="60"/>
      <c r="G73" s="60"/>
      <c r="H73" s="60"/>
      <c r="I73" s="60"/>
      <c r="J73" s="60" t="s">
        <v>35</v>
      </c>
      <c r="K73" s="60"/>
      <c r="L73" s="26" t="s">
        <v>130</v>
      </c>
      <c r="M73" s="6" t="s">
        <v>35</v>
      </c>
      <c r="N73" s="6"/>
      <c r="O73" s="6"/>
      <c r="P73" s="6"/>
      <c r="Q73" s="6"/>
      <c r="R73" s="10">
        <v>2021</v>
      </c>
      <c r="S73" s="14"/>
      <c r="T73" s="14" t="s">
        <v>45</v>
      </c>
      <c r="U73" s="14" t="s">
        <v>38</v>
      </c>
    </row>
    <row r="74" spans="1:21" x14ac:dyDescent="0.35">
      <c r="A74" s="17" t="s">
        <v>351</v>
      </c>
      <c r="B74" s="36">
        <v>45991</v>
      </c>
      <c r="C74" s="18">
        <v>0</v>
      </c>
      <c r="D74" s="62" t="s">
        <v>35</v>
      </c>
      <c r="E74" s="62"/>
      <c r="F74" s="62"/>
      <c r="G74" s="62"/>
      <c r="H74" s="62"/>
      <c r="I74" s="62"/>
      <c r="J74" s="62"/>
      <c r="K74" s="62"/>
      <c r="L74" s="37" t="s">
        <v>125</v>
      </c>
      <c r="M74" s="19" t="s">
        <v>35</v>
      </c>
      <c r="N74" s="19"/>
      <c r="O74" s="53" t="s">
        <v>35</v>
      </c>
      <c r="P74" s="53" t="s">
        <v>35</v>
      </c>
      <c r="Q74" s="19"/>
      <c r="R74" s="10">
        <v>2022</v>
      </c>
      <c r="S74" s="8"/>
      <c r="T74" s="14" t="s">
        <v>45</v>
      </c>
      <c r="U74" s="14" t="s">
        <v>38</v>
      </c>
    </row>
    <row r="75" spans="1:21" x14ac:dyDescent="0.35">
      <c r="A75" s="20" t="s">
        <v>354</v>
      </c>
      <c r="B75" s="11">
        <v>46006</v>
      </c>
      <c r="C75" s="12">
        <v>0</v>
      </c>
      <c r="D75" s="61" t="s">
        <v>35</v>
      </c>
      <c r="E75" s="61"/>
      <c r="F75" s="61" t="s">
        <v>35</v>
      </c>
      <c r="G75" s="61"/>
      <c r="H75" s="61"/>
      <c r="I75" s="61"/>
      <c r="J75" s="61"/>
      <c r="K75" s="61"/>
      <c r="L75" s="26" t="s">
        <v>125</v>
      </c>
      <c r="M75" s="6" t="s">
        <v>35</v>
      </c>
      <c r="N75" s="6"/>
      <c r="O75" s="6" t="s">
        <v>35</v>
      </c>
      <c r="P75" s="6"/>
      <c r="Q75" s="6"/>
      <c r="R75" s="10">
        <v>2022</v>
      </c>
      <c r="S75" s="8"/>
      <c r="T75" s="14" t="s">
        <v>45</v>
      </c>
      <c r="U75" s="14" t="s">
        <v>38</v>
      </c>
    </row>
    <row r="76" spans="1:21" x14ac:dyDescent="0.35">
      <c r="A76" s="20" t="s">
        <v>357</v>
      </c>
      <c r="B76" s="11">
        <v>46006</v>
      </c>
      <c r="C76" s="12">
        <v>0</v>
      </c>
      <c r="D76" s="61" t="s">
        <v>35</v>
      </c>
      <c r="E76" s="61"/>
      <c r="F76" s="61" t="s">
        <v>35</v>
      </c>
      <c r="G76" s="61"/>
      <c r="H76" s="61"/>
      <c r="I76" s="61"/>
      <c r="J76" s="61"/>
      <c r="K76" s="61"/>
      <c r="L76" s="26" t="s">
        <v>125</v>
      </c>
      <c r="M76" s="6" t="s">
        <v>35</v>
      </c>
      <c r="N76" s="6"/>
      <c r="O76" s="6" t="s">
        <v>35</v>
      </c>
      <c r="P76" s="6"/>
      <c r="Q76" s="6"/>
      <c r="R76" s="10">
        <v>2022</v>
      </c>
      <c r="S76" s="8"/>
      <c r="T76" s="14" t="s">
        <v>45</v>
      </c>
      <c r="U76" s="14" t="s">
        <v>38</v>
      </c>
    </row>
    <row r="77" spans="1:21" x14ac:dyDescent="0.35">
      <c r="A77" s="20" t="s">
        <v>360</v>
      </c>
      <c r="B77" s="11">
        <v>45991</v>
      </c>
      <c r="C77" s="12">
        <v>0</v>
      </c>
      <c r="D77" s="61"/>
      <c r="E77" s="61" t="s">
        <v>35</v>
      </c>
      <c r="F77" s="61"/>
      <c r="G77" s="61"/>
      <c r="H77" s="61"/>
      <c r="I77" s="61"/>
      <c r="J77" s="61"/>
      <c r="K77" s="61"/>
      <c r="L77" s="26" t="s">
        <v>125</v>
      </c>
      <c r="M77" s="6" t="s">
        <v>35</v>
      </c>
      <c r="N77" s="6"/>
      <c r="O77" s="14" t="s">
        <v>35</v>
      </c>
      <c r="P77" s="8"/>
      <c r="Q77" s="8"/>
      <c r="R77" s="10">
        <v>2022</v>
      </c>
      <c r="S77" s="8"/>
      <c r="T77" s="14" t="s">
        <v>45</v>
      </c>
      <c r="U77" s="14" t="s">
        <v>38</v>
      </c>
    </row>
    <row r="78" spans="1:21" x14ac:dyDescent="0.35">
      <c r="A78" s="20" t="s">
        <v>365</v>
      </c>
      <c r="B78" s="15">
        <v>45991</v>
      </c>
      <c r="C78" s="12">
        <v>0</v>
      </c>
      <c r="D78" s="61" t="s">
        <v>35</v>
      </c>
      <c r="E78" s="61"/>
      <c r="F78" s="61"/>
      <c r="G78" s="61"/>
      <c r="H78" s="61"/>
      <c r="I78" s="61"/>
      <c r="J78" s="61"/>
      <c r="K78" s="61"/>
      <c r="L78" s="30" t="s">
        <v>125</v>
      </c>
      <c r="M78" s="6" t="s">
        <v>35</v>
      </c>
      <c r="N78" s="6"/>
      <c r="O78" s="14" t="s">
        <v>35</v>
      </c>
      <c r="P78" s="14" t="s">
        <v>35</v>
      </c>
      <c r="Q78" s="8"/>
      <c r="R78" s="10">
        <v>2022</v>
      </c>
      <c r="S78" s="8"/>
      <c r="T78" s="14" t="s">
        <v>45</v>
      </c>
      <c r="U78" s="14" t="s">
        <v>38</v>
      </c>
    </row>
    <row r="79" spans="1:21" x14ac:dyDescent="0.35">
      <c r="A79" s="20" t="s">
        <v>366</v>
      </c>
      <c r="B79" s="11">
        <v>46006</v>
      </c>
      <c r="C79" s="12">
        <v>0</v>
      </c>
      <c r="D79" s="60" t="s">
        <v>35</v>
      </c>
      <c r="E79" s="60" t="s">
        <v>35</v>
      </c>
      <c r="F79" s="60"/>
      <c r="G79" s="60"/>
      <c r="H79" s="60"/>
      <c r="I79" s="60"/>
      <c r="J79" s="60"/>
      <c r="K79" s="60"/>
      <c r="L79" s="26" t="s">
        <v>125</v>
      </c>
      <c r="M79" s="6" t="s">
        <v>35</v>
      </c>
      <c r="N79" s="6"/>
      <c r="O79" s="39" t="s">
        <v>35</v>
      </c>
      <c r="P79" s="8"/>
      <c r="Q79" s="8"/>
      <c r="R79" s="10">
        <v>2022</v>
      </c>
      <c r="S79" s="14"/>
      <c r="T79" s="14" t="s">
        <v>45</v>
      </c>
      <c r="U79" s="14" t="s">
        <v>38</v>
      </c>
    </row>
    <row r="80" spans="1:21" x14ac:dyDescent="0.35">
      <c r="A80" s="20" t="s">
        <v>368</v>
      </c>
      <c r="B80" s="15">
        <v>45991</v>
      </c>
      <c r="C80" s="12">
        <v>0</v>
      </c>
      <c r="D80" s="61" t="s">
        <v>35</v>
      </c>
      <c r="E80" s="61"/>
      <c r="F80" s="61"/>
      <c r="G80" s="61"/>
      <c r="H80" s="61"/>
      <c r="I80" s="61"/>
      <c r="J80" s="61"/>
      <c r="K80" s="61"/>
      <c r="L80" s="30" t="s">
        <v>125</v>
      </c>
      <c r="M80" s="6" t="s">
        <v>35</v>
      </c>
      <c r="N80" s="6"/>
      <c r="O80" s="14" t="s">
        <v>35</v>
      </c>
      <c r="P80" s="14" t="s">
        <v>35</v>
      </c>
      <c r="Q80" s="8"/>
      <c r="R80" s="10">
        <v>2022</v>
      </c>
      <c r="S80" s="8"/>
      <c r="T80" s="14" t="s">
        <v>45</v>
      </c>
      <c r="U80" s="14" t="s">
        <v>38</v>
      </c>
    </row>
    <row r="81" spans="1:21" x14ac:dyDescent="0.35">
      <c r="A81" s="17" t="s">
        <v>370</v>
      </c>
      <c r="B81" s="49">
        <v>45991</v>
      </c>
      <c r="C81" s="18">
        <v>0</v>
      </c>
      <c r="D81" s="62"/>
      <c r="E81" s="62" t="s">
        <v>35</v>
      </c>
      <c r="F81" s="62"/>
      <c r="G81" s="62"/>
      <c r="H81" s="62"/>
      <c r="I81" s="62"/>
      <c r="J81" s="62"/>
      <c r="K81" s="62"/>
      <c r="L81" s="52" t="s">
        <v>125</v>
      </c>
      <c r="M81" s="19" t="s">
        <v>35</v>
      </c>
      <c r="N81" s="19"/>
      <c r="O81" s="53" t="s">
        <v>35</v>
      </c>
      <c r="P81" s="53"/>
      <c r="Q81" s="54"/>
      <c r="R81" s="10">
        <v>2022</v>
      </c>
      <c r="S81" s="8"/>
      <c r="T81" s="14" t="s">
        <v>45</v>
      </c>
      <c r="U81" s="14" t="s">
        <v>38</v>
      </c>
    </row>
    <row r="82" spans="1:21" x14ac:dyDescent="0.35">
      <c r="A82" s="20" t="s">
        <v>373</v>
      </c>
      <c r="B82" s="15">
        <v>45991</v>
      </c>
      <c r="C82" s="12">
        <v>0</v>
      </c>
      <c r="D82" s="61" t="s">
        <v>35</v>
      </c>
      <c r="E82" s="61"/>
      <c r="F82" s="61"/>
      <c r="G82" s="61"/>
      <c r="H82" s="61"/>
      <c r="I82" s="61"/>
      <c r="J82" s="61"/>
      <c r="K82" s="61"/>
      <c r="L82" s="30" t="s">
        <v>125</v>
      </c>
      <c r="M82" s="6" t="s">
        <v>35</v>
      </c>
      <c r="N82" s="6"/>
      <c r="O82" s="14" t="s">
        <v>35</v>
      </c>
      <c r="P82" s="14" t="s">
        <v>35</v>
      </c>
      <c r="Q82" s="8"/>
      <c r="R82" s="10">
        <v>2022</v>
      </c>
      <c r="S82" s="8"/>
      <c r="T82" s="14" t="s">
        <v>45</v>
      </c>
      <c r="U82" s="14" t="s">
        <v>38</v>
      </c>
    </row>
    <row r="83" spans="1:21" x14ac:dyDescent="0.35">
      <c r="A83" s="20" t="s">
        <v>374</v>
      </c>
      <c r="B83" s="11">
        <v>46006</v>
      </c>
      <c r="C83" s="12">
        <v>0</v>
      </c>
      <c r="D83" s="61" t="s">
        <v>35</v>
      </c>
      <c r="E83" s="61" t="s">
        <v>35</v>
      </c>
      <c r="F83" s="61"/>
      <c r="G83" s="61"/>
      <c r="H83" s="61"/>
      <c r="I83" s="61"/>
      <c r="J83" s="61"/>
      <c r="K83" s="61"/>
      <c r="L83" s="26" t="s">
        <v>125</v>
      </c>
      <c r="M83" s="6" t="s">
        <v>35</v>
      </c>
      <c r="N83" s="6"/>
      <c r="O83" s="39" t="s">
        <v>35</v>
      </c>
      <c r="P83" s="8"/>
      <c r="Q83" s="8"/>
      <c r="R83" s="10">
        <v>2022</v>
      </c>
      <c r="S83" s="8"/>
      <c r="T83" s="14" t="s">
        <v>45</v>
      </c>
      <c r="U83" s="14" t="s">
        <v>38</v>
      </c>
    </row>
    <row r="84" spans="1:21" x14ac:dyDescent="0.35">
      <c r="A84" s="20" t="s">
        <v>376</v>
      </c>
      <c r="B84" s="29">
        <v>45991</v>
      </c>
      <c r="C84" s="12">
        <v>0</v>
      </c>
      <c r="D84" s="61"/>
      <c r="E84" s="61"/>
      <c r="F84" s="61"/>
      <c r="G84" s="61"/>
      <c r="H84" s="61"/>
      <c r="I84" s="61"/>
      <c r="J84" s="61" t="s">
        <v>35</v>
      </c>
      <c r="K84" s="61"/>
      <c r="L84" s="14" t="s">
        <v>130</v>
      </c>
      <c r="M84" s="6" t="s">
        <v>35</v>
      </c>
      <c r="N84" s="6"/>
      <c r="O84" s="6"/>
      <c r="P84" s="6"/>
      <c r="Q84" s="6"/>
      <c r="R84" s="10">
        <v>2022</v>
      </c>
      <c r="S84" s="14"/>
      <c r="T84" s="14" t="s">
        <v>45</v>
      </c>
      <c r="U84" s="14" t="s">
        <v>38</v>
      </c>
    </row>
    <row r="85" spans="1:21" x14ac:dyDescent="0.35">
      <c r="A85" s="20" t="s">
        <v>381</v>
      </c>
      <c r="B85" s="29">
        <v>45991</v>
      </c>
      <c r="C85" s="12">
        <v>0</v>
      </c>
      <c r="D85" s="61"/>
      <c r="E85" s="61"/>
      <c r="F85" s="61"/>
      <c r="G85" s="61"/>
      <c r="H85" s="61"/>
      <c r="I85" s="61"/>
      <c r="J85" s="61" t="s">
        <v>35</v>
      </c>
      <c r="K85" s="61"/>
      <c r="L85" s="26" t="s">
        <v>125</v>
      </c>
      <c r="M85" s="6" t="s">
        <v>35</v>
      </c>
      <c r="N85" s="6"/>
      <c r="O85" s="6"/>
      <c r="P85" s="6"/>
      <c r="Q85" s="6"/>
      <c r="R85" s="10">
        <v>2022</v>
      </c>
      <c r="S85" s="8"/>
      <c r="T85" s="14" t="s">
        <v>45</v>
      </c>
      <c r="U85" s="14" t="s">
        <v>38</v>
      </c>
    </row>
    <row r="86" spans="1:21" x14ac:dyDescent="0.35">
      <c r="A86" s="20" t="s">
        <v>387</v>
      </c>
      <c r="B86" s="15">
        <v>46022</v>
      </c>
      <c r="C86" s="12">
        <v>0</v>
      </c>
      <c r="D86" s="61" t="s">
        <v>35</v>
      </c>
      <c r="E86" s="61"/>
      <c r="F86" s="61"/>
      <c r="G86" s="61"/>
      <c r="H86" s="61"/>
      <c r="I86" s="61"/>
      <c r="J86" s="61"/>
      <c r="K86" s="61"/>
      <c r="L86" s="38" t="s">
        <v>125</v>
      </c>
      <c r="M86" s="6" t="s">
        <v>35</v>
      </c>
      <c r="N86" s="6"/>
      <c r="O86" s="6" t="s">
        <v>35</v>
      </c>
      <c r="P86" s="6"/>
      <c r="Q86" s="6"/>
      <c r="R86" s="14">
        <v>2022</v>
      </c>
      <c r="S86" s="8"/>
      <c r="T86" s="14" t="s">
        <v>45</v>
      </c>
      <c r="U86" s="14" t="s">
        <v>38</v>
      </c>
    </row>
    <row r="87" spans="1:21" ht="26" x14ac:dyDescent="0.35">
      <c r="A87" s="20" t="s">
        <v>392</v>
      </c>
      <c r="B87" s="15">
        <v>45657</v>
      </c>
      <c r="C87" s="12">
        <v>1</v>
      </c>
      <c r="D87" s="61" t="s">
        <v>35</v>
      </c>
      <c r="E87" s="61"/>
      <c r="F87" s="61"/>
      <c r="G87" s="61"/>
      <c r="H87" s="61"/>
      <c r="I87" s="61"/>
      <c r="J87" s="61"/>
      <c r="K87" s="61"/>
      <c r="L87" s="30" t="s">
        <v>125</v>
      </c>
      <c r="M87" s="6" t="s">
        <v>35</v>
      </c>
      <c r="N87" s="6"/>
      <c r="O87" s="6" t="s">
        <v>35</v>
      </c>
      <c r="P87" s="6"/>
      <c r="Q87" s="6"/>
      <c r="R87" s="10">
        <v>2022</v>
      </c>
      <c r="S87" s="14">
        <v>2025</v>
      </c>
      <c r="T87" s="10" t="s">
        <v>251</v>
      </c>
      <c r="U87" s="14" t="s">
        <v>322</v>
      </c>
    </row>
    <row r="88" spans="1:21" x14ac:dyDescent="0.35">
      <c r="A88" s="9" t="s">
        <v>398</v>
      </c>
      <c r="B88" s="11">
        <v>46052</v>
      </c>
      <c r="C88" s="12">
        <v>0</v>
      </c>
      <c r="D88" s="61"/>
      <c r="E88" s="61"/>
      <c r="F88" s="61"/>
      <c r="G88" s="61"/>
      <c r="H88" s="61"/>
      <c r="I88" s="61"/>
      <c r="J88" s="61" t="s">
        <v>35</v>
      </c>
      <c r="K88" s="61"/>
      <c r="L88" s="13" t="s">
        <v>403</v>
      </c>
      <c r="M88" s="6" t="s">
        <v>35</v>
      </c>
      <c r="N88" s="6"/>
      <c r="O88" s="6"/>
      <c r="P88" s="6"/>
      <c r="Q88" s="6"/>
      <c r="R88" s="10">
        <v>2022</v>
      </c>
      <c r="S88" s="8"/>
      <c r="T88" s="14" t="s">
        <v>45</v>
      </c>
      <c r="U88" s="14" t="s">
        <v>38</v>
      </c>
    </row>
    <row r="89" spans="1:21" x14ac:dyDescent="0.35">
      <c r="A89" s="20" t="s">
        <v>404</v>
      </c>
      <c r="B89" s="51">
        <v>46022</v>
      </c>
      <c r="C89" s="12">
        <v>0</v>
      </c>
      <c r="D89" s="60" t="s">
        <v>35</v>
      </c>
      <c r="E89" s="60"/>
      <c r="F89" s="60"/>
      <c r="G89" s="60"/>
      <c r="H89" s="60"/>
      <c r="I89" s="60"/>
      <c r="J89" s="60"/>
      <c r="K89" s="60"/>
      <c r="L89" s="38" t="s">
        <v>125</v>
      </c>
      <c r="M89" s="6" t="s">
        <v>35</v>
      </c>
      <c r="N89" s="6"/>
      <c r="O89" s="6" t="s">
        <v>35</v>
      </c>
      <c r="P89" s="6"/>
      <c r="Q89" s="6"/>
      <c r="R89" s="14">
        <v>2022</v>
      </c>
      <c r="S89" s="8"/>
      <c r="T89" s="14" t="s">
        <v>45</v>
      </c>
      <c r="U89" s="14" t="s">
        <v>38</v>
      </c>
    </row>
    <row r="90" spans="1:21" ht="26" x14ac:dyDescent="0.35">
      <c r="A90" s="17" t="s">
        <v>410</v>
      </c>
      <c r="B90" s="47">
        <v>45687</v>
      </c>
      <c r="C90" s="18">
        <v>1</v>
      </c>
      <c r="D90" s="62"/>
      <c r="E90" s="62"/>
      <c r="F90" s="62"/>
      <c r="G90" s="62"/>
      <c r="H90" s="62"/>
      <c r="I90" s="62"/>
      <c r="J90" s="62" t="s">
        <v>35</v>
      </c>
      <c r="K90" s="62"/>
      <c r="L90" s="26" t="s">
        <v>144</v>
      </c>
      <c r="M90" s="19" t="s">
        <v>35</v>
      </c>
      <c r="N90" s="19"/>
      <c r="O90" s="19"/>
      <c r="P90" s="19"/>
      <c r="Q90" s="19"/>
      <c r="R90" s="10">
        <v>2022</v>
      </c>
      <c r="S90" s="14">
        <v>2025</v>
      </c>
      <c r="T90" s="10" t="s">
        <v>37</v>
      </c>
      <c r="U90" s="14" t="s">
        <v>38</v>
      </c>
    </row>
    <row r="91" spans="1:21" x14ac:dyDescent="0.35">
      <c r="A91" s="20" t="s">
        <v>417</v>
      </c>
      <c r="B91" s="29">
        <v>45991</v>
      </c>
      <c r="C91" s="12">
        <v>0</v>
      </c>
      <c r="D91" s="61"/>
      <c r="E91" s="61"/>
      <c r="F91" s="61"/>
      <c r="G91" s="61"/>
      <c r="H91" s="61"/>
      <c r="I91" s="61"/>
      <c r="J91" s="61" t="s">
        <v>35</v>
      </c>
      <c r="K91" s="61"/>
      <c r="L91" s="26" t="s">
        <v>130</v>
      </c>
      <c r="M91" s="6" t="s">
        <v>35</v>
      </c>
      <c r="N91" s="6"/>
      <c r="O91" s="6"/>
      <c r="P91" s="6"/>
      <c r="Q91" s="6"/>
      <c r="R91" s="10">
        <v>2023</v>
      </c>
      <c r="S91" s="14"/>
      <c r="T91" s="14" t="s">
        <v>45</v>
      </c>
      <c r="U91" s="14" t="s">
        <v>38</v>
      </c>
    </row>
    <row r="92" spans="1:21" x14ac:dyDescent="0.35">
      <c r="A92" s="20" t="s">
        <v>422</v>
      </c>
      <c r="B92" s="41">
        <v>46295</v>
      </c>
      <c r="C92" s="12">
        <v>0</v>
      </c>
      <c r="D92" s="61"/>
      <c r="E92" s="61"/>
      <c r="F92" s="61"/>
      <c r="G92" s="61"/>
      <c r="H92" s="61"/>
      <c r="I92" s="61"/>
      <c r="J92" s="61" t="s">
        <v>35</v>
      </c>
      <c r="K92" s="61"/>
      <c r="L92" s="26" t="s">
        <v>693</v>
      </c>
      <c r="M92" s="6" t="s">
        <v>35</v>
      </c>
      <c r="N92" s="6"/>
      <c r="O92" s="6" t="s">
        <v>35</v>
      </c>
      <c r="P92" s="6"/>
      <c r="Q92" s="6"/>
      <c r="R92" s="10">
        <v>2023</v>
      </c>
      <c r="S92" s="14"/>
      <c r="T92" s="14" t="s">
        <v>45</v>
      </c>
      <c r="U92" s="14" t="s">
        <v>38</v>
      </c>
    </row>
    <row r="93" spans="1:21" ht="26" x14ac:dyDescent="0.35">
      <c r="A93" s="20" t="s">
        <v>428</v>
      </c>
      <c r="B93" s="29">
        <v>45657</v>
      </c>
      <c r="C93" s="12">
        <v>1</v>
      </c>
      <c r="D93" s="61"/>
      <c r="E93" s="61"/>
      <c r="F93" s="61"/>
      <c r="G93" s="61"/>
      <c r="H93" s="61"/>
      <c r="I93" s="61"/>
      <c r="J93" s="61" t="s">
        <v>35</v>
      </c>
      <c r="K93" s="61"/>
      <c r="L93" s="26" t="s">
        <v>144</v>
      </c>
      <c r="M93" s="6" t="s">
        <v>35</v>
      </c>
      <c r="N93" s="6"/>
      <c r="O93" s="6" t="s">
        <v>35</v>
      </c>
      <c r="P93" s="6"/>
      <c r="Q93" s="6"/>
      <c r="R93" s="10">
        <v>2023</v>
      </c>
      <c r="S93" s="14">
        <v>2025</v>
      </c>
      <c r="T93" s="10" t="s">
        <v>37</v>
      </c>
      <c r="U93" s="14" t="s">
        <v>38</v>
      </c>
    </row>
    <row r="94" spans="1:21" x14ac:dyDescent="0.35">
      <c r="A94" s="20" t="s">
        <v>434</v>
      </c>
      <c r="B94" s="29">
        <v>45991</v>
      </c>
      <c r="C94" s="12">
        <v>0</v>
      </c>
      <c r="D94" s="61"/>
      <c r="E94" s="61"/>
      <c r="F94" s="61"/>
      <c r="G94" s="61"/>
      <c r="H94" s="61"/>
      <c r="I94" s="61"/>
      <c r="J94" s="61" t="s">
        <v>35</v>
      </c>
      <c r="K94" s="61"/>
      <c r="L94" s="26" t="s">
        <v>130</v>
      </c>
      <c r="M94" s="6" t="s">
        <v>35</v>
      </c>
      <c r="N94" s="6"/>
      <c r="O94" s="6" t="s">
        <v>35</v>
      </c>
      <c r="P94" s="6"/>
      <c r="Q94" s="6"/>
      <c r="R94" s="10">
        <v>2023</v>
      </c>
      <c r="S94" s="14"/>
      <c r="T94" s="14" t="s">
        <v>45</v>
      </c>
      <c r="U94" s="14" t="s">
        <v>38</v>
      </c>
    </row>
    <row r="95" spans="1:21" x14ac:dyDescent="0.35">
      <c r="A95" s="20" t="s">
        <v>435</v>
      </c>
      <c r="B95" s="71">
        <v>45991</v>
      </c>
      <c r="C95" s="12">
        <v>0</v>
      </c>
      <c r="D95" s="61" t="s">
        <v>35</v>
      </c>
      <c r="E95" s="61"/>
      <c r="F95" s="61" t="s">
        <v>35</v>
      </c>
      <c r="G95" s="61"/>
      <c r="H95" s="61"/>
      <c r="I95" s="61"/>
      <c r="J95" s="61"/>
      <c r="K95" s="61"/>
      <c r="L95" s="30" t="s">
        <v>125</v>
      </c>
      <c r="M95" s="6" t="s">
        <v>35</v>
      </c>
      <c r="N95" s="6"/>
      <c r="O95" s="6" t="s">
        <v>35</v>
      </c>
      <c r="P95" s="6" t="s">
        <v>35</v>
      </c>
      <c r="Q95" s="6"/>
      <c r="R95" s="10">
        <v>2023</v>
      </c>
      <c r="S95" s="8"/>
      <c r="T95" s="14" t="s">
        <v>45</v>
      </c>
      <c r="U95" s="14" t="s">
        <v>38</v>
      </c>
    </row>
    <row r="96" spans="1:21" x14ac:dyDescent="0.35">
      <c r="A96" s="20" t="s">
        <v>437</v>
      </c>
      <c r="B96" s="21">
        <v>45991</v>
      </c>
      <c r="C96" s="12">
        <v>0</v>
      </c>
      <c r="D96" s="61" t="s">
        <v>35</v>
      </c>
      <c r="E96" s="61"/>
      <c r="F96" s="61" t="s">
        <v>35</v>
      </c>
      <c r="G96" s="61"/>
      <c r="H96" s="61"/>
      <c r="I96" s="61"/>
      <c r="J96" s="61"/>
      <c r="K96" s="61"/>
      <c r="L96" s="30" t="s">
        <v>125</v>
      </c>
      <c r="M96" s="6" t="s">
        <v>35</v>
      </c>
      <c r="N96" s="6"/>
      <c r="O96" s="6" t="s">
        <v>35</v>
      </c>
      <c r="P96" s="6" t="s">
        <v>35</v>
      </c>
      <c r="Q96" s="6"/>
      <c r="R96" s="10">
        <v>2023</v>
      </c>
      <c r="S96" s="8"/>
      <c r="T96" s="14" t="s">
        <v>45</v>
      </c>
      <c r="U96" s="14" t="s">
        <v>38</v>
      </c>
    </row>
    <row r="97" spans="1:21" x14ac:dyDescent="0.35">
      <c r="A97" s="20" t="s">
        <v>438</v>
      </c>
      <c r="B97" s="15">
        <v>46022</v>
      </c>
      <c r="C97" s="12">
        <v>0.16666666666666666</v>
      </c>
      <c r="D97" s="61"/>
      <c r="E97" s="61"/>
      <c r="F97" s="61"/>
      <c r="G97" s="61"/>
      <c r="H97" s="61"/>
      <c r="I97" s="61"/>
      <c r="J97" s="61" t="s">
        <v>35</v>
      </c>
      <c r="K97" s="61"/>
      <c r="L97" s="27" t="s">
        <v>130</v>
      </c>
      <c r="M97" s="6" t="s">
        <v>35</v>
      </c>
      <c r="N97" s="6"/>
      <c r="O97" s="6"/>
      <c r="P97" s="6"/>
      <c r="Q97" s="6"/>
      <c r="R97" s="10">
        <v>2023</v>
      </c>
      <c r="S97" s="8"/>
      <c r="T97" s="14" t="s">
        <v>45</v>
      </c>
      <c r="U97" s="14" t="s">
        <v>38</v>
      </c>
    </row>
    <row r="98" spans="1:21" x14ac:dyDescent="0.35">
      <c r="A98" s="20" t="s">
        <v>443</v>
      </c>
      <c r="B98" s="21">
        <v>45991</v>
      </c>
      <c r="C98" s="12">
        <v>0</v>
      </c>
      <c r="D98" s="61" t="s">
        <v>35</v>
      </c>
      <c r="E98" s="61"/>
      <c r="F98" s="61" t="s">
        <v>35</v>
      </c>
      <c r="G98" s="61"/>
      <c r="H98" s="61"/>
      <c r="I98" s="61"/>
      <c r="J98" s="61"/>
      <c r="K98" s="61"/>
      <c r="L98" s="30" t="s">
        <v>125</v>
      </c>
      <c r="M98" s="6" t="s">
        <v>35</v>
      </c>
      <c r="N98" s="6"/>
      <c r="O98" s="6" t="s">
        <v>35</v>
      </c>
      <c r="P98" s="6" t="s">
        <v>35</v>
      </c>
      <c r="Q98" s="6"/>
      <c r="R98" s="10">
        <v>2023</v>
      </c>
      <c r="S98" s="8"/>
      <c r="T98" s="14" t="s">
        <v>45</v>
      </c>
      <c r="U98" s="14" t="s">
        <v>38</v>
      </c>
    </row>
    <row r="99" spans="1:21" x14ac:dyDescent="0.35">
      <c r="A99" s="20" t="s">
        <v>444</v>
      </c>
      <c r="B99" s="21">
        <v>45991</v>
      </c>
      <c r="C99" s="12">
        <v>0</v>
      </c>
      <c r="D99" s="61" t="s">
        <v>35</v>
      </c>
      <c r="E99" s="61"/>
      <c r="F99" s="61" t="s">
        <v>35</v>
      </c>
      <c r="G99" s="61"/>
      <c r="H99" s="61"/>
      <c r="I99" s="61"/>
      <c r="J99" s="61"/>
      <c r="K99" s="61"/>
      <c r="L99" s="30" t="s">
        <v>125</v>
      </c>
      <c r="M99" s="6" t="s">
        <v>35</v>
      </c>
      <c r="N99" s="6"/>
      <c r="O99" s="6" t="s">
        <v>35</v>
      </c>
      <c r="P99" s="6" t="s">
        <v>35</v>
      </c>
      <c r="Q99" s="6"/>
      <c r="R99" s="10">
        <v>2023</v>
      </c>
      <c r="S99" s="8"/>
      <c r="T99" s="14" t="s">
        <v>45</v>
      </c>
      <c r="U99" s="14" t="s">
        <v>38</v>
      </c>
    </row>
    <row r="100" spans="1:21" x14ac:dyDescent="0.35">
      <c r="A100" s="20" t="s">
        <v>445</v>
      </c>
      <c r="B100" s="42">
        <v>46022</v>
      </c>
      <c r="C100" s="12">
        <v>0</v>
      </c>
      <c r="D100" s="61" t="s">
        <v>35</v>
      </c>
      <c r="E100" s="61"/>
      <c r="F100" s="61" t="s">
        <v>35</v>
      </c>
      <c r="G100" s="61"/>
      <c r="H100" s="61"/>
      <c r="I100" s="61"/>
      <c r="J100" s="61"/>
      <c r="K100" s="61"/>
      <c r="L100" s="27" t="s">
        <v>125</v>
      </c>
      <c r="M100" s="6" t="s">
        <v>35</v>
      </c>
      <c r="N100" s="6"/>
      <c r="O100" s="6" t="s">
        <v>35</v>
      </c>
      <c r="P100" s="6"/>
      <c r="Q100" s="6"/>
      <c r="R100" s="10">
        <v>2023</v>
      </c>
      <c r="S100" s="8"/>
      <c r="T100" s="14" t="s">
        <v>45</v>
      </c>
      <c r="U100" s="14" t="s">
        <v>38</v>
      </c>
    </row>
    <row r="101" spans="1:21" ht="26" x14ac:dyDescent="0.35">
      <c r="A101" s="20" t="s">
        <v>448</v>
      </c>
      <c r="B101" s="21">
        <v>45595</v>
      </c>
      <c r="C101" s="12">
        <v>1</v>
      </c>
      <c r="D101" s="61" t="s">
        <v>35</v>
      </c>
      <c r="E101" s="61"/>
      <c r="F101" s="61" t="s">
        <v>35</v>
      </c>
      <c r="G101" s="61"/>
      <c r="H101" s="61"/>
      <c r="I101" s="61"/>
      <c r="J101" s="61"/>
      <c r="K101" s="61"/>
      <c r="L101" s="30" t="s">
        <v>125</v>
      </c>
      <c r="M101" s="6" t="s">
        <v>35</v>
      </c>
      <c r="N101" s="6"/>
      <c r="O101" s="6" t="s">
        <v>35</v>
      </c>
      <c r="P101" s="6"/>
      <c r="Q101" s="6"/>
      <c r="R101" s="10">
        <v>2023</v>
      </c>
      <c r="S101" s="14">
        <v>2024</v>
      </c>
      <c r="T101" s="10" t="s">
        <v>251</v>
      </c>
      <c r="U101" s="10" t="s">
        <v>322</v>
      </c>
    </row>
    <row r="102" spans="1:21" ht="26" x14ac:dyDescent="0.35">
      <c r="A102" s="20" t="s">
        <v>450</v>
      </c>
      <c r="B102" s="22">
        <v>46022</v>
      </c>
      <c r="C102" s="12">
        <v>0.625</v>
      </c>
      <c r="D102" s="61"/>
      <c r="E102" s="61"/>
      <c r="F102" s="61"/>
      <c r="G102" s="61"/>
      <c r="H102" s="61"/>
      <c r="I102" s="61" t="s">
        <v>35</v>
      </c>
      <c r="J102" s="61"/>
      <c r="K102" s="61"/>
      <c r="L102" s="32" t="s">
        <v>456</v>
      </c>
      <c r="M102" s="6" t="s">
        <v>35</v>
      </c>
      <c r="N102" s="6"/>
      <c r="O102" s="6"/>
      <c r="P102" s="6"/>
      <c r="Q102" s="6"/>
      <c r="R102" s="10">
        <v>2023</v>
      </c>
      <c r="S102" s="8"/>
      <c r="T102" s="14" t="s">
        <v>45</v>
      </c>
      <c r="U102" s="14" t="s">
        <v>38</v>
      </c>
    </row>
    <row r="103" spans="1:21" x14ac:dyDescent="0.35">
      <c r="A103" s="20" t="s">
        <v>457</v>
      </c>
      <c r="B103" s="11">
        <v>45991</v>
      </c>
      <c r="C103" s="43">
        <v>0.2</v>
      </c>
      <c r="D103" s="60"/>
      <c r="E103" s="60"/>
      <c r="F103" s="60"/>
      <c r="G103" s="60" t="s">
        <v>35</v>
      </c>
      <c r="H103" s="60"/>
      <c r="I103" s="60"/>
      <c r="J103" s="60"/>
      <c r="K103" s="60"/>
      <c r="L103" s="32" t="s">
        <v>130</v>
      </c>
      <c r="M103" s="6" t="s">
        <v>35</v>
      </c>
      <c r="N103" s="6"/>
      <c r="O103" s="6"/>
      <c r="P103" s="6"/>
      <c r="Q103" s="6"/>
      <c r="R103" s="10">
        <v>2023</v>
      </c>
      <c r="S103" s="8"/>
      <c r="T103" s="10" t="s">
        <v>45</v>
      </c>
      <c r="U103" s="14" t="s">
        <v>38</v>
      </c>
    </row>
    <row r="104" spans="1:21" ht="26" x14ac:dyDescent="0.35">
      <c r="A104" s="20" t="s">
        <v>458</v>
      </c>
      <c r="B104" s="29">
        <v>45703</v>
      </c>
      <c r="C104" s="12">
        <v>1</v>
      </c>
      <c r="D104" s="72"/>
      <c r="E104" s="72"/>
      <c r="F104" s="72"/>
      <c r="G104" s="72"/>
      <c r="H104" s="72"/>
      <c r="I104" s="72"/>
      <c r="J104" s="72" t="s">
        <v>35</v>
      </c>
      <c r="K104" s="72"/>
      <c r="L104" s="30" t="s">
        <v>125</v>
      </c>
      <c r="M104" s="6" t="s">
        <v>35</v>
      </c>
      <c r="N104" s="6"/>
      <c r="O104" s="6"/>
      <c r="P104" s="6"/>
      <c r="Q104" s="6"/>
      <c r="R104" s="10">
        <v>2023</v>
      </c>
      <c r="S104" s="14">
        <v>2025</v>
      </c>
      <c r="T104" s="10" t="s">
        <v>251</v>
      </c>
      <c r="U104" s="14" t="s">
        <v>322</v>
      </c>
    </row>
    <row r="105" spans="1:21" x14ac:dyDescent="0.35">
      <c r="A105" s="20" t="s">
        <v>459</v>
      </c>
      <c r="B105" s="29">
        <v>45991</v>
      </c>
      <c r="C105" s="12">
        <v>0</v>
      </c>
      <c r="D105" s="60"/>
      <c r="E105" s="60"/>
      <c r="F105" s="60" t="s">
        <v>35</v>
      </c>
      <c r="G105" s="60"/>
      <c r="H105" s="60"/>
      <c r="I105" s="60"/>
      <c r="J105" s="60"/>
      <c r="K105" s="60"/>
      <c r="L105" s="25" t="s">
        <v>125</v>
      </c>
      <c r="M105" s="6" t="s">
        <v>35</v>
      </c>
      <c r="N105" s="6"/>
      <c r="O105" s="6"/>
      <c r="P105" s="6"/>
      <c r="Q105" s="6"/>
      <c r="R105" s="10">
        <v>2024</v>
      </c>
      <c r="S105" s="8"/>
      <c r="T105" s="14" t="s">
        <v>45</v>
      </c>
      <c r="U105" s="14" t="s">
        <v>38</v>
      </c>
    </row>
    <row r="106" spans="1:21" x14ac:dyDescent="0.35">
      <c r="A106" s="20" t="s">
        <v>469</v>
      </c>
      <c r="B106" s="29">
        <v>45991</v>
      </c>
      <c r="C106" s="12">
        <v>0</v>
      </c>
      <c r="D106" s="60"/>
      <c r="E106" s="60"/>
      <c r="F106" s="60" t="s">
        <v>35</v>
      </c>
      <c r="G106" s="60"/>
      <c r="H106" s="60"/>
      <c r="I106" s="60"/>
      <c r="J106" s="60"/>
      <c r="K106" s="60"/>
      <c r="L106" s="25" t="s">
        <v>125</v>
      </c>
      <c r="M106" s="6" t="s">
        <v>35</v>
      </c>
      <c r="N106" s="6" t="s">
        <v>35</v>
      </c>
      <c r="O106" s="6" t="s">
        <v>35</v>
      </c>
      <c r="P106" s="6"/>
      <c r="Q106" s="6"/>
      <c r="R106" s="10">
        <v>2024</v>
      </c>
      <c r="S106" s="8"/>
      <c r="T106" s="14" t="s">
        <v>45</v>
      </c>
      <c r="U106" s="14" t="s">
        <v>38</v>
      </c>
    </row>
    <row r="107" spans="1:21" ht="26" x14ac:dyDescent="0.35">
      <c r="A107" s="20" t="s">
        <v>475</v>
      </c>
      <c r="B107" s="65">
        <v>45868</v>
      </c>
      <c r="C107" s="12">
        <v>1</v>
      </c>
      <c r="D107" s="60" t="s">
        <v>35</v>
      </c>
      <c r="E107" s="60"/>
      <c r="F107" s="60"/>
      <c r="G107" s="60"/>
      <c r="H107" s="60"/>
      <c r="I107" s="60"/>
      <c r="J107" s="60"/>
      <c r="K107" s="60"/>
      <c r="L107" s="32" t="s">
        <v>456</v>
      </c>
      <c r="M107" s="6" t="s">
        <v>35</v>
      </c>
      <c r="N107" s="6"/>
      <c r="O107" s="6" t="s">
        <v>35</v>
      </c>
      <c r="P107" s="6"/>
      <c r="Q107" s="6"/>
      <c r="R107" s="14">
        <v>2024</v>
      </c>
      <c r="S107" s="8"/>
      <c r="T107" s="10" t="s">
        <v>251</v>
      </c>
      <c r="U107" s="14" t="s">
        <v>322</v>
      </c>
    </row>
    <row r="108" spans="1:21" x14ac:dyDescent="0.35">
      <c r="A108" s="20" t="s">
        <v>482</v>
      </c>
      <c r="B108" s="29">
        <v>45991</v>
      </c>
      <c r="C108" s="12">
        <v>0</v>
      </c>
      <c r="D108" s="60"/>
      <c r="E108" s="60"/>
      <c r="F108" s="60" t="s">
        <v>35</v>
      </c>
      <c r="G108" s="60"/>
      <c r="H108" s="60"/>
      <c r="I108" s="60"/>
      <c r="J108" s="60"/>
      <c r="K108" s="60"/>
      <c r="L108" s="25" t="s">
        <v>125</v>
      </c>
      <c r="M108" s="6" t="s">
        <v>35</v>
      </c>
      <c r="N108" s="6"/>
      <c r="O108" s="6" t="s">
        <v>35</v>
      </c>
      <c r="P108" s="6"/>
      <c r="Q108" s="6"/>
      <c r="R108" s="10">
        <v>2024</v>
      </c>
      <c r="S108" s="8"/>
      <c r="T108" s="14" t="s">
        <v>45</v>
      </c>
      <c r="U108" s="14" t="s">
        <v>38</v>
      </c>
    </row>
    <row r="109" spans="1:21" ht="26" x14ac:dyDescent="0.35">
      <c r="A109" s="20" t="s">
        <v>487</v>
      </c>
      <c r="B109" s="65">
        <v>45868</v>
      </c>
      <c r="C109" s="12">
        <v>1</v>
      </c>
      <c r="D109" s="60" t="s">
        <v>35</v>
      </c>
      <c r="E109" s="60"/>
      <c r="F109" s="60"/>
      <c r="G109" s="60"/>
      <c r="H109" s="60"/>
      <c r="I109" s="60"/>
      <c r="J109" s="60"/>
      <c r="K109" s="60"/>
      <c r="L109" s="32" t="s">
        <v>456</v>
      </c>
      <c r="M109" s="6" t="s">
        <v>35</v>
      </c>
      <c r="N109" s="6"/>
      <c r="O109" s="6"/>
      <c r="P109" s="6"/>
      <c r="Q109" s="6"/>
      <c r="R109" s="14">
        <v>2024</v>
      </c>
      <c r="S109" s="8"/>
      <c r="T109" s="10" t="s">
        <v>251</v>
      </c>
      <c r="U109" s="14" t="s">
        <v>322</v>
      </c>
    </row>
    <row r="110" spans="1:21" x14ac:dyDescent="0.35">
      <c r="A110" s="20" t="s">
        <v>489</v>
      </c>
      <c r="B110" s="29">
        <v>45991</v>
      </c>
      <c r="C110" s="12">
        <v>0</v>
      </c>
      <c r="D110" s="60"/>
      <c r="E110" s="60"/>
      <c r="F110" s="60" t="s">
        <v>35</v>
      </c>
      <c r="G110" s="60"/>
      <c r="H110" s="60"/>
      <c r="I110" s="60"/>
      <c r="J110" s="60"/>
      <c r="K110" s="60"/>
      <c r="L110" s="25" t="s">
        <v>125</v>
      </c>
      <c r="M110" s="6" t="s">
        <v>35</v>
      </c>
      <c r="N110" s="6"/>
      <c r="O110" s="6" t="s">
        <v>35</v>
      </c>
      <c r="P110" s="6"/>
      <c r="Q110" s="6"/>
      <c r="R110" s="10">
        <v>2024</v>
      </c>
      <c r="S110" s="8"/>
      <c r="T110" s="14" t="s">
        <v>45</v>
      </c>
      <c r="U110" s="14" t="s">
        <v>38</v>
      </c>
    </row>
    <row r="111" spans="1:21" ht="26" x14ac:dyDescent="0.35">
      <c r="A111" s="20" t="s">
        <v>491</v>
      </c>
      <c r="B111" s="29">
        <v>45657</v>
      </c>
      <c r="C111" s="12">
        <v>1</v>
      </c>
      <c r="D111" s="60"/>
      <c r="E111" s="60"/>
      <c r="F111" s="60" t="s">
        <v>35</v>
      </c>
      <c r="G111" s="60"/>
      <c r="H111" s="60"/>
      <c r="I111" s="60"/>
      <c r="J111" s="60"/>
      <c r="K111" s="60"/>
      <c r="L111" s="46" t="s">
        <v>125</v>
      </c>
      <c r="M111" s="6" t="s">
        <v>35</v>
      </c>
      <c r="N111" s="6"/>
      <c r="O111" s="6" t="s">
        <v>35</v>
      </c>
      <c r="P111" s="6"/>
      <c r="Q111" s="6"/>
      <c r="R111" s="14">
        <v>2024</v>
      </c>
      <c r="S111" s="14">
        <v>2025</v>
      </c>
      <c r="T111" s="10" t="s">
        <v>251</v>
      </c>
      <c r="U111" s="14" t="s">
        <v>322</v>
      </c>
    </row>
    <row r="112" spans="1:21" ht="26" x14ac:dyDescent="0.35">
      <c r="A112" s="20" t="s">
        <v>493</v>
      </c>
      <c r="B112" s="29">
        <v>45716</v>
      </c>
      <c r="C112" s="12">
        <v>1</v>
      </c>
      <c r="D112" s="60" t="s">
        <v>35</v>
      </c>
      <c r="E112" s="60"/>
      <c r="F112" s="60"/>
      <c r="G112" s="60"/>
      <c r="H112" s="60"/>
      <c r="I112" s="60"/>
      <c r="J112" s="60"/>
      <c r="K112" s="60"/>
      <c r="L112" s="46" t="s">
        <v>125</v>
      </c>
      <c r="M112" s="6" t="s">
        <v>35</v>
      </c>
      <c r="N112" s="6" t="s">
        <v>35</v>
      </c>
      <c r="O112" s="6" t="s">
        <v>35</v>
      </c>
      <c r="P112" s="6"/>
      <c r="Q112" s="6"/>
      <c r="R112" s="14">
        <v>2024</v>
      </c>
      <c r="S112" s="14">
        <v>2025</v>
      </c>
      <c r="T112" s="10" t="s">
        <v>251</v>
      </c>
      <c r="U112" s="14" t="s">
        <v>322</v>
      </c>
    </row>
    <row r="113" spans="1:21" x14ac:dyDescent="0.35">
      <c r="A113" s="20" t="s">
        <v>500</v>
      </c>
      <c r="B113" s="29">
        <v>45991</v>
      </c>
      <c r="C113" s="12">
        <v>0</v>
      </c>
      <c r="D113" s="60"/>
      <c r="E113" s="60"/>
      <c r="F113" s="60" t="s">
        <v>35</v>
      </c>
      <c r="G113" s="60"/>
      <c r="H113" s="60"/>
      <c r="I113" s="60"/>
      <c r="J113" s="60"/>
      <c r="K113" s="60"/>
      <c r="L113" s="25" t="s">
        <v>125</v>
      </c>
      <c r="M113" s="6" t="s">
        <v>35</v>
      </c>
      <c r="N113" s="6"/>
      <c r="O113" s="6" t="s">
        <v>35</v>
      </c>
      <c r="P113" s="6"/>
      <c r="Q113" s="6"/>
      <c r="R113" s="10">
        <v>2024</v>
      </c>
      <c r="S113" s="8"/>
      <c r="T113" s="14" t="s">
        <v>45</v>
      </c>
      <c r="U113" s="14" t="s">
        <v>38</v>
      </c>
    </row>
    <row r="114" spans="1:21" x14ac:dyDescent="0.35">
      <c r="A114" s="20" t="s">
        <v>503</v>
      </c>
      <c r="B114" s="29">
        <v>46022</v>
      </c>
      <c r="C114" s="43">
        <v>0</v>
      </c>
      <c r="D114" s="60"/>
      <c r="E114" s="60"/>
      <c r="F114" s="60"/>
      <c r="G114" s="60" t="s">
        <v>35</v>
      </c>
      <c r="H114" s="60"/>
      <c r="I114" s="60"/>
      <c r="J114" s="60"/>
      <c r="K114" s="60"/>
      <c r="L114" s="26" t="s">
        <v>221</v>
      </c>
      <c r="M114" s="6" t="s">
        <v>35</v>
      </c>
      <c r="N114" s="6" t="s">
        <v>35</v>
      </c>
      <c r="O114" s="6" t="s">
        <v>35</v>
      </c>
      <c r="P114" s="6"/>
      <c r="Q114" s="6"/>
      <c r="R114" s="14">
        <v>2024</v>
      </c>
      <c r="S114" s="14"/>
      <c r="T114" s="10" t="s">
        <v>45</v>
      </c>
      <c r="U114" s="74" t="s">
        <v>38</v>
      </c>
    </row>
    <row r="115" spans="1:21" ht="26" x14ac:dyDescent="0.35">
      <c r="A115" s="20" t="s">
        <v>504</v>
      </c>
      <c r="B115" s="29">
        <v>45657</v>
      </c>
      <c r="C115" s="12">
        <v>1</v>
      </c>
      <c r="D115" s="60" t="s">
        <v>35</v>
      </c>
      <c r="E115" s="60"/>
      <c r="F115" s="60" t="s">
        <v>35</v>
      </c>
      <c r="G115" s="60"/>
      <c r="H115" s="60"/>
      <c r="I115" s="60"/>
      <c r="J115" s="60"/>
      <c r="K115" s="60"/>
      <c r="L115" s="46" t="s">
        <v>125</v>
      </c>
      <c r="M115" s="6" t="s">
        <v>35</v>
      </c>
      <c r="N115" s="6"/>
      <c r="O115" s="6" t="s">
        <v>35</v>
      </c>
      <c r="P115" s="6"/>
      <c r="Q115" s="6"/>
      <c r="R115" s="14">
        <v>2024</v>
      </c>
      <c r="S115" s="14">
        <v>2025</v>
      </c>
      <c r="T115" s="10" t="s">
        <v>251</v>
      </c>
      <c r="U115" s="14" t="s">
        <v>322</v>
      </c>
    </row>
    <row r="116" spans="1:21" ht="26" x14ac:dyDescent="0.35">
      <c r="A116" s="20" t="s">
        <v>508</v>
      </c>
      <c r="B116" s="65">
        <v>45868</v>
      </c>
      <c r="C116" s="12">
        <v>1</v>
      </c>
      <c r="D116" s="60" t="s">
        <v>35</v>
      </c>
      <c r="E116" s="60"/>
      <c r="F116" s="60"/>
      <c r="G116" s="60"/>
      <c r="H116" s="60"/>
      <c r="I116" s="60"/>
      <c r="J116" s="60"/>
      <c r="K116" s="60"/>
      <c r="L116" s="32" t="s">
        <v>456</v>
      </c>
      <c r="M116" s="6" t="s">
        <v>35</v>
      </c>
      <c r="N116" s="6"/>
      <c r="O116" s="6" t="s">
        <v>35</v>
      </c>
      <c r="P116" s="6"/>
      <c r="Q116" s="6"/>
      <c r="R116" s="14">
        <v>2024</v>
      </c>
      <c r="S116" s="8"/>
      <c r="T116" s="10" t="s">
        <v>251</v>
      </c>
      <c r="U116" s="14" t="s">
        <v>322</v>
      </c>
    </row>
    <row r="117" spans="1:21" ht="26" x14ac:dyDescent="0.35">
      <c r="A117" s="20" t="s">
        <v>510</v>
      </c>
      <c r="B117" s="29">
        <v>45657</v>
      </c>
      <c r="C117" s="12">
        <v>1</v>
      </c>
      <c r="D117" s="60"/>
      <c r="E117" s="60"/>
      <c r="F117" s="60" t="s">
        <v>35</v>
      </c>
      <c r="G117" s="60"/>
      <c r="H117" s="60"/>
      <c r="I117" s="60"/>
      <c r="J117" s="60"/>
      <c r="K117" s="60"/>
      <c r="L117" s="46" t="s">
        <v>125</v>
      </c>
      <c r="M117" s="6" t="s">
        <v>35</v>
      </c>
      <c r="N117" s="6"/>
      <c r="O117" s="6" t="s">
        <v>35</v>
      </c>
      <c r="P117" s="6"/>
      <c r="Q117" s="6"/>
      <c r="R117" s="14">
        <v>2024</v>
      </c>
      <c r="S117" s="14">
        <v>2025</v>
      </c>
      <c r="T117" s="10" t="s">
        <v>251</v>
      </c>
      <c r="U117" s="14" t="s">
        <v>322</v>
      </c>
    </row>
    <row r="118" spans="1:21" ht="26" x14ac:dyDescent="0.35">
      <c r="A118" s="20" t="s">
        <v>513</v>
      </c>
      <c r="B118" s="65">
        <v>45868</v>
      </c>
      <c r="C118" s="12">
        <v>1</v>
      </c>
      <c r="D118" s="60" t="s">
        <v>35</v>
      </c>
      <c r="E118" s="60" t="s">
        <v>35</v>
      </c>
      <c r="F118" s="60"/>
      <c r="G118" s="60"/>
      <c r="H118" s="60"/>
      <c r="I118" s="60"/>
      <c r="J118" s="60"/>
      <c r="K118" s="60"/>
      <c r="L118" s="32" t="s">
        <v>456</v>
      </c>
      <c r="M118" s="6" t="s">
        <v>35</v>
      </c>
      <c r="N118" s="6"/>
      <c r="O118" s="6"/>
      <c r="P118" s="6"/>
      <c r="Q118" s="6"/>
      <c r="R118" s="14">
        <v>2024</v>
      </c>
      <c r="S118" s="14">
        <v>2025</v>
      </c>
      <c r="T118" s="77" t="s">
        <v>37</v>
      </c>
      <c r="U118" s="14" t="s">
        <v>38</v>
      </c>
    </row>
    <row r="119" spans="1:21" ht="26" x14ac:dyDescent="0.35">
      <c r="A119" s="20" t="s">
        <v>514</v>
      </c>
      <c r="B119" s="29">
        <v>45657</v>
      </c>
      <c r="C119" s="12">
        <v>1</v>
      </c>
      <c r="D119" s="60"/>
      <c r="E119" s="60"/>
      <c r="F119" s="60" t="s">
        <v>35</v>
      </c>
      <c r="G119" s="60"/>
      <c r="H119" s="60"/>
      <c r="I119" s="60"/>
      <c r="J119" s="60"/>
      <c r="K119" s="60"/>
      <c r="L119" s="46" t="s">
        <v>125</v>
      </c>
      <c r="M119" s="6" t="s">
        <v>35</v>
      </c>
      <c r="N119" s="6"/>
      <c r="O119" s="6" t="s">
        <v>35</v>
      </c>
      <c r="P119" s="6"/>
      <c r="Q119" s="6"/>
      <c r="R119" s="14">
        <v>2024</v>
      </c>
      <c r="S119" s="14">
        <v>2025</v>
      </c>
      <c r="T119" s="10" t="s">
        <v>251</v>
      </c>
      <c r="U119" s="14" t="s">
        <v>322</v>
      </c>
    </row>
    <row r="120" spans="1:21" x14ac:dyDescent="0.35">
      <c r="A120" s="20" t="s">
        <v>517</v>
      </c>
      <c r="B120" s="29">
        <v>45991</v>
      </c>
      <c r="C120" s="12">
        <v>0</v>
      </c>
      <c r="D120" s="60"/>
      <c r="E120" s="60"/>
      <c r="F120" s="60" t="s">
        <v>35</v>
      </c>
      <c r="G120" s="60"/>
      <c r="H120" s="60"/>
      <c r="I120" s="60"/>
      <c r="J120" s="60"/>
      <c r="K120" s="60"/>
      <c r="L120" s="25" t="s">
        <v>125</v>
      </c>
      <c r="M120" s="6" t="s">
        <v>35</v>
      </c>
      <c r="N120" s="6"/>
      <c r="O120" s="6" t="s">
        <v>35</v>
      </c>
      <c r="P120" s="6"/>
      <c r="Q120" s="6"/>
      <c r="R120" s="10">
        <v>2024</v>
      </c>
      <c r="S120" s="8"/>
      <c r="T120" s="14" t="s">
        <v>45</v>
      </c>
      <c r="U120" s="14" t="s">
        <v>38</v>
      </c>
    </row>
    <row r="121" spans="1:21" x14ac:dyDescent="0.35">
      <c r="A121" s="40" t="s">
        <v>519</v>
      </c>
      <c r="B121" s="28">
        <v>46022</v>
      </c>
      <c r="C121" s="12">
        <v>0</v>
      </c>
      <c r="D121" s="60"/>
      <c r="E121" s="60"/>
      <c r="F121" s="60"/>
      <c r="G121" s="60"/>
      <c r="H121" s="60"/>
      <c r="I121" s="60"/>
      <c r="J121" s="60" t="s">
        <v>35</v>
      </c>
      <c r="K121" s="60"/>
      <c r="L121" s="26" t="s">
        <v>144</v>
      </c>
      <c r="M121" s="6" t="s">
        <v>35</v>
      </c>
      <c r="N121" s="6"/>
      <c r="O121" s="6" t="s">
        <v>35</v>
      </c>
      <c r="P121" s="6"/>
      <c r="Q121" s="6"/>
      <c r="R121" s="14">
        <v>2024</v>
      </c>
      <c r="S121" s="8"/>
      <c r="T121" s="14" t="s">
        <v>45</v>
      </c>
      <c r="U121" s="14" t="s">
        <v>38</v>
      </c>
    </row>
    <row r="122" spans="1:21" ht="26" x14ac:dyDescent="0.35">
      <c r="A122" s="40" t="s">
        <v>519</v>
      </c>
      <c r="B122" s="28">
        <v>45808</v>
      </c>
      <c r="C122" s="12">
        <v>1</v>
      </c>
      <c r="D122" s="60"/>
      <c r="E122" s="60"/>
      <c r="F122" s="60"/>
      <c r="G122" s="60"/>
      <c r="H122" s="60"/>
      <c r="I122" s="60"/>
      <c r="J122" s="60" t="s">
        <v>35</v>
      </c>
      <c r="K122" s="60"/>
      <c r="L122" s="26" t="s">
        <v>144</v>
      </c>
      <c r="M122" s="6" t="s">
        <v>35</v>
      </c>
      <c r="N122" s="6"/>
      <c r="O122" s="6" t="s">
        <v>35</v>
      </c>
      <c r="P122" s="6"/>
      <c r="Q122" s="6"/>
      <c r="R122" s="14">
        <v>2024</v>
      </c>
      <c r="S122" s="14">
        <v>2025</v>
      </c>
      <c r="T122" s="10" t="s">
        <v>37</v>
      </c>
      <c r="U122" s="10" t="s">
        <v>38</v>
      </c>
    </row>
    <row r="123" spans="1:21" ht="26" x14ac:dyDescent="0.35">
      <c r="A123" s="20" t="s">
        <v>529</v>
      </c>
      <c r="B123" s="28">
        <v>45930</v>
      </c>
      <c r="C123" s="12">
        <v>1</v>
      </c>
      <c r="D123" s="60"/>
      <c r="E123" s="60"/>
      <c r="F123" s="60"/>
      <c r="G123" s="60"/>
      <c r="H123" s="60" t="s">
        <v>35</v>
      </c>
      <c r="I123" s="60"/>
      <c r="J123" s="60"/>
      <c r="K123" s="60"/>
      <c r="L123" s="24" t="s">
        <v>64</v>
      </c>
      <c r="M123" s="6" t="s">
        <v>35</v>
      </c>
      <c r="N123" s="6"/>
      <c r="O123" s="6" t="s">
        <v>35</v>
      </c>
      <c r="P123" s="6"/>
      <c r="Q123" s="6"/>
      <c r="R123" s="14">
        <v>2024</v>
      </c>
      <c r="S123" s="14">
        <v>2025</v>
      </c>
      <c r="T123" s="10" t="s">
        <v>37</v>
      </c>
      <c r="U123" s="14" t="s">
        <v>38</v>
      </c>
    </row>
    <row r="124" spans="1:21" x14ac:dyDescent="0.35">
      <c r="A124" s="20" t="s">
        <v>534</v>
      </c>
      <c r="B124" s="23">
        <v>45991</v>
      </c>
      <c r="C124" s="12">
        <v>0</v>
      </c>
      <c r="D124" s="60"/>
      <c r="E124" s="60"/>
      <c r="F124" s="60"/>
      <c r="G124" s="60"/>
      <c r="H124" s="60"/>
      <c r="I124" s="60"/>
      <c r="J124" s="60" t="s">
        <v>35</v>
      </c>
      <c r="K124" s="60"/>
      <c r="L124" s="14" t="s">
        <v>130</v>
      </c>
      <c r="M124" s="6" t="s">
        <v>35</v>
      </c>
      <c r="N124" s="6"/>
      <c r="O124" s="6" t="s">
        <v>35</v>
      </c>
      <c r="P124" s="6"/>
      <c r="Q124" s="6"/>
      <c r="R124" s="14">
        <v>2024</v>
      </c>
      <c r="S124" s="14"/>
      <c r="T124" s="14" t="s">
        <v>45</v>
      </c>
      <c r="U124" s="14" t="s">
        <v>38</v>
      </c>
    </row>
    <row r="125" spans="1:21" x14ac:dyDescent="0.35">
      <c r="A125" s="20" t="s">
        <v>538</v>
      </c>
      <c r="B125" s="28">
        <v>45991</v>
      </c>
      <c r="C125" s="12">
        <v>0</v>
      </c>
      <c r="D125" s="60"/>
      <c r="E125" s="60"/>
      <c r="F125" s="60"/>
      <c r="G125" s="60"/>
      <c r="H125" s="60"/>
      <c r="I125" s="60"/>
      <c r="J125" s="60" t="s">
        <v>35</v>
      </c>
      <c r="K125" s="60"/>
      <c r="L125" s="46" t="s">
        <v>130</v>
      </c>
      <c r="M125" s="6" t="s">
        <v>35</v>
      </c>
      <c r="N125" s="6"/>
      <c r="O125" s="6" t="s">
        <v>35</v>
      </c>
      <c r="P125" s="6"/>
      <c r="Q125" s="6"/>
      <c r="R125" s="14">
        <v>2024</v>
      </c>
      <c r="S125" s="14"/>
      <c r="T125" s="14" t="s">
        <v>45</v>
      </c>
      <c r="U125" s="14" t="s">
        <v>38</v>
      </c>
    </row>
    <row r="126" spans="1:21" ht="26" x14ac:dyDescent="0.35">
      <c r="A126" s="20" t="s">
        <v>541</v>
      </c>
      <c r="B126" s="28">
        <v>46022</v>
      </c>
      <c r="C126" s="12">
        <v>1</v>
      </c>
      <c r="D126" s="60"/>
      <c r="E126" s="60"/>
      <c r="F126" s="60"/>
      <c r="G126" s="60"/>
      <c r="H126" s="60"/>
      <c r="I126" s="60" t="s">
        <v>35</v>
      </c>
      <c r="J126" s="60"/>
      <c r="K126" s="60"/>
      <c r="L126" s="32" t="s">
        <v>456</v>
      </c>
      <c r="M126" s="6" t="s">
        <v>35</v>
      </c>
      <c r="N126" s="6"/>
      <c r="O126" s="6"/>
      <c r="P126" s="6"/>
      <c r="Q126" s="6"/>
      <c r="R126" s="14">
        <v>2024</v>
      </c>
      <c r="S126" s="14">
        <v>2025</v>
      </c>
      <c r="T126" s="10" t="s">
        <v>37</v>
      </c>
      <c r="U126" s="14" t="s">
        <v>38</v>
      </c>
    </row>
    <row r="127" spans="1:21" x14ac:dyDescent="0.35">
      <c r="A127" s="20" t="s">
        <v>546</v>
      </c>
      <c r="B127" s="64">
        <v>45991</v>
      </c>
      <c r="C127" s="12">
        <v>0</v>
      </c>
      <c r="D127" s="60"/>
      <c r="E127" s="60"/>
      <c r="F127" s="60" t="s">
        <v>35</v>
      </c>
      <c r="G127" s="60"/>
      <c r="H127" s="60"/>
      <c r="I127" s="60"/>
      <c r="J127" s="60"/>
      <c r="K127" s="60"/>
      <c r="L127" s="46" t="s">
        <v>125</v>
      </c>
      <c r="M127" s="6" t="s">
        <v>35</v>
      </c>
      <c r="N127" s="6"/>
      <c r="O127" s="6" t="s">
        <v>35</v>
      </c>
      <c r="P127" s="6"/>
      <c r="Q127" s="6"/>
      <c r="R127" s="14">
        <v>2024</v>
      </c>
      <c r="S127" s="8"/>
      <c r="T127" s="14" t="s">
        <v>45</v>
      </c>
      <c r="U127" s="14" t="s">
        <v>38</v>
      </c>
    </row>
    <row r="128" spans="1:21" ht="26" x14ac:dyDescent="0.35">
      <c r="A128" s="20" t="s">
        <v>549</v>
      </c>
      <c r="B128" s="28">
        <v>46022</v>
      </c>
      <c r="C128" s="12">
        <v>1</v>
      </c>
      <c r="D128" s="60" t="s">
        <v>35</v>
      </c>
      <c r="E128" s="60" t="s">
        <v>35</v>
      </c>
      <c r="F128" s="60"/>
      <c r="G128" s="60"/>
      <c r="H128" s="60"/>
      <c r="I128" s="60"/>
      <c r="J128" s="60"/>
      <c r="K128" s="60"/>
      <c r="L128" s="32" t="s">
        <v>456</v>
      </c>
      <c r="M128" s="6" t="s">
        <v>35</v>
      </c>
      <c r="N128" s="6"/>
      <c r="O128" s="6"/>
      <c r="P128" s="6"/>
      <c r="Q128" s="6"/>
      <c r="R128" s="14">
        <v>2024</v>
      </c>
      <c r="S128" s="14">
        <v>2025</v>
      </c>
      <c r="T128" s="10" t="s">
        <v>37</v>
      </c>
      <c r="U128" s="14" t="s">
        <v>38</v>
      </c>
    </row>
    <row r="129" spans="1:21" ht="26" x14ac:dyDescent="0.35">
      <c r="A129" s="20" t="s">
        <v>550</v>
      </c>
      <c r="B129" s="28">
        <v>45777</v>
      </c>
      <c r="C129" s="12">
        <v>1</v>
      </c>
      <c r="D129" s="60"/>
      <c r="E129" s="60"/>
      <c r="F129" s="60"/>
      <c r="G129" s="60"/>
      <c r="H129" s="60"/>
      <c r="I129" s="60"/>
      <c r="J129" s="60" t="s">
        <v>35</v>
      </c>
      <c r="K129" s="60"/>
      <c r="L129" s="13" t="s">
        <v>403</v>
      </c>
      <c r="M129" s="6" t="s">
        <v>35</v>
      </c>
      <c r="N129" s="6"/>
      <c r="O129" s="6" t="s">
        <v>35</v>
      </c>
      <c r="P129" s="6"/>
      <c r="Q129" s="6"/>
      <c r="R129" s="14">
        <v>2024</v>
      </c>
      <c r="S129" s="14">
        <v>2025</v>
      </c>
      <c r="T129" s="10" t="s">
        <v>37</v>
      </c>
      <c r="U129" s="14" t="s">
        <v>38</v>
      </c>
    </row>
    <row r="130" spans="1:21" x14ac:dyDescent="0.35">
      <c r="A130" s="20" t="s">
        <v>555</v>
      </c>
      <c r="B130" s="28">
        <v>46021</v>
      </c>
      <c r="C130" s="12">
        <v>0.16666666666666666</v>
      </c>
      <c r="D130" s="60"/>
      <c r="E130" s="60"/>
      <c r="F130" s="60"/>
      <c r="G130" s="60"/>
      <c r="H130" s="60"/>
      <c r="I130" s="60"/>
      <c r="J130" s="60" t="s">
        <v>35</v>
      </c>
      <c r="K130" s="60"/>
      <c r="L130" s="26" t="s">
        <v>323</v>
      </c>
      <c r="M130" s="6" t="s">
        <v>35</v>
      </c>
      <c r="N130" s="6"/>
      <c r="O130" s="6"/>
      <c r="P130" s="6"/>
      <c r="Q130" s="6"/>
      <c r="R130" s="14">
        <v>2024</v>
      </c>
      <c r="S130" s="14"/>
      <c r="T130" s="14" t="s">
        <v>45</v>
      </c>
      <c r="U130" s="14" t="s">
        <v>38</v>
      </c>
    </row>
    <row r="131" spans="1:21" x14ac:dyDescent="0.35">
      <c r="A131" s="20" t="s">
        <v>560</v>
      </c>
      <c r="B131" s="28">
        <v>46022</v>
      </c>
      <c r="C131" s="12">
        <v>0</v>
      </c>
      <c r="D131" s="60"/>
      <c r="E131" s="60"/>
      <c r="F131" s="60"/>
      <c r="G131" s="60"/>
      <c r="H131" s="60"/>
      <c r="I131" s="60"/>
      <c r="J131" s="60" t="s">
        <v>35</v>
      </c>
      <c r="K131" s="60"/>
      <c r="L131" s="26" t="s">
        <v>144</v>
      </c>
      <c r="M131" s="6" t="s">
        <v>35</v>
      </c>
      <c r="N131" s="6"/>
      <c r="O131" s="6"/>
      <c r="P131" s="6"/>
      <c r="Q131" s="6"/>
      <c r="R131" s="14">
        <v>2024</v>
      </c>
      <c r="S131" s="8"/>
      <c r="T131" s="14" t="s">
        <v>45</v>
      </c>
      <c r="U131" s="14" t="s">
        <v>38</v>
      </c>
    </row>
    <row r="132" spans="1:21" x14ac:dyDescent="0.35">
      <c r="A132" s="20" t="s">
        <v>565</v>
      </c>
      <c r="B132" s="28">
        <v>46022</v>
      </c>
      <c r="C132" s="12">
        <v>0</v>
      </c>
      <c r="D132" s="60"/>
      <c r="E132" s="60" t="s">
        <v>35</v>
      </c>
      <c r="F132" s="60"/>
      <c r="G132" s="60"/>
      <c r="H132" s="60"/>
      <c r="I132" s="60"/>
      <c r="J132" s="60" t="s">
        <v>35</v>
      </c>
      <c r="K132" s="60"/>
      <c r="L132" s="26" t="s">
        <v>130</v>
      </c>
      <c r="M132" s="6" t="s">
        <v>35</v>
      </c>
      <c r="N132" s="6"/>
      <c r="O132" s="6" t="s">
        <v>35</v>
      </c>
      <c r="P132" s="6"/>
      <c r="Q132" s="6"/>
      <c r="R132" s="14">
        <v>2024</v>
      </c>
      <c r="S132" s="8"/>
      <c r="T132" s="14" t="s">
        <v>45</v>
      </c>
      <c r="U132" s="14" t="s">
        <v>38</v>
      </c>
    </row>
    <row r="133" spans="1:21" x14ac:dyDescent="0.35">
      <c r="A133" s="20" t="s">
        <v>568</v>
      </c>
      <c r="B133" s="28">
        <v>46022</v>
      </c>
      <c r="C133" s="12">
        <v>0</v>
      </c>
      <c r="D133" s="60"/>
      <c r="E133" s="60"/>
      <c r="F133" s="60"/>
      <c r="G133" s="60"/>
      <c r="H133" s="60"/>
      <c r="I133" s="60"/>
      <c r="J133" s="60" t="s">
        <v>35</v>
      </c>
      <c r="K133" s="60"/>
      <c r="L133" s="26" t="s">
        <v>130</v>
      </c>
      <c r="M133" s="6" t="s">
        <v>35</v>
      </c>
      <c r="N133" s="6"/>
      <c r="O133" s="6" t="s">
        <v>35</v>
      </c>
      <c r="P133" s="6"/>
      <c r="Q133" s="6"/>
      <c r="R133" s="14">
        <v>2024</v>
      </c>
      <c r="S133" s="8"/>
      <c r="T133" s="14" t="s">
        <v>45</v>
      </c>
      <c r="U133" s="14" t="s">
        <v>38</v>
      </c>
    </row>
    <row r="134" spans="1:21" ht="26" x14ac:dyDescent="0.35">
      <c r="A134" s="20" t="s">
        <v>569</v>
      </c>
      <c r="B134" s="28">
        <v>46022</v>
      </c>
      <c r="C134" s="12">
        <v>1</v>
      </c>
      <c r="D134" s="60"/>
      <c r="E134" s="60"/>
      <c r="F134" s="60"/>
      <c r="G134" s="60"/>
      <c r="H134" s="60"/>
      <c r="I134" s="60"/>
      <c r="J134" s="60" t="s">
        <v>35</v>
      </c>
      <c r="K134" s="60"/>
      <c r="L134" s="26" t="s">
        <v>323</v>
      </c>
      <c r="M134" s="6" t="s">
        <v>35</v>
      </c>
      <c r="N134" s="6"/>
      <c r="O134" s="6" t="s">
        <v>35</v>
      </c>
      <c r="P134" s="6"/>
      <c r="Q134" s="6"/>
      <c r="R134" s="14">
        <v>2024</v>
      </c>
      <c r="S134" s="14">
        <v>2025</v>
      </c>
      <c r="T134" s="10" t="s">
        <v>37</v>
      </c>
      <c r="U134" s="14" t="s">
        <v>38</v>
      </c>
    </row>
    <row r="135" spans="1:21" ht="26" x14ac:dyDescent="0.35">
      <c r="A135" s="20" t="s">
        <v>574</v>
      </c>
      <c r="B135" s="28">
        <v>45991</v>
      </c>
      <c r="C135" s="12">
        <v>0</v>
      </c>
      <c r="D135" s="60"/>
      <c r="E135" s="60"/>
      <c r="F135" s="60"/>
      <c r="G135" s="60"/>
      <c r="H135" s="60"/>
      <c r="I135" s="60"/>
      <c r="J135" s="60" t="s">
        <v>35</v>
      </c>
      <c r="K135" s="60"/>
      <c r="L135" s="32" t="s">
        <v>456</v>
      </c>
      <c r="M135" s="6" t="s">
        <v>35</v>
      </c>
      <c r="N135" s="6"/>
      <c r="O135" s="6" t="s">
        <v>35</v>
      </c>
      <c r="P135" s="6"/>
      <c r="Q135" s="6"/>
      <c r="R135" s="14">
        <v>2025</v>
      </c>
      <c r="S135" s="8"/>
      <c r="T135" s="14" t="s">
        <v>45</v>
      </c>
      <c r="U135" s="14" t="s">
        <v>38</v>
      </c>
    </row>
    <row r="136" spans="1:21" x14ac:dyDescent="0.35">
      <c r="A136" s="20" t="s">
        <v>574</v>
      </c>
      <c r="B136" s="28">
        <v>46022</v>
      </c>
      <c r="C136" s="12">
        <v>0</v>
      </c>
      <c r="D136" s="60"/>
      <c r="E136" s="60"/>
      <c r="F136" s="60"/>
      <c r="G136" s="60"/>
      <c r="H136" s="60"/>
      <c r="I136" s="60"/>
      <c r="J136" s="60" t="s">
        <v>35</v>
      </c>
      <c r="K136" s="60"/>
      <c r="L136" s="46" t="s">
        <v>125</v>
      </c>
      <c r="M136" s="6" t="s">
        <v>35</v>
      </c>
      <c r="N136" s="6"/>
      <c r="O136" s="6" t="s">
        <v>35</v>
      </c>
      <c r="P136" s="6"/>
      <c r="Q136" s="6"/>
      <c r="R136" s="14">
        <v>2025</v>
      </c>
      <c r="S136" s="8"/>
      <c r="T136" s="14" t="s">
        <v>45</v>
      </c>
      <c r="U136" s="14" t="s">
        <v>38</v>
      </c>
    </row>
    <row r="137" spans="1:21" x14ac:dyDescent="0.35">
      <c r="A137" s="20" t="s">
        <v>574</v>
      </c>
      <c r="B137" s="28">
        <v>45991</v>
      </c>
      <c r="C137" s="12">
        <v>0</v>
      </c>
      <c r="D137" s="60"/>
      <c r="E137" s="60"/>
      <c r="F137" s="60"/>
      <c r="G137" s="60"/>
      <c r="H137" s="60"/>
      <c r="I137" s="60"/>
      <c r="J137" s="60" t="s">
        <v>35</v>
      </c>
      <c r="K137" s="60"/>
      <c r="L137" s="46" t="s">
        <v>125</v>
      </c>
      <c r="M137" s="6" t="s">
        <v>35</v>
      </c>
      <c r="N137" s="6"/>
      <c r="O137" s="6" t="s">
        <v>35</v>
      </c>
      <c r="P137" s="6"/>
      <c r="Q137" s="6"/>
      <c r="R137" s="14">
        <v>2025</v>
      </c>
      <c r="S137" s="8"/>
      <c r="T137" s="14" t="s">
        <v>45</v>
      </c>
      <c r="U137" s="14" t="s">
        <v>38</v>
      </c>
    </row>
    <row r="138" spans="1:21" ht="26" x14ac:dyDescent="0.35">
      <c r="A138" s="20" t="s">
        <v>574</v>
      </c>
      <c r="B138" s="28">
        <v>45900</v>
      </c>
      <c r="C138" s="12">
        <v>1</v>
      </c>
      <c r="D138" s="60"/>
      <c r="E138" s="60"/>
      <c r="F138" s="60"/>
      <c r="G138" s="60"/>
      <c r="H138" s="60"/>
      <c r="I138" s="60"/>
      <c r="J138" s="60" t="s">
        <v>35</v>
      </c>
      <c r="K138" s="60"/>
      <c r="L138" s="26" t="s">
        <v>221</v>
      </c>
      <c r="M138" s="6" t="s">
        <v>35</v>
      </c>
      <c r="N138" s="6"/>
      <c r="O138" s="6" t="s">
        <v>35</v>
      </c>
      <c r="P138" s="6"/>
      <c r="Q138" s="6"/>
      <c r="R138" s="14">
        <v>2025</v>
      </c>
      <c r="S138" s="8"/>
      <c r="T138" s="10" t="s">
        <v>251</v>
      </c>
      <c r="U138" s="14" t="s">
        <v>322</v>
      </c>
    </row>
    <row r="139" spans="1:21" x14ac:dyDescent="0.35">
      <c r="A139" s="20" t="s">
        <v>584</v>
      </c>
      <c r="B139" s="28">
        <v>45991</v>
      </c>
      <c r="C139" s="12">
        <v>0</v>
      </c>
      <c r="D139" s="60"/>
      <c r="E139" s="60"/>
      <c r="F139" s="60"/>
      <c r="G139" s="60"/>
      <c r="H139" s="60"/>
      <c r="I139" s="60"/>
      <c r="J139" s="60" t="s">
        <v>35</v>
      </c>
      <c r="K139" s="60"/>
      <c r="L139" s="26" t="s">
        <v>130</v>
      </c>
      <c r="M139" s="6" t="s">
        <v>35</v>
      </c>
      <c r="N139" s="6"/>
      <c r="O139" s="6"/>
      <c r="P139" s="6"/>
      <c r="Q139" s="6"/>
      <c r="R139" s="14">
        <v>2025</v>
      </c>
      <c r="S139" s="8"/>
      <c r="T139" s="14" t="s">
        <v>45</v>
      </c>
      <c r="U139" s="14" t="s">
        <v>38</v>
      </c>
    </row>
    <row r="140" spans="1:21" x14ac:dyDescent="0.35">
      <c r="A140" s="20" t="s">
        <v>584</v>
      </c>
      <c r="B140" s="28">
        <v>45991</v>
      </c>
      <c r="C140" s="12">
        <v>0</v>
      </c>
      <c r="D140" s="60"/>
      <c r="E140" s="60"/>
      <c r="F140" s="60"/>
      <c r="G140" s="60"/>
      <c r="H140" s="60"/>
      <c r="I140" s="60"/>
      <c r="J140" s="60" t="s">
        <v>35</v>
      </c>
      <c r="K140" s="60"/>
      <c r="L140" s="46" t="s">
        <v>125</v>
      </c>
      <c r="M140" s="6" t="s">
        <v>35</v>
      </c>
      <c r="N140" s="6"/>
      <c r="O140" s="6"/>
      <c r="P140" s="6"/>
      <c r="Q140" s="6"/>
      <c r="R140" s="14">
        <v>2025</v>
      </c>
      <c r="S140" s="8"/>
      <c r="T140" s="14" t="s">
        <v>45</v>
      </c>
      <c r="U140" s="14" t="s">
        <v>38</v>
      </c>
    </row>
    <row r="141" spans="1:21" x14ac:dyDescent="0.35">
      <c r="A141" s="20" t="s">
        <v>584</v>
      </c>
      <c r="B141" s="28">
        <v>46081</v>
      </c>
      <c r="C141" s="12">
        <v>0.5</v>
      </c>
      <c r="D141" s="60"/>
      <c r="E141" s="60"/>
      <c r="F141" s="60"/>
      <c r="G141" s="60"/>
      <c r="H141" s="60"/>
      <c r="I141" s="60"/>
      <c r="J141" s="60" t="s">
        <v>35</v>
      </c>
      <c r="K141" s="60"/>
      <c r="L141" s="30" t="s">
        <v>403</v>
      </c>
      <c r="M141" s="6" t="s">
        <v>35</v>
      </c>
      <c r="N141" s="6"/>
      <c r="O141" s="6"/>
      <c r="P141" s="6"/>
      <c r="Q141" s="6"/>
      <c r="R141" s="14">
        <v>2025</v>
      </c>
      <c r="S141" s="8"/>
      <c r="T141" s="14" t="s">
        <v>45</v>
      </c>
      <c r="U141" s="14" t="s">
        <v>38</v>
      </c>
    </row>
    <row r="142" spans="1:21" x14ac:dyDescent="0.35">
      <c r="A142" s="20" t="s">
        <v>595</v>
      </c>
      <c r="B142" s="28">
        <v>46053</v>
      </c>
      <c r="C142" s="12">
        <v>0</v>
      </c>
      <c r="D142" s="60"/>
      <c r="E142" s="60"/>
      <c r="F142" s="60"/>
      <c r="G142" s="60"/>
      <c r="H142" s="60"/>
      <c r="I142" s="60"/>
      <c r="J142" s="60" t="s">
        <v>35</v>
      </c>
      <c r="K142" s="60"/>
      <c r="L142" s="30" t="s">
        <v>403</v>
      </c>
      <c r="M142" s="6" t="s">
        <v>35</v>
      </c>
      <c r="N142" s="6"/>
      <c r="O142" s="6"/>
      <c r="P142" s="6"/>
      <c r="Q142" s="6"/>
      <c r="R142" s="14">
        <v>2025</v>
      </c>
      <c r="S142" s="8"/>
      <c r="T142" s="14" t="s">
        <v>45</v>
      </c>
      <c r="U142" s="14" t="s">
        <v>38</v>
      </c>
    </row>
    <row r="143" spans="1:21" x14ac:dyDescent="0.35">
      <c r="A143" s="20" t="s">
        <v>599</v>
      </c>
      <c r="B143" s="28">
        <v>45991</v>
      </c>
      <c r="C143" s="12">
        <v>0.33333333333333331</v>
      </c>
      <c r="D143" s="60"/>
      <c r="E143" s="60"/>
      <c r="F143" s="60"/>
      <c r="G143" s="60"/>
      <c r="H143" s="60"/>
      <c r="I143" s="60"/>
      <c r="J143" s="60" t="s">
        <v>35</v>
      </c>
      <c r="K143" s="60"/>
      <c r="L143" s="30" t="s">
        <v>323</v>
      </c>
      <c r="M143" s="6" t="s">
        <v>35</v>
      </c>
      <c r="N143" s="6"/>
      <c r="O143" s="6" t="s">
        <v>35</v>
      </c>
      <c r="P143" s="6"/>
      <c r="Q143" s="6"/>
      <c r="R143" s="14">
        <v>2025</v>
      </c>
      <c r="S143" s="8"/>
      <c r="T143" s="14" t="s">
        <v>45</v>
      </c>
      <c r="U143" s="14" t="s">
        <v>38</v>
      </c>
    </row>
    <row r="144" spans="1:21" x14ac:dyDescent="0.35">
      <c r="A144" s="20" t="s">
        <v>604</v>
      </c>
      <c r="B144" s="28">
        <v>46081</v>
      </c>
      <c r="C144" s="12">
        <v>0</v>
      </c>
      <c r="D144" s="60"/>
      <c r="E144" s="60"/>
      <c r="F144" s="60"/>
      <c r="G144" s="60"/>
      <c r="H144" s="60"/>
      <c r="I144" s="60"/>
      <c r="J144" s="60" t="s">
        <v>35</v>
      </c>
      <c r="K144" s="60"/>
      <c r="L144" s="26" t="s">
        <v>144</v>
      </c>
      <c r="M144" s="6" t="s">
        <v>35</v>
      </c>
      <c r="N144" s="6"/>
      <c r="O144" s="6"/>
      <c r="P144" s="6"/>
      <c r="Q144" s="6"/>
      <c r="R144" s="14">
        <v>2025</v>
      </c>
      <c r="S144" s="8"/>
      <c r="T144" s="14" t="s">
        <v>45</v>
      </c>
      <c r="U144" s="14" t="s">
        <v>38</v>
      </c>
    </row>
    <row r="145" spans="1:21" x14ac:dyDescent="0.35">
      <c r="A145" s="20" t="s">
        <v>604</v>
      </c>
      <c r="B145" s="28">
        <v>46081</v>
      </c>
      <c r="C145" s="12">
        <v>0</v>
      </c>
      <c r="D145" s="60"/>
      <c r="E145" s="60"/>
      <c r="F145" s="60"/>
      <c r="G145" s="60"/>
      <c r="H145" s="60"/>
      <c r="I145" s="60"/>
      <c r="J145" s="60" t="s">
        <v>35</v>
      </c>
      <c r="K145" s="60"/>
      <c r="L145" s="26" t="s">
        <v>144</v>
      </c>
      <c r="M145" s="6" t="s">
        <v>35</v>
      </c>
      <c r="N145" s="6"/>
      <c r="O145" s="6"/>
      <c r="P145" s="6"/>
      <c r="Q145" s="6"/>
      <c r="R145" s="14">
        <v>2025</v>
      </c>
      <c r="S145" s="8"/>
      <c r="T145" s="14" t="s">
        <v>45</v>
      </c>
      <c r="U145" s="14" t="s">
        <v>38</v>
      </c>
    </row>
    <row r="146" spans="1:21" x14ac:dyDescent="0.35">
      <c r="A146" s="20" t="s">
        <v>612</v>
      </c>
      <c r="B146" s="28">
        <v>46081</v>
      </c>
      <c r="C146" s="12">
        <v>0</v>
      </c>
      <c r="D146" s="60"/>
      <c r="E146" s="60"/>
      <c r="F146" s="60"/>
      <c r="G146" s="60"/>
      <c r="H146" s="60"/>
      <c r="I146" s="60"/>
      <c r="J146" s="60" t="s">
        <v>35</v>
      </c>
      <c r="K146" s="60"/>
      <c r="L146" s="26" t="s">
        <v>144</v>
      </c>
      <c r="M146" s="6" t="s">
        <v>35</v>
      </c>
      <c r="N146" s="6"/>
      <c r="O146" s="6"/>
      <c r="P146" s="6"/>
      <c r="Q146" s="6"/>
      <c r="R146" s="14">
        <v>2025</v>
      </c>
      <c r="S146" s="8"/>
      <c r="T146" s="14" t="s">
        <v>45</v>
      </c>
      <c r="U146" s="14" t="s">
        <v>38</v>
      </c>
    </row>
    <row r="147" spans="1:21" x14ac:dyDescent="0.35">
      <c r="A147" s="20" t="s">
        <v>617</v>
      </c>
      <c r="B147" s="28">
        <v>46021</v>
      </c>
      <c r="C147" s="12">
        <v>0.2</v>
      </c>
      <c r="D147" s="60"/>
      <c r="E147" s="60"/>
      <c r="F147" s="60"/>
      <c r="G147" s="60"/>
      <c r="H147" s="60"/>
      <c r="I147" s="60"/>
      <c r="J147" s="60" t="s">
        <v>35</v>
      </c>
      <c r="K147" s="60"/>
      <c r="L147" s="30" t="s">
        <v>323</v>
      </c>
      <c r="M147" s="6" t="s">
        <v>35</v>
      </c>
      <c r="N147" s="6"/>
      <c r="O147" s="6"/>
      <c r="P147" s="6"/>
      <c r="Q147" s="6"/>
      <c r="R147" s="14">
        <v>2025</v>
      </c>
      <c r="S147" s="8"/>
      <c r="T147" s="14" t="s">
        <v>45</v>
      </c>
      <c r="U147" s="14" t="s">
        <v>38</v>
      </c>
    </row>
    <row r="148" spans="1:21" x14ac:dyDescent="0.35">
      <c r="A148" s="20" t="s">
        <v>622</v>
      </c>
      <c r="B148" s="28">
        <v>46081</v>
      </c>
      <c r="C148" s="12">
        <v>0</v>
      </c>
      <c r="D148" s="60"/>
      <c r="E148" s="60"/>
      <c r="F148" s="60"/>
      <c r="G148" s="60"/>
      <c r="H148" s="60"/>
      <c r="I148" s="60"/>
      <c r="J148" s="60" t="s">
        <v>35</v>
      </c>
      <c r="K148" s="60"/>
      <c r="L148" s="26" t="s">
        <v>144</v>
      </c>
      <c r="M148" s="6" t="s">
        <v>35</v>
      </c>
      <c r="N148" s="6"/>
      <c r="O148" s="6"/>
      <c r="P148" s="6"/>
      <c r="Q148" s="6"/>
      <c r="R148" s="14">
        <v>2025</v>
      </c>
      <c r="S148" s="8"/>
      <c r="T148" s="14" t="s">
        <v>45</v>
      </c>
      <c r="U148" s="14" t="s">
        <v>38</v>
      </c>
    </row>
    <row r="149" spans="1:21" x14ac:dyDescent="0.35">
      <c r="A149" s="20" t="s">
        <v>622</v>
      </c>
      <c r="B149" s="28">
        <v>46081</v>
      </c>
      <c r="C149" s="12">
        <v>0</v>
      </c>
      <c r="D149" s="60"/>
      <c r="E149" s="60"/>
      <c r="F149" s="60"/>
      <c r="G149" s="60"/>
      <c r="H149" s="60"/>
      <c r="I149" s="60"/>
      <c r="J149" s="60" t="s">
        <v>35</v>
      </c>
      <c r="K149" s="60"/>
      <c r="L149" s="26" t="s">
        <v>144</v>
      </c>
      <c r="M149" s="6" t="s">
        <v>35</v>
      </c>
      <c r="N149" s="6"/>
      <c r="O149" s="6"/>
      <c r="P149" s="6"/>
      <c r="Q149" s="6"/>
      <c r="R149" s="14">
        <v>2025</v>
      </c>
      <c r="S149" s="8"/>
      <c r="T149" s="14" t="s">
        <v>45</v>
      </c>
      <c r="U149" s="14" t="s">
        <v>38</v>
      </c>
    </row>
    <row r="150" spans="1:21" x14ac:dyDescent="0.35">
      <c r="A150" s="20" t="s">
        <v>622</v>
      </c>
      <c r="B150" s="28">
        <v>46081</v>
      </c>
      <c r="C150" s="12">
        <v>0</v>
      </c>
      <c r="D150" s="60"/>
      <c r="E150" s="60"/>
      <c r="F150" s="60"/>
      <c r="G150" s="60"/>
      <c r="H150" s="60"/>
      <c r="I150" s="60"/>
      <c r="J150" s="60" t="s">
        <v>35</v>
      </c>
      <c r="K150" s="60"/>
      <c r="L150" s="26" t="s">
        <v>144</v>
      </c>
      <c r="M150" s="6" t="s">
        <v>35</v>
      </c>
      <c r="N150" s="6"/>
      <c r="O150" s="6"/>
      <c r="P150" s="6"/>
      <c r="Q150" s="6"/>
      <c r="R150" s="14">
        <v>2025</v>
      </c>
      <c r="S150" s="8"/>
      <c r="T150" s="14" t="s">
        <v>45</v>
      </c>
      <c r="U150" s="14" t="s">
        <v>38</v>
      </c>
    </row>
    <row r="151" spans="1:21" x14ac:dyDescent="0.35">
      <c r="A151" s="20" t="s">
        <v>631</v>
      </c>
      <c r="B151" s="28">
        <v>46021</v>
      </c>
      <c r="C151" s="12">
        <v>0.75</v>
      </c>
      <c r="D151" s="60"/>
      <c r="E151" s="60"/>
      <c r="F151" s="60"/>
      <c r="G151" s="60"/>
      <c r="H151" s="60"/>
      <c r="I151" s="60"/>
      <c r="J151" s="60" t="s">
        <v>35</v>
      </c>
      <c r="K151" s="60"/>
      <c r="L151" s="26" t="s">
        <v>323</v>
      </c>
      <c r="M151" s="6" t="s">
        <v>35</v>
      </c>
      <c r="N151" s="6"/>
      <c r="O151" s="6"/>
      <c r="P151" s="6"/>
      <c r="Q151" s="6"/>
      <c r="R151" s="14">
        <v>2025</v>
      </c>
      <c r="S151" s="8"/>
      <c r="T151" s="14" t="s">
        <v>45</v>
      </c>
      <c r="U151" s="14" t="s">
        <v>38</v>
      </c>
    </row>
    <row r="152" spans="1:21" x14ac:dyDescent="0.35">
      <c r="A152" s="20" t="s">
        <v>636</v>
      </c>
      <c r="B152" s="28">
        <v>46081</v>
      </c>
      <c r="C152" s="12">
        <v>0</v>
      </c>
      <c r="D152" s="60"/>
      <c r="E152" s="60"/>
      <c r="F152" s="60"/>
      <c r="G152" s="60"/>
      <c r="H152" s="60"/>
      <c r="I152" s="60"/>
      <c r="J152" s="60" t="s">
        <v>35</v>
      </c>
      <c r="K152" s="60"/>
      <c r="L152" s="26" t="s">
        <v>144</v>
      </c>
      <c r="M152" s="6" t="s">
        <v>35</v>
      </c>
      <c r="N152" s="6"/>
      <c r="O152" s="6"/>
      <c r="P152" s="6"/>
      <c r="Q152" s="6"/>
      <c r="R152" s="14">
        <v>2025</v>
      </c>
      <c r="S152" s="8"/>
      <c r="T152" s="14" t="s">
        <v>45</v>
      </c>
      <c r="U152" s="14" t="s">
        <v>38</v>
      </c>
    </row>
    <row r="153" spans="1:21" x14ac:dyDescent="0.35">
      <c r="A153" s="20" t="s">
        <v>636</v>
      </c>
      <c r="B153" s="28">
        <v>46081</v>
      </c>
      <c r="C153" s="12">
        <v>0</v>
      </c>
      <c r="D153" s="60"/>
      <c r="E153" s="60"/>
      <c r="F153" s="60"/>
      <c r="G153" s="60"/>
      <c r="H153" s="60"/>
      <c r="I153" s="60"/>
      <c r="J153" s="60" t="s">
        <v>35</v>
      </c>
      <c r="K153" s="60"/>
      <c r="L153" s="26" t="s">
        <v>144</v>
      </c>
      <c r="M153" s="6" t="s">
        <v>35</v>
      </c>
      <c r="N153" s="6"/>
      <c r="O153" s="6"/>
      <c r="P153" s="6"/>
      <c r="Q153" s="6"/>
      <c r="R153" s="14">
        <v>2025</v>
      </c>
      <c r="S153" s="8"/>
      <c r="T153" s="14" t="s">
        <v>45</v>
      </c>
      <c r="U153" s="14" t="s">
        <v>38</v>
      </c>
    </row>
    <row r="154" spans="1:21" x14ac:dyDescent="0.35">
      <c r="A154" s="20" t="s">
        <v>636</v>
      </c>
      <c r="B154" s="28">
        <v>46081</v>
      </c>
      <c r="C154" s="12">
        <v>0</v>
      </c>
      <c r="D154" s="60"/>
      <c r="E154" s="60"/>
      <c r="F154" s="60"/>
      <c r="G154" s="60"/>
      <c r="H154" s="60"/>
      <c r="I154" s="60"/>
      <c r="J154" s="60" t="s">
        <v>35</v>
      </c>
      <c r="K154" s="60"/>
      <c r="L154" s="26" t="s">
        <v>144</v>
      </c>
      <c r="M154" s="6" t="s">
        <v>35</v>
      </c>
      <c r="N154" s="6"/>
      <c r="O154" s="6"/>
      <c r="P154" s="6"/>
      <c r="Q154" s="6"/>
      <c r="R154" s="14">
        <v>2025</v>
      </c>
      <c r="S154" s="8"/>
      <c r="T154" s="14" t="s">
        <v>45</v>
      </c>
      <c r="U154" s="14" t="s">
        <v>38</v>
      </c>
    </row>
    <row r="155" spans="1:21" ht="26" x14ac:dyDescent="0.35">
      <c r="A155" s="20" t="s">
        <v>636</v>
      </c>
      <c r="B155" s="28">
        <v>46042</v>
      </c>
      <c r="C155" s="12">
        <v>0</v>
      </c>
      <c r="D155" s="60"/>
      <c r="E155" s="60"/>
      <c r="F155" s="60"/>
      <c r="G155" s="60"/>
      <c r="H155" s="60"/>
      <c r="I155" s="60"/>
      <c r="J155" s="60" t="s">
        <v>35</v>
      </c>
      <c r="K155" s="60"/>
      <c r="L155" s="32" t="s">
        <v>456</v>
      </c>
      <c r="M155" s="6" t="s">
        <v>35</v>
      </c>
      <c r="N155" s="6"/>
      <c r="O155" s="6"/>
      <c r="P155" s="6"/>
      <c r="Q155" s="6"/>
      <c r="R155" s="14">
        <v>2025</v>
      </c>
      <c r="S155" s="8"/>
      <c r="T155" s="14" t="s">
        <v>45</v>
      </c>
      <c r="U155" s="14" t="s">
        <v>38</v>
      </c>
    </row>
    <row r="156" spans="1:21" x14ac:dyDescent="0.35">
      <c r="A156" s="20" t="s">
        <v>636</v>
      </c>
      <c r="B156" s="28">
        <v>46022</v>
      </c>
      <c r="C156" s="12">
        <v>0</v>
      </c>
      <c r="D156" s="60"/>
      <c r="E156" s="60"/>
      <c r="F156" s="60"/>
      <c r="G156" s="60"/>
      <c r="H156" s="60"/>
      <c r="I156" s="60"/>
      <c r="J156" s="60" t="s">
        <v>35</v>
      </c>
      <c r="K156" s="60"/>
      <c r="L156" s="46" t="s">
        <v>125</v>
      </c>
      <c r="M156" s="6" t="s">
        <v>35</v>
      </c>
      <c r="N156" s="6"/>
      <c r="O156" s="6"/>
      <c r="P156" s="6"/>
      <c r="Q156" s="6"/>
      <c r="R156" s="14">
        <v>2025</v>
      </c>
      <c r="S156" s="8"/>
      <c r="T156" s="14" t="s">
        <v>45</v>
      </c>
      <c r="U156" s="14" t="s">
        <v>38</v>
      </c>
    </row>
    <row r="157" spans="1:21" x14ac:dyDescent="0.35">
      <c r="A157" s="20" t="s">
        <v>652</v>
      </c>
      <c r="B157" s="28">
        <v>46006</v>
      </c>
      <c r="C157" s="12">
        <v>0</v>
      </c>
      <c r="D157" s="60"/>
      <c r="E157" s="60"/>
      <c r="F157" s="60"/>
      <c r="G157" s="60"/>
      <c r="H157" s="60"/>
      <c r="I157" s="60"/>
      <c r="J157" s="60" t="s">
        <v>35</v>
      </c>
      <c r="K157" s="60"/>
      <c r="L157" s="26" t="s">
        <v>130</v>
      </c>
      <c r="M157" s="6" t="s">
        <v>35</v>
      </c>
      <c r="N157" s="6"/>
      <c r="O157" s="6"/>
      <c r="P157" s="6"/>
      <c r="Q157" s="6"/>
      <c r="R157" s="14">
        <v>2025</v>
      </c>
      <c r="S157" s="8"/>
      <c r="T157" s="14" t="s">
        <v>45</v>
      </c>
      <c r="U157" s="14" t="s">
        <v>38</v>
      </c>
    </row>
    <row r="158" spans="1:21" ht="26" x14ac:dyDescent="0.35">
      <c r="A158" s="20" t="s">
        <v>652</v>
      </c>
      <c r="B158" s="28">
        <v>46037</v>
      </c>
      <c r="C158" s="12">
        <v>0</v>
      </c>
      <c r="D158" s="60"/>
      <c r="E158" s="60"/>
      <c r="F158" s="60"/>
      <c r="G158" s="60"/>
      <c r="H158" s="60"/>
      <c r="I158" s="60"/>
      <c r="J158" s="60" t="s">
        <v>35</v>
      </c>
      <c r="K158" s="60"/>
      <c r="L158" s="32" t="s">
        <v>456</v>
      </c>
      <c r="M158" s="6" t="s">
        <v>35</v>
      </c>
      <c r="N158" s="6"/>
      <c r="O158" s="6"/>
      <c r="P158" s="6"/>
      <c r="Q158" s="6"/>
      <c r="R158" s="14">
        <v>2025</v>
      </c>
      <c r="S158" s="8"/>
      <c r="T158" s="14" t="s">
        <v>45</v>
      </c>
      <c r="U158" s="14" t="s">
        <v>38</v>
      </c>
    </row>
    <row r="159" spans="1:21" x14ac:dyDescent="0.35">
      <c r="A159" s="20" t="s">
        <v>652</v>
      </c>
      <c r="B159" s="28">
        <v>46081</v>
      </c>
      <c r="C159" s="12">
        <v>0</v>
      </c>
      <c r="D159" s="60"/>
      <c r="E159" s="60"/>
      <c r="F159" s="60"/>
      <c r="G159" s="60"/>
      <c r="H159" s="60"/>
      <c r="I159" s="60"/>
      <c r="J159" s="60" t="s">
        <v>35</v>
      </c>
      <c r="K159" s="60"/>
      <c r="L159" s="46" t="s">
        <v>125</v>
      </c>
      <c r="M159" s="6" t="s">
        <v>35</v>
      </c>
      <c r="N159" s="6"/>
      <c r="O159" s="6"/>
      <c r="P159" s="6"/>
      <c r="Q159" s="6"/>
      <c r="R159" s="14">
        <v>2025</v>
      </c>
      <c r="S159" s="8"/>
      <c r="T159" s="14" t="s">
        <v>45</v>
      </c>
      <c r="U159" s="14" t="s">
        <v>38</v>
      </c>
    </row>
    <row r="160" spans="1:21" x14ac:dyDescent="0.35">
      <c r="A160" s="20" t="s">
        <v>652</v>
      </c>
      <c r="B160" s="28">
        <v>46053</v>
      </c>
      <c r="C160" s="12">
        <v>0</v>
      </c>
      <c r="D160" s="60"/>
      <c r="E160" s="60"/>
      <c r="F160" s="60"/>
      <c r="G160" s="60"/>
      <c r="H160" s="60"/>
      <c r="I160" s="60"/>
      <c r="J160" s="60" t="s">
        <v>35</v>
      </c>
      <c r="K160" s="60"/>
      <c r="L160" s="26" t="s">
        <v>403</v>
      </c>
      <c r="M160" s="6" t="s">
        <v>35</v>
      </c>
      <c r="N160" s="6"/>
      <c r="O160" s="6"/>
      <c r="P160" s="6"/>
      <c r="Q160" s="6"/>
      <c r="R160" s="14">
        <v>2025</v>
      </c>
      <c r="S160" s="8"/>
      <c r="T160" s="14" t="s">
        <v>45</v>
      </c>
      <c r="U160" s="14" t="s">
        <v>38</v>
      </c>
    </row>
    <row r="161" spans="1:21" x14ac:dyDescent="0.35">
      <c r="A161" s="20" t="s">
        <v>664</v>
      </c>
      <c r="B161" s="28">
        <v>46006</v>
      </c>
      <c r="C161" s="12">
        <v>0</v>
      </c>
      <c r="D161" s="60"/>
      <c r="E161" s="60"/>
      <c r="F161" s="60"/>
      <c r="G161" s="60"/>
      <c r="H161" s="60"/>
      <c r="I161" s="60"/>
      <c r="J161" s="60" t="s">
        <v>35</v>
      </c>
      <c r="K161" s="60"/>
      <c r="L161" s="6" t="s">
        <v>885</v>
      </c>
      <c r="M161" s="6" t="s">
        <v>35</v>
      </c>
      <c r="N161" s="6"/>
      <c r="O161" s="6"/>
      <c r="P161" s="6"/>
      <c r="Q161" s="6"/>
      <c r="R161" s="14">
        <v>2025</v>
      </c>
      <c r="S161" s="8"/>
      <c r="T161" s="14" t="s">
        <v>45</v>
      </c>
      <c r="U161" s="14" t="s">
        <v>38</v>
      </c>
    </row>
    <row r="162" spans="1:21" x14ac:dyDescent="0.35">
      <c r="A162" s="20" t="s">
        <v>669</v>
      </c>
      <c r="B162" s="28">
        <v>46081</v>
      </c>
      <c r="C162" s="12">
        <v>0</v>
      </c>
      <c r="D162" s="60"/>
      <c r="E162" s="60"/>
      <c r="F162" s="60"/>
      <c r="G162" s="60"/>
      <c r="H162" s="60"/>
      <c r="I162" s="60"/>
      <c r="J162" s="60" t="s">
        <v>35</v>
      </c>
      <c r="K162" s="60"/>
      <c r="L162" s="26" t="s">
        <v>144</v>
      </c>
      <c r="M162" s="6" t="s">
        <v>35</v>
      </c>
      <c r="N162" s="6"/>
      <c r="O162" s="6"/>
      <c r="P162" s="6"/>
      <c r="Q162" s="6"/>
      <c r="R162" s="14">
        <v>2025</v>
      </c>
      <c r="S162" s="8"/>
      <c r="T162" s="14" t="s">
        <v>45</v>
      </c>
      <c r="U162" s="14" t="s">
        <v>38</v>
      </c>
    </row>
    <row r="163" spans="1:21" x14ac:dyDescent="0.35">
      <c r="A163" s="20" t="s">
        <v>671</v>
      </c>
      <c r="B163" s="28">
        <v>46022</v>
      </c>
      <c r="C163" s="12">
        <v>0</v>
      </c>
      <c r="D163" s="60"/>
      <c r="E163" s="60"/>
      <c r="F163" s="60"/>
      <c r="G163" s="60"/>
      <c r="H163" s="60"/>
      <c r="I163" s="60"/>
      <c r="J163" s="60" t="s">
        <v>35</v>
      </c>
      <c r="K163" s="60"/>
      <c r="L163" s="26" t="s">
        <v>130</v>
      </c>
      <c r="M163" s="6" t="s">
        <v>35</v>
      </c>
      <c r="N163" s="6"/>
      <c r="O163" s="6"/>
      <c r="P163" s="6"/>
      <c r="Q163" s="6"/>
      <c r="R163" s="14">
        <v>2025</v>
      </c>
      <c r="S163" s="8"/>
      <c r="T163" s="14" t="s">
        <v>45</v>
      </c>
      <c r="U163" s="14" t="s">
        <v>38</v>
      </c>
    </row>
    <row r="164" spans="1:21" x14ac:dyDescent="0.35">
      <c r="A164" s="20" t="s">
        <v>671</v>
      </c>
      <c r="B164" s="28">
        <v>46006</v>
      </c>
      <c r="C164" s="12">
        <v>0</v>
      </c>
      <c r="D164" s="60"/>
      <c r="E164" s="60"/>
      <c r="F164" s="60"/>
      <c r="G164" s="60"/>
      <c r="H164" s="60"/>
      <c r="I164" s="60"/>
      <c r="J164" s="60" t="s">
        <v>35</v>
      </c>
      <c r="K164" s="60"/>
      <c r="L164" s="46" t="s">
        <v>125</v>
      </c>
      <c r="M164" s="6" t="s">
        <v>35</v>
      </c>
      <c r="N164" s="6"/>
      <c r="O164" s="6"/>
      <c r="P164" s="6"/>
      <c r="Q164" s="6"/>
      <c r="R164" s="14">
        <v>2025</v>
      </c>
      <c r="S164" s="8"/>
      <c r="T164" s="14" t="s">
        <v>45</v>
      </c>
      <c r="U164" s="14" t="s">
        <v>38</v>
      </c>
    </row>
    <row r="165" spans="1:21" x14ac:dyDescent="0.35">
      <c r="A165" s="20" t="s">
        <v>671</v>
      </c>
      <c r="B165" s="28">
        <v>46022</v>
      </c>
      <c r="C165" s="12">
        <v>0.16666666666666666</v>
      </c>
      <c r="D165" s="60"/>
      <c r="E165" s="60"/>
      <c r="F165" s="60"/>
      <c r="G165" s="60"/>
      <c r="H165" s="60"/>
      <c r="I165" s="60"/>
      <c r="J165" s="60" t="s">
        <v>35</v>
      </c>
      <c r="K165" s="60"/>
      <c r="L165" s="26" t="s">
        <v>403</v>
      </c>
      <c r="M165" s="6" t="s">
        <v>35</v>
      </c>
      <c r="N165" s="6"/>
      <c r="O165" s="6"/>
      <c r="P165" s="6"/>
      <c r="Q165" s="6"/>
      <c r="R165" s="14">
        <v>2025</v>
      </c>
      <c r="S165" s="8"/>
      <c r="T165" s="14" t="s">
        <v>45</v>
      </c>
      <c r="U165" s="14" t="s">
        <v>38</v>
      </c>
    </row>
    <row r="166" spans="1:21" x14ac:dyDescent="0.35">
      <c r="A166" s="20" t="s">
        <v>682</v>
      </c>
      <c r="B166" s="28">
        <v>45991</v>
      </c>
      <c r="C166" s="12">
        <v>0</v>
      </c>
      <c r="D166" s="60"/>
      <c r="E166" s="60"/>
      <c r="F166" s="60"/>
      <c r="G166" s="60"/>
      <c r="H166" s="60"/>
      <c r="I166" s="60"/>
      <c r="J166" s="60" t="s">
        <v>35</v>
      </c>
      <c r="K166" s="60"/>
      <c r="L166" s="30" t="s">
        <v>64</v>
      </c>
      <c r="M166" s="6" t="s">
        <v>35</v>
      </c>
      <c r="N166" s="6"/>
      <c r="O166" s="6" t="s">
        <v>35</v>
      </c>
      <c r="P166" s="6"/>
      <c r="Q166" s="6"/>
      <c r="R166" s="14">
        <v>2025</v>
      </c>
      <c r="S166" s="8"/>
      <c r="T166" s="14" t="s">
        <v>45</v>
      </c>
      <c r="U166" s="14" t="s">
        <v>38</v>
      </c>
    </row>
    <row r="167" spans="1:21" x14ac:dyDescent="0.35">
      <c r="A167" s="20" t="s">
        <v>686</v>
      </c>
      <c r="B167" s="28">
        <v>46022</v>
      </c>
      <c r="C167" s="12">
        <v>0</v>
      </c>
      <c r="D167" s="60"/>
      <c r="E167" s="60"/>
      <c r="F167" s="60"/>
      <c r="G167" s="60"/>
      <c r="H167" s="60"/>
      <c r="I167" s="60"/>
      <c r="J167" s="60" t="s">
        <v>35</v>
      </c>
      <c r="K167" s="60"/>
      <c r="L167" s="30" t="s">
        <v>64</v>
      </c>
      <c r="M167" s="6" t="s">
        <v>35</v>
      </c>
      <c r="N167" s="6"/>
      <c r="O167" s="6" t="s">
        <v>35</v>
      </c>
      <c r="P167" s="6"/>
      <c r="Q167" s="6"/>
      <c r="R167" s="14">
        <v>2025</v>
      </c>
      <c r="S167" s="8"/>
      <c r="T167" s="14" t="s">
        <v>45</v>
      </c>
      <c r="U167" s="14" t="s">
        <v>38</v>
      </c>
    </row>
    <row r="168" spans="1:21" x14ac:dyDescent="0.35">
      <c r="A168" s="20" t="s">
        <v>688</v>
      </c>
      <c r="B168" s="28">
        <v>46022</v>
      </c>
      <c r="C168" s="12">
        <v>0</v>
      </c>
      <c r="D168" s="60"/>
      <c r="E168" s="60"/>
      <c r="F168" s="60"/>
      <c r="G168" s="60"/>
      <c r="H168" s="60"/>
      <c r="I168" s="60"/>
      <c r="J168" s="60" t="s">
        <v>35</v>
      </c>
      <c r="K168" s="60"/>
      <c r="L168" s="26" t="s">
        <v>693</v>
      </c>
      <c r="M168" s="6" t="s">
        <v>35</v>
      </c>
      <c r="N168" s="6"/>
      <c r="O168" s="6" t="s">
        <v>35</v>
      </c>
      <c r="P168" s="6"/>
      <c r="Q168" s="6"/>
      <c r="R168" s="14">
        <v>2025</v>
      </c>
      <c r="S168" s="8"/>
      <c r="T168" s="14" t="s">
        <v>45</v>
      </c>
      <c r="U168" s="14" t="s">
        <v>38</v>
      </c>
    </row>
    <row r="169" spans="1:21" x14ac:dyDescent="0.35">
      <c r="A169" s="20" t="s">
        <v>694</v>
      </c>
      <c r="B169" s="28">
        <v>45991</v>
      </c>
      <c r="C169" s="12">
        <v>0</v>
      </c>
      <c r="D169" s="60"/>
      <c r="E169" s="60"/>
      <c r="F169" s="60"/>
      <c r="G169" s="60"/>
      <c r="H169" s="60"/>
      <c r="I169" s="60"/>
      <c r="J169" s="60" t="s">
        <v>35</v>
      </c>
      <c r="K169" s="60"/>
      <c r="L169" s="30" t="s">
        <v>64</v>
      </c>
      <c r="M169" s="6" t="s">
        <v>35</v>
      </c>
      <c r="N169" s="6"/>
      <c r="O169" s="6" t="s">
        <v>35</v>
      </c>
      <c r="P169" s="6"/>
      <c r="Q169" s="6"/>
      <c r="R169" s="14">
        <v>2025</v>
      </c>
      <c r="S169" s="8"/>
      <c r="T169" s="14" t="s">
        <v>45</v>
      </c>
      <c r="U169" s="14" t="s">
        <v>38</v>
      </c>
    </row>
    <row r="170" spans="1:21" x14ac:dyDescent="0.35">
      <c r="A170" s="20" t="s">
        <v>698</v>
      </c>
      <c r="B170" s="28">
        <v>46006</v>
      </c>
      <c r="C170" s="12">
        <v>0</v>
      </c>
      <c r="D170" s="60"/>
      <c r="E170" s="60"/>
      <c r="F170" s="60"/>
      <c r="G170" s="60"/>
      <c r="H170" s="60"/>
      <c r="I170" s="60"/>
      <c r="J170" s="60" t="s">
        <v>35</v>
      </c>
      <c r="K170" s="60"/>
      <c r="L170" s="26" t="s">
        <v>130</v>
      </c>
      <c r="M170" s="6" t="s">
        <v>35</v>
      </c>
      <c r="N170" s="6"/>
      <c r="O170" s="6" t="s">
        <v>35</v>
      </c>
      <c r="P170" s="6"/>
      <c r="Q170" s="6"/>
      <c r="R170" s="14">
        <v>2025</v>
      </c>
      <c r="S170" s="8"/>
      <c r="T170" s="14" t="s">
        <v>45</v>
      </c>
      <c r="U170" s="14" t="s">
        <v>38</v>
      </c>
    </row>
    <row r="171" spans="1:21" x14ac:dyDescent="0.35">
      <c r="A171" s="20" t="s">
        <v>703</v>
      </c>
      <c r="B171" s="28">
        <v>45991</v>
      </c>
      <c r="C171" s="12">
        <v>0</v>
      </c>
      <c r="D171" s="60"/>
      <c r="E171" s="60"/>
      <c r="F171" s="60"/>
      <c r="G171" s="60"/>
      <c r="H171" s="60"/>
      <c r="I171" s="60"/>
      <c r="J171" s="60" t="s">
        <v>35</v>
      </c>
      <c r="K171" s="60"/>
      <c r="L171" s="30" t="s">
        <v>64</v>
      </c>
      <c r="M171" s="6" t="s">
        <v>35</v>
      </c>
      <c r="N171" s="6"/>
      <c r="O171" s="6" t="s">
        <v>35</v>
      </c>
      <c r="P171" s="6"/>
      <c r="Q171" s="6"/>
      <c r="R171" s="14">
        <v>2025</v>
      </c>
      <c r="S171" s="8"/>
      <c r="T171" s="14" t="s">
        <v>45</v>
      </c>
      <c r="U171" s="14" t="s">
        <v>38</v>
      </c>
    </row>
    <row r="172" spans="1:21" x14ac:dyDescent="0.35">
      <c r="A172" s="20" t="s">
        <v>708</v>
      </c>
      <c r="B172" s="28">
        <v>46082</v>
      </c>
      <c r="C172" s="12">
        <v>0</v>
      </c>
      <c r="D172" s="60"/>
      <c r="E172" s="60"/>
      <c r="F172" s="60"/>
      <c r="G172" s="60"/>
      <c r="H172" s="60"/>
      <c r="I172" s="60"/>
      <c r="J172" s="60" t="s">
        <v>35</v>
      </c>
      <c r="K172" s="60"/>
      <c r="L172" s="26" t="s">
        <v>144</v>
      </c>
      <c r="M172" s="6" t="s">
        <v>35</v>
      </c>
      <c r="N172" s="6"/>
      <c r="O172" s="6" t="s">
        <v>35</v>
      </c>
      <c r="P172" s="6"/>
      <c r="Q172" s="6"/>
      <c r="R172" s="14">
        <v>2025</v>
      </c>
      <c r="S172" s="8"/>
      <c r="T172" s="14" t="s">
        <v>45</v>
      </c>
      <c r="U172" s="14" t="s">
        <v>38</v>
      </c>
    </row>
    <row r="173" spans="1:21" x14ac:dyDescent="0.35">
      <c r="A173" s="20" t="s">
        <v>708</v>
      </c>
      <c r="B173" s="28">
        <v>46082</v>
      </c>
      <c r="C173" s="12">
        <v>0</v>
      </c>
      <c r="D173" s="60"/>
      <c r="E173" s="60"/>
      <c r="F173" s="60"/>
      <c r="G173" s="60"/>
      <c r="H173" s="60"/>
      <c r="I173" s="60"/>
      <c r="J173" s="60" t="s">
        <v>35</v>
      </c>
      <c r="K173" s="60"/>
      <c r="L173" s="26" t="s">
        <v>144</v>
      </c>
      <c r="M173" s="6" t="s">
        <v>35</v>
      </c>
      <c r="N173" s="6"/>
      <c r="O173" s="6" t="s">
        <v>35</v>
      </c>
      <c r="P173" s="6"/>
      <c r="Q173" s="6"/>
      <c r="R173" s="14">
        <v>2025</v>
      </c>
      <c r="S173" s="8"/>
      <c r="T173" s="14" t="s">
        <v>45</v>
      </c>
      <c r="U173" s="14" t="s">
        <v>38</v>
      </c>
    </row>
    <row r="174" spans="1:21" x14ac:dyDescent="0.35">
      <c r="A174" s="20" t="s">
        <v>708</v>
      </c>
      <c r="B174" s="28">
        <v>46082</v>
      </c>
      <c r="C174" s="12">
        <v>0</v>
      </c>
      <c r="D174" s="60"/>
      <c r="E174" s="60"/>
      <c r="F174" s="60"/>
      <c r="G174" s="60"/>
      <c r="H174" s="60"/>
      <c r="I174" s="60"/>
      <c r="J174" s="60" t="s">
        <v>35</v>
      </c>
      <c r="K174" s="60"/>
      <c r="L174" s="26" t="s">
        <v>144</v>
      </c>
      <c r="M174" s="6" t="s">
        <v>35</v>
      </c>
      <c r="N174" s="6"/>
      <c r="O174" s="6" t="s">
        <v>35</v>
      </c>
      <c r="P174" s="6"/>
      <c r="Q174" s="6"/>
      <c r="R174" s="14">
        <v>2025</v>
      </c>
      <c r="S174" s="8"/>
      <c r="T174" s="14" t="s">
        <v>45</v>
      </c>
      <c r="U174" s="14" t="s">
        <v>38</v>
      </c>
    </row>
    <row r="175" spans="1:21" x14ac:dyDescent="0.35">
      <c r="A175" s="20" t="s">
        <v>713</v>
      </c>
      <c r="B175" s="28">
        <v>46022</v>
      </c>
      <c r="C175" s="12">
        <v>0</v>
      </c>
      <c r="D175" s="60"/>
      <c r="E175" s="60"/>
      <c r="F175" s="60"/>
      <c r="G175" s="60"/>
      <c r="H175" s="60"/>
      <c r="I175" s="60"/>
      <c r="J175" s="60" t="s">
        <v>35</v>
      </c>
      <c r="K175" s="60"/>
      <c r="L175" s="26" t="s">
        <v>144</v>
      </c>
      <c r="M175" s="6" t="s">
        <v>35</v>
      </c>
      <c r="N175" s="6"/>
      <c r="O175" s="6"/>
      <c r="P175" s="6"/>
      <c r="Q175" s="6"/>
      <c r="R175" s="14">
        <v>2025</v>
      </c>
      <c r="S175" s="8"/>
      <c r="T175" s="14" t="s">
        <v>45</v>
      </c>
      <c r="U175" s="14" t="s">
        <v>38</v>
      </c>
    </row>
    <row r="176" spans="1:21" x14ac:dyDescent="0.35">
      <c r="A176" s="20" t="s">
        <v>718</v>
      </c>
      <c r="B176" s="28">
        <v>46203</v>
      </c>
      <c r="C176" s="12">
        <v>0</v>
      </c>
      <c r="D176" s="60"/>
      <c r="E176" s="60"/>
      <c r="F176" s="60"/>
      <c r="G176" s="60"/>
      <c r="H176" s="60"/>
      <c r="I176" s="60"/>
      <c r="J176" s="60" t="s">
        <v>35</v>
      </c>
      <c r="K176" s="60"/>
      <c r="L176" s="26" t="s">
        <v>130</v>
      </c>
      <c r="M176" s="6" t="s">
        <v>35</v>
      </c>
      <c r="N176" s="6"/>
      <c r="O176" s="6" t="s">
        <v>35</v>
      </c>
      <c r="P176" s="6"/>
      <c r="Q176" s="6"/>
      <c r="R176" s="14">
        <v>2025</v>
      </c>
      <c r="S176" s="8"/>
      <c r="T176" s="14" t="s">
        <v>45</v>
      </c>
      <c r="U176" s="14" t="s">
        <v>38</v>
      </c>
    </row>
    <row r="177" spans="1:21" x14ac:dyDescent="0.35">
      <c r="A177" s="20" t="s">
        <v>724</v>
      </c>
      <c r="B177" s="28">
        <v>45991</v>
      </c>
      <c r="C177" s="12">
        <v>0</v>
      </c>
      <c r="D177" s="60"/>
      <c r="E177" s="60"/>
      <c r="F177" s="60"/>
      <c r="G177" s="60"/>
      <c r="H177" s="60"/>
      <c r="I177" s="60"/>
      <c r="J177" s="60" t="s">
        <v>35</v>
      </c>
      <c r="K177" s="60"/>
      <c r="L177" s="26" t="s">
        <v>130</v>
      </c>
      <c r="M177" s="6" t="s">
        <v>35</v>
      </c>
      <c r="N177" s="6"/>
      <c r="O177" s="6"/>
      <c r="P177" s="6"/>
      <c r="Q177" s="6"/>
      <c r="R177" s="14">
        <v>2025</v>
      </c>
      <c r="S177" s="8"/>
      <c r="T177" s="14" t="s">
        <v>45</v>
      </c>
      <c r="U177" s="14" t="s">
        <v>38</v>
      </c>
    </row>
    <row r="178" spans="1:21" ht="26" x14ac:dyDescent="0.35">
      <c r="A178" s="20" t="s">
        <v>728</v>
      </c>
      <c r="B178" s="28">
        <v>45991</v>
      </c>
      <c r="C178" s="12">
        <v>1</v>
      </c>
      <c r="D178" s="60"/>
      <c r="E178" s="60"/>
      <c r="F178" s="60"/>
      <c r="G178" s="60"/>
      <c r="H178" s="60"/>
      <c r="I178" s="60"/>
      <c r="J178" s="60"/>
      <c r="K178" s="60" t="s">
        <v>35</v>
      </c>
      <c r="L178" s="26" t="s">
        <v>693</v>
      </c>
      <c r="M178" s="6" t="s">
        <v>35</v>
      </c>
      <c r="N178" s="6"/>
      <c r="O178" s="6" t="s">
        <v>35</v>
      </c>
      <c r="P178" s="6"/>
      <c r="Q178" s="6"/>
      <c r="R178" s="14">
        <v>2025</v>
      </c>
      <c r="S178" s="14">
        <v>2025</v>
      </c>
      <c r="T178" s="10" t="s">
        <v>37</v>
      </c>
      <c r="U178" s="14" t="s">
        <v>38</v>
      </c>
    </row>
    <row r="179" spans="1:21" x14ac:dyDescent="0.35">
      <c r="A179" s="20" t="s">
        <v>728</v>
      </c>
      <c r="B179" s="28">
        <v>45991</v>
      </c>
      <c r="C179" s="12">
        <v>0</v>
      </c>
      <c r="D179" s="60"/>
      <c r="E179" s="60"/>
      <c r="F179" s="60"/>
      <c r="G179" s="60"/>
      <c r="H179" s="60"/>
      <c r="I179" s="60"/>
      <c r="J179" s="60"/>
      <c r="K179" s="60" t="s">
        <v>35</v>
      </c>
      <c r="L179" s="26" t="s">
        <v>130</v>
      </c>
      <c r="M179" s="6" t="s">
        <v>35</v>
      </c>
      <c r="N179" s="6"/>
      <c r="O179" s="6" t="s">
        <v>35</v>
      </c>
      <c r="P179" s="6"/>
      <c r="Q179" s="6"/>
      <c r="R179" s="14">
        <v>2025</v>
      </c>
      <c r="S179" s="8"/>
      <c r="T179" s="14" t="s">
        <v>45</v>
      </c>
      <c r="U179" s="14" t="s">
        <v>38</v>
      </c>
    </row>
    <row r="180" spans="1:21" ht="26" x14ac:dyDescent="0.35">
      <c r="A180" s="20" t="s">
        <v>728</v>
      </c>
      <c r="B180" s="28">
        <v>45991</v>
      </c>
      <c r="C180" s="12">
        <v>0</v>
      </c>
      <c r="D180" s="60"/>
      <c r="E180" s="60"/>
      <c r="F180" s="60"/>
      <c r="G180" s="60"/>
      <c r="H180" s="60"/>
      <c r="I180" s="60"/>
      <c r="J180" s="60"/>
      <c r="K180" s="60" t="s">
        <v>35</v>
      </c>
      <c r="L180" s="32" t="s">
        <v>456</v>
      </c>
      <c r="M180" s="6" t="s">
        <v>35</v>
      </c>
      <c r="N180" s="6"/>
      <c r="O180" s="6" t="s">
        <v>35</v>
      </c>
      <c r="P180" s="6"/>
      <c r="Q180" s="6"/>
      <c r="R180" s="14">
        <v>2025</v>
      </c>
      <c r="S180" s="8"/>
      <c r="T180" s="14" t="s">
        <v>45</v>
      </c>
      <c r="U180" s="14" t="s">
        <v>38</v>
      </c>
    </row>
    <row r="181" spans="1:21" x14ac:dyDescent="0.35">
      <c r="A181" s="20" t="s">
        <v>735</v>
      </c>
      <c r="B181" s="28">
        <v>46021</v>
      </c>
      <c r="C181" s="12">
        <v>0.2</v>
      </c>
      <c r="D181" s="60"/>
      <c r="E181" s="60"/>
      <c r="F181" s="60"/>
      <c r="G181" s="60"/>
      <c r="H181" s="60"/>
      <c r="I181" s="60"/>
      <c r="J181" s="60" t="s">
        <v>35</v>
      </c>
      <c r="K181" s="60"/>
      <c r="L181" s="26" t="s">
        <v>323</v>
      </c>
      <c r="M181" s="6" t="s">
        <v>35</v>
      </c>
      <c r="N181" s="6"/>
      <c r="O181" s="6"/>
      <c r="P181" s="6"/>
      <c r="Q181" s="6"/>
      <c r="R181" s="14">
        <v>2025</v>
      </c>
      <c r="S181" s="8"/>
      <c r="T181" s="14" t="s">
        <v>45</v>
      </c>
      <c r="U181" s="14" t="s">
        <v>38</v>
      </c>
    </row>
    <row r="182" spans="1:21" x14ac:dyDescent="0.35">
      <c r="A182" s="20" t="s">
        <v>739</v>
      </c>
      <c r="B182" s="28">
        <v>46006</v>
      </c>
      <c r="C182" s="12">
        <v>0</v>
      </c>
      <c r="D182" s="60"/>
      <c r="E182" s="60"/>
      <c r="F182" s="60"/>
      <c r="G182" s="60"/>
      <c r="H182" s="60"/>
      <c r="I182" s="60" t="s">
        <v>35</v>
      </c>
      <c r="J182" s="60"/>
      <c r="K182" s="60"/>
      <c r="L182" s="26" t="s">
        <v>833</v>
      </c>
      <c r="M182" s="6" t="s">
        <v>35</v>
      </c>
      <c r="N182" s="6"/>
      <c r="O182" s="6"/>
      <c r="P182" s="6"/>
      <c r="Q182" s="6"/>
      <c r="R182" s="14">
        <v>2025</v>
      </c>
      <c r="S182" s="8"/>
      <c r="T182" s="14" t="s">
        <v>45</v>
      </c>
      <c r="U182" s="14" t="s">
        <v>38</v>
      </c>
    </row>
    <row r="183" spans="1:21" x14ac:dyDescent="0.35">
      <c r="A183" s="20" t="s">
        <v>745</v>
      </c>
      <c r="B183" s="28">
        <v>46006</v>
      </c>
      <c r="C183" s="12">
        <v>0.4</v>
      </c>
      <c r="D183" s="60"/>
      <c r="E183" s="60"/>
      <c r="F183" s="60"/>
      <c r="G183" s="60"/>
      <c r="H183" s="60"/>
      <c r="I183" s="60" t="s">
        <v>35</v>
      </c>
      <c r="J183" s="60"/>
      <c r="K183" s="60"/>
      <c r="L183" s="26" t="s">
        <v>347</v>
      </c>
      <c r="M183" s="6" t="s">
        <v>35</v>
      </c>
      <c r="N183" s="6"/>
      <c r="O183" s="6"/>
      <c r="P183" s="6"/>
      <c r="Q183" s="6"/>
      <c r="R183" s="14">
        <v>2025</v>
      </c>
      <c r="S183" s="8"/>
      <c r="T183" s="14" t="s">
        <v>45</v>
      </c>
      <c r="U183" s="14" t="s">
        <v>38</v>
      </c>
    </row>
    <row r="184" spans="1:21" x14ac:dyDescent="0.35">
      <c r="A184" s="20" t="s">
        <v>746</v>
      </c>
      <c r="B184" s="28">
        <v>45960</v>
      </c>
      <c r="C184" s="12">
        <v>0</v>
      </c>
      <c r="D184" s="60" t="s">
        <v>35</v>
      </c>
      <c r="E184" s="60"/>
      <c r="F184" s="60"/>
      <c r="G184" s="60"/>
      <c r="H184" s="60" t="s">
        <v>35</v>
      </c>
      <c r="I184" s="60"/>
      <c r="J184" s="60"/>
      <c r="K184" s="60"/>
      <c r="L184" s="6" t="s">
        <v>885</v>
      </c>
      <c r="M184" s="6" t="s">
        <v>35</v>
      </c>
      <c r="N184" s="6"/>
      <c r="O184" s="6" t="s">
        <v>35</v>
      </c>
      <c r="P184" s="6"/>
      <c r="Q184" s="6"/>
      <c r="R184" s="14">
        <v>2025</v>
      </c>
      <c r="S184" s="8"/>
      <c r="T184" s="14" t="s">
        <v>45</v>
      </c>
      <c r="U184" s="14" t="s">
        <v>38</v>
      </c>
    </row>
    <row r="185" spans="1:21" x14ac:dyDescent="0.35">
      <c r="A185" s="20" t="s">
        <v>751</v>
      </c>
      <c r="B185" s="28">
        <v>45976</v>
      </c>
      <c r="C185" s="12">
        <v>0</v>
      </c>
      <c r="D185" s="60" t="s">
        <v>35</v>
      </c>
      <c r="E185" s="60"/>
      <c r="F185" s="60"/>
      <c r="G185" s="60"/>
      <c r="H185" s="60" t="s">
        <v>35</v>
      </c>
      <c r="I185" s="60"/>
      <c r="J185" s="60"/>
      <c r="K185" s="60"/>
      <c r="L185" s="6" t="s">
        <v>885</v>
      </c>
      <c r="M185" s="6" t="s">
        <v>35</v>
      </c>
      <c r="N185" s="6"/>
      <c r="O185" s="6" t="s">
        <v>35</v>
      </c>
      <c r="P185" s="6"/>
      <c r="Q185" s="6"/>
      <c r="R185" s="14">
        <v>2025</v>
      </c>
      <c r="S185" s="8"/>
      <c r="T185" s="14" t="s">
        <v>45</v>
      </c>
      <c r="U185" s="14" t="s">
        <v>38</v>
      </c>
    </row>
    <row r="186" spans="1:21" x14ac:dyDescent="0.35">
      <c r="A186" s="20" t="s">
        <v>756</v>
      </c>
      <c r="B186" s="28">
        <v>45991</v>
      </c>
      <c r="C186" s="12">
        <v>0</v>
      </c>
      <c r="D186" s="60"/>
      <c r="E186" s="60"/>
      <c r="F186" s="60"/>
      <c r="G186" s="60"/>
      <c r="H186" s="60"/>
      <c r="I186" s="60" t="s">
        <v>35</v>
      </c>
      <c r="J186" s="60"/>
      <c r="K186" s="60"/>
      <c r="L186" s="30" t="s">
        <v>833</v>
      </c>
      <c r="M186" s="6" t="s">
        <v>35</v>
      </c>
      <c r="N186" s="6"/>
      <c r="O186" s="6" t="s">
        <v>35</v>
      </c>
      <c r="P186" s="6"/>
      <c r="Q186" s="6"/>
      <c r="R186" s="14">
        <v>2025</v>
      </c>
      <c r="S186" s="8"/>
      <c r="T186" s="14" t="s">
        <v>45</v>
      </c>
      <c r="U186" s="14" t="s">
        <v>38</v>
      </c>
    </row>
    <row r="187" spans="1:21" x14ac:dyDescent="0.35">
      <c r="A187" s="20" t="s">
        <v>763</v>
      </c>
      <c r="B187" s="28">
        <v>45991</v>
      </c>
      <c r="C187" s="12">
        <v>0</v>
      </c>
      <c r="D187" s="60"/>
      <c r="E187" s="60"/>
      <c r="F187" s="60"/>
      <c r="G187" s="60" t="s">
        <v>35</v>
      </c>
      <c r="H187" s="60"/>
      <c r="I187" s="60"/>
      <c r="J187" s="60"/>
      <c r="K187" s="60"/>
      <c r="L187" s="26" t="s">
        <v>221</v>
      </c>
      <c r="M187" s="6" t="s">
        <v>35</v>
      </c>
      <c r="N187" s="6"/>
      <c r="O187" s="6" t="s">
        <v>35</v>
      </c>
      <c r="P187" s="6"/>
      <c r="Q187" s="6"/>
      <c r="R187" s="14">
        <v>2025</v>
      </c>
      <c r="S187" s="8"/>
      <c r="T187" s="14" t="s">
        <v>45</v>
      </c>
      <c r="U187" s="14" t="s">
        <v>38</v>
      </c>
    </row>
    <row r="188" spans="1:21" ht="26" x14ac:dyDescent="0.35">
      <c r="A188" s="20" t="s">
        <v>768</v>
      </c>
      <c r="B188" s="28">
        <v>46022</v>
      </c>
      <c r="C188" s="12">
        <v>0</v>
      </c>
      <c r="D188" s="60"/>
      <c r="E188" s="60"/>
      <c r="F188" s="60"/>
      <c r="G188" s="60" t="s">
        <v>35</v>
      </c>
      <c r="H188" s="60"/>
      <c r="I188" s="60"/>
      <c r="J188" s="60"/>
      <c r="K188" s="60"/>
      <c r="L188" s="32" t="s">
        <v>456</v>
      </c>
      <c r="M188" s="6" t="s">
        <v>35</v>
      </c>
      <c r="N188" s="6"/>
      <c r="O188" s="6"/>
      <c r="P188" s="6"/>
      <c r="Q188" s="6"/>
      <c r="R188" s="14">
        <v>2025</v>
      </c>
      <c r="S188" s="8"/>
      <c r="T188" s="14" t="s">
        <v>45</v>
      </c>
      <c r="U188" s="14" t="s">
        <v>38</v>
      </c>
    </row>
    <row r="189" spans="1:21" ht="26" x14ac:dyDescent="0.35">
      <c r="A189" s="20" t="s">
        <v>773</v>
      </c>
      <c r="B189" s="28">
        <v>46022</v>
      </c>
      <c r="C189" s="12">
        <v>0</v>
      </c>
      <c r="D189" s="60" t="s">
        <v>35</v>
      </c>
      <c r="E189" s="60"/>
      <c r="F189" s="60"/>
      <c r="G189" s="60"/>
      <c r="H189" s="60"/>
      <c r="I189" s="60"/>
      <c r="J189" s="60"/>
      <c r="K189" s="60"/>
      <c r="L189" s="32" t="s">
        <v>456</v>
      </c>
      <c r="M189" s="6" t="s">
        <v>35</v>
      </c>
      <c r="N189" s="6"/>
      <c r="O189" s="6"/>
      <c r="P189" s="6"/>
      <c r="Q189" s="6"/>
      <c r="R189" s="14">
        <v>2025</v>
      </c>
      <c r="S189" s="8"/>
      <c r="T189" s="14" t="s">
        <v>45</v>
      </c>
      <c r="U189" s="14" t="s">
        <v>38</v>
      </c>
    </row>
    <row r="190" spans="1:21" x14ac:dyDescent="0.35">
      <c r="A190" s="20" t="s">
        <v>774</v>
      </c>
      <c r="B190" s="28">
        <v>45960</v>
      </c>
      <c r="C190" s="12">
        <v>0</v>
      </c>
      <c r="D190" s="60" t="s">
        <v>35</v>
      </c>
      <c r="E190" s="60"/>
      <c r="F190" s="60"/>
      <c r="G190" s="60"/>
      <c r="H190" s="60"/>
      <c r="I190" s="60"/>
      <c r="J190" s="60"/>
      <c r="K190" s="60"/>
      <c r="L190" s="46" t="s">
        <v>125</v>
      </c>
      <c r="M190" s="6" t="s">
        <v>35</v>
      </c>
      <c r="N190" s="6"/>
      <c r="O190" s="6" t="s">
        <v>35</v>
      </c>
      <c r="P190" s="6"/>
      <c r="Q190" s="6"/>
      <c r="R190" s="14">
        <v>2025</v>
      </c>
      <c r="S190" s="8"/>
      <c r="T190" s="14" t="s">
        <v>45</v>
      </c>
      <c r="U190" s="14" t="s">
        <v>38</v>
      </c>
    </row>
    <row r="191" spans="1:21" x14ac:dyDescent="0.35">
      <c r="A191" s="20" t="s">
        <v>780</v>
      </c>
      <c r="B191" s="28">
        <v>45991</v>
      </c>
      <c r="C191" s="12">
        <v>0</v>
      </c>
      <c r="D191" s="60" t="s">
        <v>35</v>
      </c>
      <c r="E191" s="60" t="s">
        <v>35</v>
      </c>
      <c r="F191" s="60"/>
      <c r="G191" s="60"/>
      <c r="H191" s="60"/>
      <c r="I191" s="60"/>
      <c r="J191" s="60"/>
      <c r="K191" s="60"/>
      <c r="L191" s="26" t="s">
        <v>125</v>
      </c>
      <c r="M191" s="6" t="s">
        <v>35</v>
      </c>
      <c r="N191" s="6"/>
      <c r="O191" s="6" t="s">
        <v>35</v>
      </c>
      <c r="P191" s="6" t="s">
        <v>35</v>
      </c>
      <c r="Q191" s="6"/>
      <c r="R191" s="14">
        <v>2025</v>
      </c>
      <c r="S191" s="8"/>
      <c r="T191" s="14" t="s">
        <v>45</v>
      </c>
      <c r="U191" s="14" t="s">
        <v>38</v>
      </c>
    </row>
    <row r="192" spans="1:21" x14ac:dyDescent="0.35">
      <c r="A192" s="20" t="s">
        <v>786</v>
      </c>
      <c r="B192" s="28">
        <v>45991</v>
      </c>
      <c r="C192" s="12">
        <v>0</v>
      </c>
      <c r="D192" s="60"/>
      <c r="E192" s="60"/>
      <c r="F192" s="60"/>
      <c r="G192" s="60" t="s">
        <v>35</v>
      </c>
      <c r="H192" s="60"/>
      <c r="I192" s="60"/>
      <c r="J192" s="60"/>
      <c r="K192" s="60"/>
      <c r="L192" s="26" t="s">
        <v>221</v>
      </c>
      <c r="M192" s="6" t="s">
        <v>35</v>
      </c>
      <c r="N192" s="6"/>
      <c r="O192" s="6" t="s">
        <v>35</v>
      </c>
      <c r="P192" s="6"/>
      <c r="Q192" s="6"/>
      <c r="R192" s="14">
        <v>2025</v>
      </c>
      <c r="S192" s="8"/>
      <c r="T192" s="14" t="s">
        <v>45</v>
      </c>
      <c r="U192" s="14" t="s">
        <v>38</v>
      </c>
    </row>
    <row r="193" spans="1:21" ht="26" x14ac:dyDescent="0.35">
      <c r="A193" s="20" t="s">
        <v>790</v>
      </c>
      <c r="B193" s="28">
        <v>46022</v>
      </c>
      <c r="C193" s="12">
        <v>0</v>
      </c>
      <c r="D193" s="60" t="s">
        <v>35</v>
      </c>
      <c r="E193" s="60" t="s">
        <v>35</v>
      </c>
      <c r="F193" s="60"/>
      <c r="G193" s="60"/>
      <c r="H193" s="60"/>
      <c r="I193" s="60"/>
      <c r="J193" s="60"/>
      <c r="K193" s="60"/>
      <c r="L193" s="32" t="s">
        <v>456</v>
      </c>
      <c r="M193" s="6" t="s">
        <v>35</v>
      </c>
      <c r="N193" s="6"/>
      <c r="O193" s="6" t="s">
        <v>35</v>
      </c>
      <c r="P193" s="6"/>
      <c r="Q193" s="6"/>
      <c r="R193" s="14">
        <v>2025</v>
      </c>
      <c r="S193" s="8"/>
      <c r="T193" s="14" t="s">
        <v>45</v>
      </c>
      <c r="U193" s="14" t="s">
        <v>38</v>
      </c>
    </row>
    <row r="194" spans="1:21" ht="26" x14ac:dyDescent="0.35">
      <c r="A194" s="20" t="s">
        <v>792</v>
      </c>
      <c r="B194" s="28">
        <v>46006</v>
      </c>
      <c r="C194" s="12">
        <v>0</v>
      </c>
      <c r="D194" s="60" t="s">
        <v>35</v>
      </c>
      <c r="E194" s="60" t="s">
        <v>35</v>
      </c>
      <c r="F194" s="60"/>
      <c r="G194" s="60"/>
      <c r="H194" s="60"/>
      <c r="I194" s="60"/>
      <c r="J194" s="60"/>
      <c r="K194" s="60"/>
      <c r="L194" s="32" t="s">
        <v>456</v>
      </c>
      <c r="M194" s="6" t="s">
        <v>35</v>
      </c>
      <c r="N194" s="6"/>
      <c r="O194" s="6" t="s">
        <v>35</v>
      </c>
      <c r="P194" s="6"/>
      <c r="Q194" s="6"/>
      <c r="R194" s="14">
        <v>2025</v>
      </c>
      <c r="S194" s="8"/>
      <c r="T194" s="14" t="s">
        <v>45</v>
      </c>
      <c r="U194" s="14" t="s">
        <v>38</v>
      </c>
    </row>
    <row r="195" spans="1:21" ht="26" x14ac:dyDescent="0.35">
      <c r="A195" s="20" t="s">
        <v>798</v>
      </c>
      <c r="B195" s="28">
        <v>46022</v>
      </c>
      <c r="C195" s="12">
        <v>0</v>
      </c>
      <c r="D195" s="60" t="s">
        <v>35</v>
      </c>
      <c r="E195" s="60"/>
      <c r="F195" s="60"/>
      <c r="G195" s="60"/>
      <c r="H195" s="60"/>
      <c r="I195" s="60"/>
      <c r="J195" s="60"/>
      <c r="K195" s="60"/>
      <c r="L195" s="32" t="s">
        <v>456</v>
      </c>
      <c r="M195" s="6" t="s">
        <v>35</v>
      </c>
      <c r="N195" s="6"/>
      <c r="O195" s="6" t="s">
        <v>35</v>
      </c>
      <c r="P195" s="6"/>
      <c r="Q195" s="6"/>
      <c r="R195" s="14">
        <v>2025</v>
      </c>
      <c r="S195" s="8"/>
      <c r="T195" s="14" t="s">
        <v>45</v>
      </c>
      <c r="U195" s="14" t="s">
        <v>38</v>
      </c>
    </row>
    <row r="196" spans="1:21" x14ac:dyDescent="0.35">
      <c r="A196" s="20" t="s">
        <v>804</v>
      </c>
      <c r="B196" s="28">
        <v>46022</v>
      </c>
      <c r="C196" s="12">
        <v>0</v>
      </c>
      <c r="D196" s="60"/>
      <c r="E196" s="60"/>
      <c r="F196" s="60"/>
      <c r="G196" s="60" t="s">
        <v>35</v>
      </c>
      <c r="H196" s="60"/>
      <c r="I196" s="60"/>
      <c r="J196" s="60"/>
      <c r="K196" s="60"/>
      <c r="L196" s="26" t="s">
        <v>125</v>
      </c>
      <c r="M196" s="6" t="s">
        <v>35</v>
      </c>
      <c r="N196" s="6"/>
      <c r="O196" s="6"/>
      <c r="P196" s="6"/>
      <c r="Q196" s="6"/>
      <c r="R196" s="14">
        <v>2025</v>
      </c>
      <c r="S196" s="8"/>
      <c r="T196" s="14" t="s">
        <v>45</v>
      </c>
      <c r="U196" s="14" t="s">
        <v>38</v>
      </c>
    </row>
    <row r="197" spans="1:21" x14ac:dyDescent="0.35">
      <c r="A197" s="20" t="s">
        <v>810</v>
      </c>
      <c r="B197" s="28">
        <v>46022</v>
      </c>
      <c r="C197" s="12">
        <v>0</v>
      </c>
      <c r="D197" s="60" t="s">
        <v>35</v>
      </c>
      <c r="E197" s="60"/>
      <c r="F197" s="60"/>
      <c r="G197" s="60"/>
      <c r="H197" s="60"/>
      <c r="I197" s="60"/>
      <c r="J197" s="60"/>
      <c r="K197" s="60"/>
      <c r="L197" s="26" t="s">
        <v>125</v>
      </c>
      <c r="M197" s="6" t="s">
        <v>35</v>
      </c>
      <c r="N197" s="6"/>
      <c r="O197" s="6" t="s">
        <v>35</v>
      </c>
      <c r="P197" s="6"/>
      <c r="Q197" s="6"/>
      <c r="R197" s="14">
        <v>2025</v>
      </c>
      <c r="S197" s="8"/>
      <c r="T197" s="14" t="s">
        <v>45</v>
      </c>
      <c r="U197" s="14" t="s">
        <v>38</v>
      </c>
    </row>
    <row r="205" spans="1:21" x14ac:dyDescent="0.35">
      <c r="A205" s="78" t="s">
        <v>886</v>
      </c>
      <c r="B205" s="79">
        <v>85</v>
      </c>
      <c r="C205" s="80">
        <f>B205/B217</f>
        <v>0.4358974358974359</v>
      </c>
    </row>
    <row r="206" spans="1:21" x14ac:dyDescent="0.35">
      <c r="A206" s="78" t="s">
        <v>887</v>
      </c>
      <c r="B206" s="79">
        <v>25</v>
      </c>
      <c r="C206" s="80">
        <f>B206/B217</f>
        <v>0.12820512820512819</v>
      </c>
    </row>
    <row r="207" spans="1:21" x14ac:dyDescent="0.35">
      <c r="A207" s="78" t="s">
        <v>888</v>
      </c>
      <c r="B207" s="79">
        <v>21</v>
      </c>
      <c r="C207" s="80">
        <f>B207/B217</f>
        <v>0.1076923076923077</v>
      </c>
    </row>
    <row r="208" spans="1:21" x14ac:dyDescent="0.35">
      <c r="A208" s="78" t="s">
        <v>841</v>
      </c>
      <c r="B208" s="79">
        <v>20</v>
      </c>
      <c r="C208" s="80">
        <f>B208/B217</f>
        <v>0.10256410256410256</v>
      </c>
    </row>
    <row r="209" spans="1:8" x14ac:dyDescent="0.35">
      <c r="A209" s="78" t="s">
        <v>842</v>
      </c>
      <c r="B209" s="79">
        <v>16</v>
      </c>
      <c r="C209" s="80">
        <f>B209/B217</f>
        <v>8.2051282051282051E-2</v>
      </c>
    </row>
    <row r="210" spans="1:8" x14ac:dyDescent="0.35">
      <c r="A210" s="78" t="s">
        <v>843</v>
      </c>
      <c r="B210" s="79">
        <v>6</v>
      </c>
      <c r="C210" s="80">
        <f>B210/B217</f>
        <v>3.0769230769230771E-2</v>
      </c>
    </row>
    <row r="211" spans="1:8" x14ac:dyDescent="0.35">
      <c r="A211" s="78" t="s">
        <v>889</v>
      </c>
      <c r="B211" s="79">
        <v>6</v>
      </c>
      <c r="C211" s="80">
        <f>B211/B217</f>
        <v>3.0769230769230771E-2</v>
      </c>
    </row>
    <row r="212" spans="1:8" x14ac:dyDescent="0.35">
      <c r="A212" s="78" t="s">
        <v>845</v>
      </c>
      <c r="B212" s="79">
        <v>6</v>
      </c>
      <c r="C212" s="80">
        <f>B212/B217</f>
        <v>3.0769230769230771E-2</v>
      </c>
    </row>
    <row r="213" spans="1:8" x14ac:dyDescent="0.35">
      <c r="A213" s="78" t="s">
        <v>846</v>
      </c>
      <c r="B213" s="79">
        <v>4</v>
      </c>
      <c r="C213" s="80">
        <f>B213/B217</f>
        <v>2.0512820512820513E-2</v>
      </c>
    </row>
    <row r="214" spans="1:8" x14ac:dyDescent="0.35">
      <c r="A214" s="78" t="s">
        <v>847</v>
      </c>
      <c r="B214" s="79">
        <v>3</v>
      </c>
      <c r="C214" s="80">
        <f>B214/B217</f>
        <v>1.5384615384615385E-2</v>
      </c>
    </row>
    <row r="215" spans="1:8" x14ac:dyDescent="0.35">
      <c r="A215" s="78" t="s">
        <v>848</v>
      </c>
      <c r="B215" s="79">
        <v>2</v>
      </c>
      <c r="C215" s="80">
        <f>B215/B217</f>
        <v>1.0256410256410256E-2</v>
      </c>
    </row>
    <row r="216" spans="1:8" x14ac:dyDescent="0.35">
      <c r="A216" s="78" t="s">
        <v>849</v>
      </c>
      <c r="B216" s="79">
        <v>1</v>
      </c>
      <c r="C216" s="80">
        <f>B216/B217</f>
        <v>5.1282051282051282E-3</v>
      </c>
    </row>
    <row r="217" spans="1:8" x14ac:dyDescent="0.35">
      <c r="A217" s="78" t="s">
        <v>850</v>
      </c>
      <c r="B217" s="79">
        <f>SUBTOTAL(9,B205:B216)</f>
        <v>195</v>
      </c>
      <c r="C217" s="79"/>
    </row>
    <row r="224" spans="1:8" ht="43.5" x14ac:dyDescent="0.35">
      <c r="A224" s="82" t="s">
        <v>851</v>
      </c>
      <c r="B224" s="82" t="s">
        <v>890</v>
      </c>
      <c r="C224" s="79" t="s">
        <v>872</v>
      </c>
      <c r="D224" s="84">
        <v>0</v>
      </c>
      <c r="E224" s="92" t="s">
        <v>858</v>
      </c>
      <c r="F224" s="92" t="s">
        <v>859</v>
      </c>
      <c r="G224" s="82" t="s">
        <v>857</v>
      </c>
      <c r="H224" s="82" t="s">
        <v>856</v>
      </c>
    </row>
    <row r="225" spans="1:10" x14ac:dyDescent="0.35">
      <c r="A225" s="78" t="s">
        <v>125</v>
      </c>
      <c r="B225" s="81">
        <v>85</v>
      </c>
      <c r="C225" s="83">
        <v>74</v>
      </c>
      <c r="D225" s="79">
        <v>59</v>
      </c>
      <c r="E225" s="79">
        <v>15</v>
      </c>
      <c r="F225" s="79"/>
      <c r="G225" s="83"/>
      <c r="H225" s="79">
        <v>11</v>
      </c>
      <c r="I225" s="98">
        <f>(C225+H225)/B225</f>
        <v>1</v>
      </c>
      <c r="J225" s="99"/>
    </row>
    <row r="226" spans="1:10" x14ac:dyDescent="0.35">
      <c r="A226" s="78" t="s">
        <v>885</v>
      </c>
      <c r="B226" s="81">
        <v>25</v>
      </c>
      <c r="C226" s="83">
        <v>25</v>
      </c>
      <c r="D226" s="79">
        <v>3</v>
      </c>
      <c r="E226" s="79">
        <v>22</v>
      </c>
      <c r="F226" s="79"/>
      <c r="G226" s="79"/>
      <c r="H226" s="79"/>
      <c r="I226" s="98">
        <v>1</v>
      </c>
      <c r="J226" s="99"/>
    </row>
    <row r="227" spans="1:10" x14ac:dyDescent="0.35">
      <c r="A227" s="78" t="s">
        <v>144</v>
      </c>
      <c r="B227" s="81">
        <v>21</v>
      </c>
      <c r="C227" s="83">
        <v>17</v>
      </c>
      <c r="D227" s="79">
        <v>17</v>
      </c>
      <c r="E227" s="79"/>
      <c r="F227" s="79"/>
      <c r="G227" s="79">
        <v>4</v>
      </c>
      <c r="H227" s="79"/>
      <c r="I227" s="98">
        <f>(C227+H227)/B227</f>
        <v>0.80952380952380953</v>
      </c>
      <c r="J227" s="99"/>
    </row>
    <row r="228" spans="1:10" x14ac:dyDescent="0.35">
      <c r="A228" s="78" t="s">
        <v>130</v>
      </c>
      <c r="B228" s="81">
        <v>20</v>
      </c>
      <c r="C228" s="83">
        <v>20</v>
      </c>
      <c r="D228" s="79">
        <v>18</v>
      </c>
      <c r="E228" s="79">
        <v>2</v>
      </c>
      <c r="F228" s="79"/>
      <c r="G228" s="79"/>
      <c r="H228" s="79"/>
      <c r="I228" s="98">
        <f>(C228+H228)/B228</f>
        <v>1</v>
      </c>
      <c r="J228" s="99"/>
    </row>
    <row r="229" spans="1:10" x14ac:dyDescent="0.35">
      <c r="A229" s="78" t="s">
        <v>734</v>
      </c>
      <c r="B229" s="81">
        <v>16</v>
      </c>
      <c r="C229" s="83">
        <v>10</v>
      </c>
      <c r="D229" s="79">
        <v>9</v>
      </c>
      <c r="E229" s="79"/>
      <c r="F229" s="79">
        <v>1</v>
      </c>
      <c r="G229" s="79">
        <v>3</v>
      </c>
      <c r="H229" s="79">
        <v>3</v>
      </c>
      <c r="I229" s="98">
        <f>(C229+H229)/B229</f>
        <v>0.8125</v>
      </c>
      <c r="J229" s="99"/>
    </row>
    <row r="230" spans="1:10" x14ac:dyDescent="0.35">
      <c r="A230" s="78" t="s">
        <v>867</v>
      </c>
      <c r="B230" s="81">
        <v>6</v>
      </c>
      <c r="C230" s="83">
        <v>5</v>
      </c>
      <c r="D230" s="79">
        <v>4</v>
      </c>
      <c r="E230" s="79">
        <v>1</v>
      </c>
      <c r="F230" s="79"/>
      <c r="G230" s="79">
        <v>1</v>
      </c>
      <c r="H230" s="79"/>
      <c r="I230" s="98">
        <f>(C230+H230)/B230</f>
        <v>0.83333333333333337</v>
      </c>
      <c r="J230" s="99"/>
    </row>
    <row r="231" spans="1:10" x14ac:dyDescent="0.35">
      <c r="A231" s="78" t="s">
        <v>403</v>
      </c>
      <c r="B231" s="81">
        <v>6</v>
      </c>
      <c r="C231" s="83">
        <v>5</v>
      </c>
      <c r="D231" s="79">
        <v>3</v>
      </c>
      <c r="E231" s="79">
        <v>2</v>
      </c>
      <c r="F231" s="79"/>
      <c r="G231" s="79">
        <v>1</v>
      </c>
      <c r="H231" s="79"/>
      <c r="I231" s="98">
        <f>(C230+H230)/B230</f>
        <v>0.83333333333333337</v>
      </c>
      <c r="J231" s="99"/>
    </row>
    <row r="232" spans="1:10" x14ac:dyDescent="0.35">
      <c r="A232" s="78" t="s">
        <v>323</v>
      </c>
      <c r="B232" s="81">
        <v>6</v>
      </c>
      <c r="C232" s="83">
        <v>5</v>
      </c>
      <c r="D232" s="79"/>
      <c r="E232" s="79">
        <v>4</v>
      </c>
      <c r="F232" s="79">
        <v>1</v>
      </c>
      <c r="G232" s="79">
        <v>1</v>
      </c>
      <c r="H232" s="79"/>
      <c r="I232" s="98">
        <f t="shared" ref="I232:I236" si="0">(C232+H232)/B232</f>
        <v>0.83333333333333337</v>
      </c>
      <c r="J232" s="99"/>
    </row>
    <row r="233" spans="1:10" x14ac:dyDescent="0.35">
      <c r="A233" s="78" t="s">
        <v>221</v>
      </c>
      <c r="B233" s="81">
        <v>4</v>
      </c>
      <c r="C233" s="83">
        <v>3</v>
      </c>
      <c r="D233" s="79">
        <v>3</v>
      </c>
      <c r="E233" s="79"/>
      <c r="F233" s="79"/>
      <c r="G233" s="79"/>
      <c r="H233" s="79">
        <v>1</v>
      </c>
      <c r="I233" s="98">
        <f t="shared" si="0"/>
        <v>1</v>
      </c>
      <c r="J233" s="99"/>
    </row>
    <row r="234" spans="1:10" x14ac:dyDescent="0.35">
      <c r="A234" s="78" t="s">
        <v>693</v>
      </c>
      <c r="B234" s="81">
        <v>3</v>
      </c>
      <c r="C234" s="83">
        <v>2</v>
      </c>
      <c r="D234" s="79">
        <v>2</v>
      </c>
      <c r="E234" s="79"/>
      <c r="F234" s="79"/>
      <c r="G234" s="79">
        <v>1</v>
      </c>
      <c r="H234" s="79"/>
      <c r="I234" s="98">
        <f t="shared" si="0"/>
        <v>0.66666666666666663</v>
      </c>
      <c r="J234" s="99"/>
    </row>
    <row r="235" spans="1:10" x14ac:dyDescent="0.35">
      <c r="A235" s="78" t="s">
        <v>833</v>
      </c>
      <c r="B235" s="81">
        <v>2</v>
      </c>
      <c r="C235" s="83">
        <v>2</v>
      </c>
      <c r="D235" s="79">
        <v>2</v>
      </c>
      <c r="E235" s="79"/>
      <c r="F235" s="79"/>
      <c r="G235" s="79"/>
      <c r="H235" s="79"/>
      <c r="I235" s="98">
        <f t="shared" si="0"/>
        <v>1</v>
      </c>
      <c r="J235" s="99"/>
    </row>
    <row r="236" spans="1:10" x14ac:dyDescent="0.35">
      <c r="A236" s="78" t="s">
        <v>347</v>
      </c>
      <c r="B236" s="81">
        <v>1</v>
      </c>
      <c r="C236" s="83">
        <v>1</v>
      </c>
      <c r="D236" s="79"/>
      <c r="E236" s="79">
        <v>1</v>
      </c>
      <c r="F236" s="79"/>
      <c r="G236" s="79"/>
      <c r="H236" s="79"/>
      <c r="I236" s="98">
        <f t="shared" si="0"/>
        <v>1</v>
      </c>
      <c r="J236" s="99"/>
    </row>
    <row r="237" spans="1:10" x14ac:dyDescent="0.35">
      <c r="A237" s="78" t="s">
        <v>850</v>
      </c>
      <c r="B237" s="81">
        <f t="shared" ref="B237:H237" si="1">SUBTOTAL(9,B225:B236)</f>
        <v>195</v>
      </c>
      <c r="C237" s="83">
        <f t="shared" si="1"/>
        <v>169</v>
      </c>
      <c r="D237" s="83">
        <f t="shared" si="1"/>
        <v>120</v>
      </c>
      <c r="E237" s="83">
        <f t="shared" si="1"/>
        <v>47</v>
      </c>
      <c r="F237" s="83">
        <f t="shared" si="1"/>
        <v>2</v>
      </c>
      <c r="G237" s="79">
        <f t="shared" si="1"/>
        <v>11</v>
      </c>
      <c r="H237" s="79">
        <f t="shared" si="1"/>
        <v>15</v>
      </c>
    </row>
    <row r="242" spans="1:9" s="91" customFormat="1" ht="29.15" customHeight="1" x14ac:dyDescent="0.35">
      <c r="A242" s="373" t="s">
        <v>869</v>
      </c>
      <c r="B242" s="373" t="s">
        <v>870</v>
      </c>
      <c r="C242" s="373" t="s">
        <v>871</v>
      </c>
      <c r="D242" s="92" t="s">
        <v>872</v>
      </c>
      <c r="E242" s="373" t="s">
        <v>891</v>
      </c>
      <c r="F242" s="373"/>
      <c r="G242" s="373"/>
      <c r="H242" s="373" t="s">
        <v>874</v>
      </c>
      <c r="I242" s="373" t="s">
        <v>875</v>
      </c>
    </row>
    <row r="243" spans="1:9" s="91" customFormat="1" x14ac:dyDescent="0.35">
      <c r="A243" s="373"/>
      <c r="B243" s="373"/>
      <c r="C243" s="373"/>
      <c r="D243" s="92" t="s">
        <v>850</v>
      </c>
      <c r="E243" s="82">
        <v>0</v>
      </c>
      <c r="F243" s="92" t="s">
        <v>858</v>
      </c>
      <c r="G243" s="92" t="s">
        <v>859</v>
      </c>
      <c r="H243" s="373"/>
      <c r="I243" s="373"/>
    </row>
    <row r="244" spans="1:9" x14ac:dyDescent="0.35">
      <c r="A244" s="79">
        <v>2011</v>
      </c>
      <c r="B244" s="83">
        <v>2</v>
      </c>
      <c r="C244" s="83">
        <v>2</v>
      </c>
      <c r="D244" s="83">
        <v>2</v>
      </c>
      <c r="E244" s="83"/>
      <c r="F244" s="83">
        <v>2</v>
      </c>
      <c r="G244" s="83"/>
      <c r="H244" s="83"/>
      <c r="I244" s="83"/>
    </row>
    <row r="245" spans="1:9" x14ac:dyDescent="0.35">
      <c r="A245" s="83">
        <v>2012</v>
      </c>
      <c r="B245" s="83">
        <v>1</v>
      </c>
      <c r="C245" s="83">
        <v>1</v>
      </c>
      <c r="D245" s="83">
        <v>1</v>
      </c>
      <c r="E245" s="83"/>
      <c r="F245" s="83">
        <v>1</v>
      </c>
      <c r="G245" s="83"/>
      <c r="H245" s="83"/>
      <c r="I245" s="83"/>
    </row>
    <row r="246" spans="1:9" x14ac:dyDescent="0.35">
      <c r="A246" s="83">
        <v>2013</v>
      </c>
      <c r="B246" s="83">
        <v>1</v>
      </c>
      <c r="C246" s="83">
        <v>1</v>
      </c>
      <c r="D246" s="83">
        <v>1</v>
      </c>
      <c r="E246" s="83"/>
      <c r="F246" s="83">
        <v>1</v>
      </c>
      <c r="G246" s="83"/>
      <c r="H246" s="83"/>
      <c r="I246" s="83"/>
    </row>
    <row r="247" spans="1:9" x14ac:dyDescent="0.35">
      <c r="A247" s="83">
        <v>2015</v>
      </c>
      <c r="B247" s="83">
        <v>1</v>
      </c>
      <c r="C247" s="83">
        <v>1</v>
      </c>
      <c r="D247" s="83">
        <v>1</v>
      </c>
      <c r="E247" s="83"/>
      <c r="F247" s="83">
        <v>1</v>
      </c>
      <c r="G247" s="83"/>
      <c r="H247" s="83"/>
      <c r="I247" s="83"/>
    </row>
    <row r="248" spans="1:9" x14ac:dyDescent="0.35">
      <c r="A248" s="83">
        <v>2016</v>
      </c>
      <c r="B248" s="83">
        <v>14</v>
      </c>
      <c r="C248" s="83">
        <v>16</v>
      </c>
      <c r="D248" s="83">
        <v>16</v>
      </c>
      <c r="E248" s="83"/>
      <c r="F248" s="83">
        <v>16</v>
      </c>
      <c r="G248" s="83"/>
      <c r="H248" s="83"/>
      <c r="I248" s="83"/>
    </row>
    <row r="249" spans="1:9" x14ac:dyDescent="0.35">
      <c r="A249" s="83">
        <v>2017</v>
      </c>
      <c r="B249" s="83">
        <v>2</v>
      </c>
      <c r="C249" s="83">
        <v>2</v>
      </c>
      <c r="D249" s="83">
        <v>2</v>
      </c>
      <c r="E249" s="83"/>
      <c r="F249" s="83">
        <v>2</v>
      </c>
      <c r="G249" s="83"/>
      <c r="H249" s="83"/>
      <c r="I249" s="83"/>
    </row>
    <row r="250" spans="1:9" x14ac:dyDescent="0.35">
      <c r="A250" s="83">
        <v>2018</v>
      </c>
      <c r="B250" s="83">
        <v>1</v>
      </c>
      <c r="C250" s="83">
        <v>1</v>
      </c>
      <c r="D250" s="83">
        <v>1</v>
      </c>
      <c r="E250" s="83">
        <v>1</v>
      </c>
      <c r="F250" s="83"/>
      <c r="G250" s="83"/>
      <c r="H250" s="83"/>
      <c r="I250" s="83"/>
    </row>
    <row r="251" spans="1:9" x14ac:dyDescent="0.35">
      <c r="A251" s="83">
        <v>2019</v>
      </c>
      <c r="B251" s="83">
        <v>2</v>
      </c>
      <c r="C251" s="83">
        <v>2</v>
      </c>
      <c r="D251" s="83">
        <v>1</v>
      </c>
      <c r="E251" s="93">
        <v>1</v>
      </c>
      <c r="F251" s="83"/>
      <c r="G251" s="83"/>
      <c r="H251" s="83"/>
      <c r="I251" s="83">
        <v>1</v>
      </c>
    </row>
    <row r="252" spans="1:9" x14ac:dyDescent="0.35">
      <c r="A252" s="83">
        <v>2020</v>
      </c>
      <c r="B252" s="83">
        <v>4</v>
      </c>
      <c r="C252" s="83">
        <v>4</v>
      </c>
      <c r="D252" s="83">
        <v>4</v>
      </c>
      <c r="E252" s="83">
        <v>4</v>
      </c>
      <c r="F252" s="83"/>
      <c r="G252" s="83"/>
      <c r="H252" s="83"/>
      <c r="I252" s="83"/>
    </row>
    <row r="253" spans="1:9" x14ac:dyDescent="0.35">
      <c r="A253" s="83">
        <v>2021</v>
      </c>
      <c r="B253" s="83">
        <v>41</v>
      </c>
      <c r="C253" s="83">
        <v>41</v>
      </c>
      <c r="D253" s="83">
        <v>38</v>
      </c>
      <c r="E253" s="83">
        <v>23</v>
      </c>
      <c r="F253" s="83">
        <v>15</v>
      </c>
      <c r="G253" s="83"/>
      <c r="H253" s="83">
        <v>3</v>
      </c>
      <c r="I253" s="83"/>
    </row>
    <row r="254" spans="1:9" x14ac:dyDescent="0.35">
      <c r="A254" s="83">
        <v>2022</v>
      </c>
      <c r="B254" s="83">
        <v>17</v>
      </c>
      <c r="C254" s="83">
        <v>17</v>
      </c>
      <c r="D254" s="83">
        <v>15</v>
      </c>
      <c r="E254" s="83">
        <v>15</v>
      </c>
      <c r="F254" s="83"/>
      <c r="G254" s="83"/>
      <c r="H254" s="83">
        <v>1</v>
      </c>
      <c r="I254" s="83">
        <v>1</v>
      </c>
    </row>
    <row r="255" spans="1:9" x14ac:dyDescent="0.35">
      <c r="A255" s="83">
        <v>2023</v>
      </c>
      <c r="B255" s="83">
        <v>14</v>
      </c>
      <c r="C255" s="83">
        <v>14</v>
      </c>
      <c r="D255" s="83">
        <v>11</v>
      </c>
      <c r="E255" s="83">
        <v>8</v>
      </c>
      <c r="F255" s="83">
        <v>2</v>
      </c>
      <c r="G255" s="83">
        <v>1</v>
      </c>
      <c r="H255" s="83">
        <v>2</v>
      </c>
      <c r="I255" s="83">
        <v>1</v>
      </c>
    </row>
    <row r="256" spans="1:9" x14ac:dyDescent="0.35">
      <c r="A256" s="83">
        <v>2024</v>
      </c>
      <c r="B256" s="83">
        <v>29</v>
      </c>
      <c r="C256" s="83">
        <v>30</v>
      </c>
      <c r="D256" s="83">
        <v>15</v>
      </c>
      <c r="E256" s="83">
        <v>14</v>
      </c>
      <c r="F256" s="83">
        <v>1</v>
      </c>
      <c r="G256" s="83"/>
      <c r="H256" s="83">
        <v>8</v>
      </c>
      <c r="I256" s="83">
        <v>7</v>
      </c>
    </row>
    <row r="257" spans="1:9" x14ac:dyDescent="0.35">
      <c r="A257" s="83">
        <v>2025</v>
      </c>
      <c r="B257" s="83">
        <v>42</v>
      </c>
      <c r="C257" s="83">
        <v>63</v>
      </c>
      <c r="D257" s="83">
        <v>61</v>
      </c>
      <c r="E257" s="83">
        <v>54</v>
      </c>
      <c r="F257" s="83">
        <v>6</v>
      </c>
      <c r="G257" s="83">
        <v>1</v>
      </c>
      <c r="H257" s="83">
        <v>1</v>
      </c>
      <c r="I257" s="83">
        <v>1</v>
      </c>
    </row>
    <row r="258" spans="1:9" s="90" customFormat="1" x14ac:dyDescent="0.35">
      <c r="A258" s="83" t="s">
        <v>879</v>
      </c>
      <c r="B258" s="83">
        <f>SUBTOTAL(9,B244:B257)</f>
        <v>171</v>
      </c>
      <c r="C258" s="83">
        <f>SUBTOTAL(9,C244:C257)</f>
        <v>195</v>
      </c>
      <c r="D258" s="83">
        <f>SUBTOTAL(9,D244:D257)</f>
        <v>169</v>
      </c>
      <c r="E258" s="83">
        <f>SUBTOTAL(9,E250:E257)</f>
        <v>120</v>
      </c>
      <c r="F258" s="83">
        <f>SUBTOTAL(9,F244:F257)</f>
        <v>47</v>
      </c>
      <c r="G258" s="83">
        <f>SUBTOTAL(9,G244:G257)</f>
        <v>2</v>
      </c>
      <c r="H258" s="83">
        <f>SUBTOTAL(9,H253:H257)</f>
        <v>15</v>
      </c>
      <c r="I258" s="83">
        <f>SUBTOTAL(9,I244:I257)</f>
        <v>11</v>
      </c>
    </row>
    <row r="262" spans="1:9" ht="14.5" customHeight="1" x14ac:dyDescent="0.35">
      <c r="G262" s="92"/>
    </row>
    <row r="263" spans="1:9" ht="29" x14ac:dyDescent="0.35">
      <c r="C263" s="95" t="s">
        <v>869</v>
      </c>
      <c r="D263" s="95" t="s">
        <v>872</v>
      </c>
      <c r="E263" s="94" t="s">
        <v>874</v>
      </c>
      <c r="F263" s="94" t="s">
        <v>875</v>
      </c>
      <c r="G263" s="92"/>
    </row>
    <row r="264" spans="1:9" x14ac:dyDescent="0.35">
      <c r="C264" s="79">
        <v>2011</v>
      </c>
      <c r="D264" s="83">
        <v>2</v>
      </c>
      <c r="E264" s="83"/>
      <c r="F264" s="83"/>
      <c r="G264" s="83"/>
    </row>
    <row r="265" spans="1:9" x14ac:dyDescent="0.35">
      <c r="C265" s="83">
        <v>2012</v>
      </c>
      <c r="D265" s="83">
        <v>1</v>
      </c>
      <c r="E265" s="83"/>
      <c r="F265" s="83"/>
      <c r="G265" s="83"/>
    </row>
    <row r="266" spans="1:9" x14ac:dyDescent="0.35">
      <c r="C266" s="83">
        <v>2013</v>
      </c>
      <c r="D266" s="83">
        <v>1</v>
      </c>
      <c r="E266" s="83"/>
      <c r="F266" s="83"/>
      <c r="G266" s="83"/>
    </row>
    <row r="267" spans="1:9" x14ac:dyDescent="0.35">
      <c r="C267" s="83">
        <v>2015</v>
      </c>
      <c r="D267" s="83">
        <v>1</v>
      </c>
      <c r="E267" s="83"/>
      <c r="F267" s="83"/>
      <c r="G267" s="83"/>
    </row>
    <row r="268" spans="1:9" x14ac:dyDescent="0.35">
      <c r="C268" s="83">
        <v>2016</v>
      </c>
      <c r="D268" s="83">
        <v>16</v>
      </c>
      <c r="E268" s="83"/>
      <c r="F268" s="83"/>
      <c r="G268" s="83"/>
    </row>
    <row r="269" spans="1:9" x14ac:dyDescent="0.35">
      <c r="C269" s="83">
        <v>2017</v>
      </c>
      <c r="D269" s="83">
        <v>2</v>
      </c>
      <c r="E269" s="83"/>
      <c r="F269" s="83"/>
      <c r="G269" s="83"/>
    </row>
    <row r="270" spans="1:9" x14ac:dyDescent="0.35">
      <c r="C270" s="83">
        <v>2018</v>
      </c>
      <c r="D270" s="83">
        <v>1</v>
      </c>
      <c r="E270" s="83"/>
      <c r="F270" s="83"/>
      <c r="G270" s="83"/>
    </row>
    <row r="271" spans="1:9" x14ac:dyDescent="0.35">
      <c r="C271" s="83">
        <v>2019</v>
      </c>
      <c r="D271" s="83">
        <v>1</v>
      </c>
      <c r="E271" s="83"/>
      <c r="F271" s="83">
        <v>1</v>
      </c>
      <c r="G271" s="83"/>
    </row>
    <row r="272" spans="1:9" x14ac:dyDescent="0.35">
      <c r="C272" s="83">
        <v>2020</v>
      </c>
      <c r="D272" s="83">
        <v>4</v>
      </c>
      <c r="E272" s="83"/>
      <c r="F272" s="83"/>
      <c r="G272" s="83"/>
    </row>
    <row r="273" spans="3:7" x14ac:dyDescent="0.35">
      <c r="C273" s="83">
        <v>2021</v>
      </c>
      <c r="D273" s="83">
        <v>38</v>
      </c>
      <c r="E273" s="83">
        <v>3</v>
      </c>
      <c r="F273" s="83"/>
      <c r="G273" s="83"/>
    </row>
    <row r="274" spans="3:7" x14ac:dyDescent="0.35">
      <c r="C274" s="83">
        <v>2022</v>
      </c>
      <c r="D274" s="83">
        <v>15</v>
      </c>
      <c r="E274" s="83">
        <v>1</v>
      </c>
      <c r="F274" s="83">
        <v>1</v>
      </c>
      <c r="G274" s="83"/>
    </row>
    <row r="275" spans="3:7" x14ac:dyDescent="0.35">
      <c r="C275" s="83">
        <v>2023</v>
      </c>
      <c r="D275" s="83">
        <v>11</v>
      </c>
      <c r="E275" s="83">
        <v>2</v>
      </c>
      <c r="F275" s="83">
        <v>1</v>
      </c>
      <c r="G275" s="83"/>
    </row>
    <row r="276" spans="3:7" x14ac:dyDescent="0.35">
      <c r="C276" s="83">
        <v>2024</v>
      </c>
      <c r="D276" s="83">
        <v>15</v>
      </c>
      <c r="E276" s="83">
        <v>8</v>
      </c>
      <c r="F276" s="83">
        <v>7</v>
      </c>
      <c r="G276" s="83"/>
    </row>
    <row r="277" spans="3:7" x14ac:dyDescent="0.35">
      <c r="C277" s="83">
        <v>2025</v>
      </c>
      <c r="D277" s="83">
        <v>61</v>
      </c>
      <c r="E277" s="83">
        <v>1</v>
      </c>
      <c r="F277" s="83">
        <v>1</v>
      </c>
      <c r="G277" s="83"/>
    </row>
    <row r="280" spans="3:7" x14ac:dyDescent="0.35">
      <c r="C280" t="s">
        <v>834</v>
      </c>
      <c r="D280" s="96">
        <v>11</v>
      </c>
    </row>
    <row r="281" spans="3:7" x14ac:dyDescent="0.35">
      <c r="C281" t="s">
        <v>835</v>
      </c>
      <c r="D281" s="97">
        <v>15</v>
      </c>
    </row>
    <row r="282" spans="3:7" x14ac:dyDescent="0.35">
      <c r="C282" t="s">
        <v>836</v>
      </c>
      <c r="D282" s="97">
        <v>2</v>
      </c>
    </row>
    <row r="283" spans="3:7" x14ac:dyDescent="0.35">
      <c r="C283" t="s">
        <v>837</v>
      </c>
      <c r="D283" s="97">
        <v>47</v>
      </c>
    </row>
    <row r="284" spans="3:7" x14ac:dyDescent="0.35">
      <c r="C284" t="s">
        <v>838</v>
      </c>
      <c r="D284" s="97">
        <v>119</v>
      </c>
    </row>
    <row r="285" spans="3:7" x14ac:dyDescent="0.35">
      <c r="C285" t="s">
        <v>839</v>
      </c>
      <c r="D285" s="97">
        <v>1</v>
      </c>
    </row>
  </sheetData>
  <autoFilter ref="A2:U197" xr:uid="{16E34047-F19D-4E96-94D1-329AC2C74FE5}"/>
  <mergeCells count="15">
    <mergeCell ref="I242:I243"/>
    <mergeCell ref="E242:G242"/>
    <mergeCell ref="A242:A243"/>
    <mergeCell ref="B242:B243"/>
    <mergeCell ref="C242:C243"/>
    <mergeCell ref="H242:H243"/>
    <mergeCell ref="R1:R2"/>
    <mergeCell ref="S1:S2"/>
    <mergeCell ref="T1:U1"/>
    <mergeCell ref="A1:A2"/>
    <mergeCell ref="B1:B2"/>
    <mergeCell ref="C1:C2"/>
    <mergeCell ref="D1:K1"/>
    <mergeCell ref="L1:L2"/>
    <mergeCell ref="M1:Q1"/>
  </mergeCells>
  <dataValidations xWindow="1883" yWindow="966" count="6">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3 A26 A28:A31" xr:uid="{CC20049A-3ABD-4427-8967-C456B8F22910}">
      <formula1>0</formula1>
      <formula2>9</formula2>
    </dataValidation>
    <dataValidation allowBlank="1" showInputMessage="1" showErrorMessage="1" promptTitle="Ingrese Fecha (DD/MM/AAAA)" prompt="Registre la FECHA PROGRAMADA para la terminación de la actividad. (DD/MM/AAAA)" sqref="B3:B32 B89" xr:uid="{8CA65E47-C71E-4D91-814D-10F27E5E787C}"/>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L190 L32:L33 L38 L48:L52 L164 L73:L75 L54:L68 L111:L112 L115 L117 L119 L127 L136:L137 L140 L156 L159" xr:uid="{36F05C02-FF09-46D0-AE18-149169E1DBCE}">
      <formula1>0</formula1>
      <formula2>390</formula2>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A32:A38 A48:A50 A54:A76 A78:A90 A92 A100:A102 A111:A197" xr:uid="{60B11F9E-05D2-46C0-AB09-B74EC0B5A85B}">
      <formula1>0</formula1>
      <formula2>9</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B35:B39 B48:B53 B68 B70:B71 B73:B74 B79:B86 B111:B197" xr:uid="{1D1C593D-C725-45EB-BE0D-9A1BB45460E7}">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B56:B57" xr:uid="{87E79C25-FB65-4B3E-9B10-C41B9919C4D9}">
      <formula1>1900/1/1</formula1>
      <formula2>3000/1/1</formula2>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xWindow="1883" yWindow="966" count="6">
        <x14:dataValidation type="list" allowBlank="1" showInputMessage="1" showErrorMessage="1" xr:uid="{7424E3DC-498B-4B43-A780-EE644B8853ED}">
          <x14:formula1>
            <xm:f>Hoja1!$A$2:$A$7</xm:f>
          </x14:formula1>
          <xm:sqref>T3:T6 T8:T9 T14:T15 T17 T20:T23 T27:T31 T33 T35 T37:T38 T41 T46</xm:sqref>
        </x14:dataValidation>
        <x14:dataValidation type="list" allowBlank="1" showInputMessage="1" showErrorMessage="1" xr:uid="{71917E5A-D42D-44DB-89E9-A6D2658215A9}">
          <x14:formula1>
            <xm:f>Hoja1!$B$2:$B$6</xm:f>
          </x14:formula1>
          <xm:sqref>U7 U10:U13 U16 U18:U19 U24:U26 U32 U34 U36 U39:U40 U42 U47:U50</xm:sqref>
        </x14:dataValidation>
        <x14:dataValidation type="list" allowBlank="1" showInputMessage="1" showErrorMessage="1" xr:uid="{BF27E486-B96F-452B-8BCB-64E3E3FB95EF}">
          <x14:formula1>
            <xm:f>Hoja1!$A$2:$A$8</xm:f>
          </x14:formula1>
          <xm:sqref>T7 T10:T13 T16 T18:T19 T24:T26 T32 T34 T36 T39:T40 T42 T47:T50</xm:sqref>
        </x14:dataValidation>
        <x14:dataValidation type="list" allowBlank="1" showInputMessage="1" showErrorMessage="1" xr:uid="{04814146-E19B-436A-9595-C4B2A85C1EE0}">
          <x14:formula1>
            <xm:f>Hoja1!$B$2:$B$4</xm:f>
          </x14:formula1>
          <xm:sqref>U8:U9 U14:U15 U17 U20:U23 U27:U31 U33 U35 U37:U38 U41 U43:U46 U51:U197</xm:sqref>
        </x14:dataValidation>
        <x14:dataValidation type="list" allowBlank="1" showInputMessage="1" showErrorMessage="1" xr:uid="{DECB23B5-414D-4D12-8EF2-BEC11D25567E}">
          <x14:formula1>
            <xm:f>Hoja1!$A$2:$A$4</xm:f>
          </x14:formula1>
          <xm:sqref>T43:T45 T80:T106 T108:T113 T115:T197</xm:sqref>
        </x14:dataValidation>
        <x14:dataValidation type="list" allowBlank="1" showInputMessage="1" showErrorMessage="1" xr:uid="{EABB8FF0-A852-4E0A-8E90-A1ECA44BA16D}">
          <x14:formula1>
            <xm:f>Hoja1!$A$2:$A$10</xm:f>
          </x14:formula1>
          <xm:sqref>T114 T107 T51:T79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68FE4065F24A4785BECC78A29C8CBB" ma:contentTypeVersion="11" ma:contentTypeDescription="Crear nuevo documento." ma:contentTypeScope="" ma:versionID="98d4f211a5473fc059042fb047f2bcdc">
  <xsd:schema xmlns:xsd="http://www.w3.org/2001/XMLSchema" xmlns:xs="http://www.w3.org/2001/XMLSchema" xmlns:p="http://schemas.microsoft.com/office/2006/metadata/properties" xmlns:ns2="d342511b-9432-4a6b-9d02-e5dfbb6d166a" xmlns:ns3="3db4f98a-eb2c-452f-8824-97742e745794" targetNamespace="http://schemas.microsoft.com/office/2006/metadata/properties" ma:root="true" ma:fieldsID="04f963f7a3fdf9907415bdcee1ec1b60" ns2:_="" ns3:_="">
    <xsd:import namespace="d342511b-9432-4a6b-9d02-e5dfbb6d166a"/>
    <xsd:import namespace="3db4f98a-eb2c-452f-8824-97742e7457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511b-9432-4a6b-9d02-e5dfbb6d1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b4f98a-eb2c-452f-8824-97742e7457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c2dbfb-8967-4515-9cc3-c21336626eb6}" ma:internalName="TaxCatchAll" ma:showField="CatchAllData" ma:web="3db4f98a-eb2c-452f-8824-97742e745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b4f98a-eb2c-452f-8824-97742e745794" xsi:nil="true"/>
    <lcf76f155ced4ddcb4097134ff3c332f xmlns="d342511b-9432-4a6b-9d02-e5dfbb6d16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6A78E2A-30F8-4B8F-A24A-739AB6CBF6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42511b-9432-4a6b-9d02-e5dfbb6d166a"/>
    <ds:schemaRef ds:uri="3db4f98a-eb2c-452f-8824-97742e7457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40F6E-4678-4435-A8F1-2956D0820040}">
  <ds:schemaRefs>
    <ds:schemaRef ds:uri="http://schemas.microsoft.com/sharepoint/v3/contenttype/forms"/>
  </ds:schemaRefs>
</ds:datastoreItem>
</file>

<file path=customXml/itemProps3.xml><?xml version="1.0" encoding="utf-8"?>
<ds:datastoreItem xmlns:ds="http://schemas.openxmlformats.org/officeDocument/2006/customXml" ds:itemID="{7AB70FEA-E596-44C1-A7B8-FB0E3A3578C2}">
  <ds:schemaRefs>
    <ds:schemaRef ds:uri="http://schemas.microsoft.com/office/2006/metadata/properties"/>
    <ds:schemaRef ds:uri="http://schemas.microsoft.com/office/infopath/2007/PartnerControls"/>
    <ds:schemaRef ds:uri="3db4f98a-eb2c-452f-8824-97742e745794"/>
    <ds:schemaRef ds:uri="d342511b-9432-4a6b-9d02-e5dfbb6d16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PM_FONVIVIENDA_30072026</vt:lpstr>
      <vt:lpstr>Hoja1</vt:lpstr>
      <vt:lpstr>30 de junio</vt:lpstr>
      <vt:lpstr>30 de julio</vt:lpstr>
      <vt:lpstr>Hoja2</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Carolina Aguilera Lopez</cp:lastModifiedBy>
  <cp:revision/>
  <dcterms:created xsi:type="dcterms:W3CDTF">2016-02-09T04:21:44Z</dcterms:created>
  <dcterms:modified xsi:type="dcterms:W3CDTF">2026-07-31T15:42:55Z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0x0101009968FE4065F24A4785BECC78A29C8CBB</vt:lpwstr>
  </property>
  <property fmtid="{D5CDD505-2E9C-101B-9397-08002B2CF9AE}" pid="3" name="MediaServiceImageTags">
    <vt:lpwstr/>
  </property>
</Properties>
</file>