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Ex1.xml" ContentType="application/vnd.ms-office.chartex+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inviviendagovco-my.sharepoint.com/personal/caguilera_minvivienda_gov_co/Documents/OCI_2026/Informes/PM_II trimestre 2026/"/>
    </mc:Choice>
  </mc:AlternateContent>
  <xr:revisionPtr revIDLastSave="674" documentId="8_{7E4F593D-6483-4187-B3F1-D00E7A289191}" xr6:coauthVersionLast="47" xr6:coauthVersionMax="47" xr10:uidLastSave="{B9BDABB3-B770-4019-BAFE-01294DAADC8C}"/>
  <bookViews>
    <workbookView xWindow="-110" yWindow="-110" windowWidth="19420" windowHeight="11500" tabRatio="917" xr2:uid="{00000000-000D-0000-FFFF-FFFF00000000}"/>
  </bookViews>
  <sheets>
    <sheet name="Corte a 30072026" sheetId="14" r:id="rId1"/>
    <sheet name="Junio 30" sheetId="15" state="hidden" r:id="rId2"/>
    <sheet name="Julio 30" sheetId="9" state="hidden" r:id="rId3"/>
    <sheet name="Hoja1" sheetId="5" state="hidden" r:id="rId4"/>
  </sheets>
  <definedNames>
    <definedName name="_xlnm._FilterDatabase" localSheetId="0" hidden="1">'Corte a 30072026'!$A$2:$R$2</definedName>
    <definedName name="_xlnm._FilterDatabase" localSheetId="2" hidden="1">'Julio 30'!$A$2:$U$197</definedName>
    <definedName name="_xlnm._FilterDatabase" localSheetId="1" hidden="1">'Junio 30'!$A$1:$P$140</definedName>
    <definedName name="_xlchart.v1.0" hidden="1">'Julio 30'!$A$200:$A$209</definedName>
    <definedName name="_xlchart.v1.1" hidden="1">'Julio 30'!$B$200:$B$209</definedName>
    <definedName name="_xlchart.v1.2" hidden="1">'Julio 30'!$C$200:$C$209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6" i="9" l="1"/>
  <c r="H256" i="9"/>
  <c r="G256" i="9"/>
  <c r="F256" i="9"/>
  <c r="E256" i="9"/>
  <c r="D256" i="9"/>
  <c r="C256" i="9"/>
  <c r="B256" i="9"/>
  <c r="B233" i="9"/>
  <c r="G233" i="9"/>
  <c r="F233" i="9"/>
  <c r="E233" i="9"/>
  <c r="D233" i="9"/>
  <c r="C233" i="9"/>
  <c r="F240" i="9"/>
  <c r="G238" i="9" s="1"/>
  <c r="G239" i="9" l="1"/>
  <c r="G236" i="9"/>
  <c r="G237" i="9"/>
  <c r="B153" i="15" l="1"/>
  <c r="C150" i="15" s="1"/>
  <c r="C148" i="15" l="1"/>
  <c r="C149" i="15"/>
  <c r="C151" i="15"/>
  <c r="C152" i="15"/>
  <c r="C147" i="15"/>
  <c r="J152" i="14" l="1"/>
  <c r="J150" i="14"/>
  <c r="L141" i="14"/>
  <c r="J141" i="14"/>
  <c r="L140" i="14"/>
  <c r="J140" i="14"/>
  <c r="J139" i="14"/>
  <c r="L138" i="14"/>
  <c r="J138" i="14"/>
  <c r="J137" i="14"/>
  <c r="J136" i="14"/>
  <c r="J135" i="14"/>
  <c r="J134" i="14"/>
  <c r="L133" i="14"/>
  <c r="J133" i="14"/>
  <c r="J132" i="14"/>
  <c r="J131" i="14"/>
  <c r="L130" i="14"/>
  <c r="J130" i="14"/>
  <c r="L129" i="14"/>
  <c r="J129" i="14"/>
  <c r="J128" i="14"/>
  <c r="L127" i="14"/>
  <c r="J127" i="14"/>
  <c r="J126" i="14"/>
  <c r="J125" i="14"/>
  <c r="J124" i="14"/>
  <c r="J123" i="14"/>
  <c r="L122" i="14"/>
  <c r="J122" i="14"/>
  <c r="L121" i="14"/>
  <c r="J121" i="14"/>
  <c r="L120" i="14"/>
  <c r="J120" i="14"/>
  <c r="L119" i="14"/>
  <c r="J119" i="14"/>
  <c r="L118" i="14"/>
  <c r="J118" i="14"/>
  <c r="L117" i="14"/>
  <c r="J117" i="14"/>
  <c r="L116" i="14"/>
  <c r="J116" i="14"/>
  <c r="L115" i="14"/>
  <c r="J115" i="14"/>
  <c r="L114" i="14"/>
  <c r="L113" i="14"/>
  <c r="J113" i="14"/>
  <c r="L112" i="14"/>
  <c r="J112" i="14"/>
  <c r="L111" i="14"/>
  <c r="J111" i="14"/>
  <c r="L110" i="14"/>
  <c r="J110" i="14"/>
  <c r="L109" i="14"/>
  <c r="J109" i="14"/>
  <c r="L108" i="14"/>
  <c r="L107" i="14"/>
  <c r="J107" i="14"/>
  <c r="L106" i="14"/>
  <c r="J106" i="14"/>
  <c r="L105" i="14"/>
  <c r="J105" i="14"/>
  <c r="L104" i="14"/>
  <c r="J104" i="14"/>
  <c r="L103" i="14"/>
  <c r="J103" i="14"/>
  <c r="L102" i="14"/>
  <c r="J102" i="14"/>
  <c r="L101" i="14"/>
  <c r="J101" i="14"/>
  <c r="L100" i="14"/>
  <c r="J100" i="14"/>
  <c r="L98" i="14"/>
  <c r="J98" i="14"/>
  <c r="L97" i="14"/>
  <c r="J97" i="14"/>
  <c r="L96" i="14"/>
  <c r="J96" i="14"/>
  <c r="L95" i="14"/>
  <c r="J95" i="14"/>
  <c r="L94" i="14"/>
  <c r="J94" i="14"/>
  <c r="L93" i="14"/>
  <c r="J93" i="14"/>
  <c r="L92" i="14"/>
  <c r="J92" i="14"/>
  <c r="L91" i="14"/>
  <c r="J91" i="14"/>
  <c r="L90" i="14"/>
  <c r="J90" i="14"/>
  <c r="L89" i="14"/>
  <c r="J89" i="14"/>
  <c r="L88" i="14"/>
  <c r="J88" i="14"/>
  <c r="L87" i="14"/>
  <c r="J87" i="14"/>
  <c r="L86" i="14"/>
  <c r="J86" i="14"/>
  <c r="L85" i="14"/>
  <c r="J85" i="14"/>
  <c r="L84" i="14"/>
  <c r="J84" i="14"/>
  <c r="L83" i="14"/>
  <c r="J83" i="14"/>
  <c r="L82" i="14"/>
  <c r="J82" i="14"/>
  <c r="L81" i="14"/>
  <c r="J81" i="14"/>
  <c r="L80" i="14"/>
  <c r="J80" i="14"/>
  <c r="L79" i="14"/>
  <c r="J79" i="14"/>
  <c r="L78" i="14"/>
  <c r="J78" i="14"/>
  <c r="L77" i="14"/>
  <c r="J77" i="14"/>
  <c r="L76" i="14"/>
  <c r="J76" i="14"/>
  <c r="L75" i="14"/>
  <c r="J75" i="14"/>
  <c r="L74" i="14"/>
  <c r="J74" i="14"/>
  <c r="L73" i="14"/>
  <c r="J73" i="14"/>
  <c r="L72" i="14"/>
  <c r="J72" i="14"/>
  <c r="L71" i="14"/>
  <c r="J71" i="14"/>
  <c r="L70" i="14"/>
  <c r="J70" i="14"/>
  <c r="L69" i="14"/>
  <c r="J69" i="14"/>
  <c r="L68" i="14"/>
  <c r="J68" i="14"/>
  <c r="L67" i="14"/>
  <c r="J67" i="14"/>
  <c r="L66" i="14"/>
  <c r="J66" i="14"/>
  <c r="K65" i="14"/>
  <c r="L65" i="14" s="1"/>
  <c r="J65" i="14"/>
  <c r="L62" i="14"/>
  <c r="J62" i="14"/>
  <c r="L61" i="14"/>
  <c r="J61" i="14"/>
  <c r="L60" i="14"/>
  <c r="J60" i="14"/>
  <c r="L59" i="14"/>
  <c r="J59" i="14"/>
  <c r="L58" i="14"/>
  <c r="J58" i="14"/>
  <c r="L57" i="14"/>
  <c r="J57" i="14"/>
  <c r="L56" i="14"/>
  <c r="J56" i="14"/>
  <c r="L55" i="14"/>
  <c r="J55" i="14"/>
  <c r="L54" i="14"/>
  <c r="J54" i="14"/>
  <c r="L53" i="14"/>
  <c r="L52" i="14"/>
  <c r="J52" i="14"/>
  <c r="L51" i="14"/>
  <c r="J51" i="14"/>
  <c r="L50" i="14"/>
  <c r="J50" i="14"/>
  <c r="L49" i="14"/>
  <c r="J49" i="14"/>
  <c r="L48" i="14"/>
  <c r="J48" i="14"/>
  <c r="L47" i="14"/>
  <c r="J47" i="14"/>
  <c r="L46" i="14"/>
  <c r="J46" i="14"/>
  <c r="L45" i="14"/>
  <c r="J45" i="14"/>
  <c r="L44" i="14"/>
  <c r="J44" i="14"/>
  <c r="L43" i="14"/>
  <c r="J43" i="14"/>
  <c r="L42" i="14"/>
  <c r="J42" i="14"/>
  <c r="L41" i="14"/>
  <c r="J41" i="14"/>
  <c r="L40" i="14"/>
  <c r="J40" i="14"/>
  <c r="L39" i="14"/>
  <c r="J39" i="14"/>
  <c r="L38" i="14"/>
  <c r="J38" i="14"/>
  <c r="L37" i="14"/>
  <c r="J37" i="14"/>
  <c r="L36" i="14"/>
  <c r="J36" i="14"/>
  <c r="L35" i="14"/>
  <c r="J35" i="14"/>
  <c r="L34" i="14"/>
  <c r="J34" i="14"/>
  <c r="L33" i="14"/>
  <c r="J33" i="14"/>
  <c r="L32" i="14"/>
  <c r="J32" i="14"/>
  <c r="L31" i="14"/>
  <c r="J31" i="14"/>
  <c r="K30" i="14"/>
  <c r="L30" i="14" s="1"/>
  <c r="J30" i="14"/>
  <c r="L29" i="14"/>
  <c r="J29" i="14"/>
  <c r="L28" i="14"/>
  <c r="J28" i="14"/>
  <c r="L27" i="14"/>
  <c r="J27" i="14"/>
  <c r="L26" i="14"/>
  <c r="J26" i="14"/>
  <c r="L25" i="14"/>
  <c r="J25" i="14"/>
  <c r="L24" i="14"/>
  <c r="J24" i="14"/>
  <c r="L23" i="14"/>
  <c r="J23" i="14"/>
  <c r="L22" i="14"/>
  <c r="J22" i="14"/>
  <c r="L19" i="14"/>
  <c r="J19" i="14"/>
  <c r="L18" i="14"/>
  <c r="J18" i="14"/>
  <c r="L14" i="14"/>
  <c r="L13" i="14"/>
  <c r="J13" i="14"/>
  <c r="L12" i="14"/>
  <c r="J12" i="14"/>
  <c r="L11" i="14"/>
  <c r="J11" i="14"/>
  <c r="L10" i="14"/>
  <c r="J10" i="14"/>
  <c r="L9" i="14"/>
  <c r="J9" i="14"/>
  <c r="L8" i="14"/>
  <c r="J8" i="14"/>
  <c r="L7" i="14"/>
  <c r="J7" i="14"/>
  <c r="L6" i="14"/>
  <c r="J6" i="14"/>
  <c r="L5" i="14"/>
  <c r="J5" i="14"/>
  <c r="L4" i="14"/>
  <c r="J4" i="14"/>
  <c r="L3" i="14"/>
  <c r="J3" i="14"/>
  <c r="B242" i="9" l="1"/>
  <c r="B210" i="9"/>
  <c r="C205" i="9" l="1"/>
  <c r="C204" i="9"/>
  <c r="C237" i="9"/>
  <c r="C236" i="9"/>
  <c r="C238" i="9"/>
  <c r="C241" i="9"/>
  <c r="C239" i="9"/>
  <c r="C240" i="9"/>
  <c r="C208" i="9"/>
  <c r="C202" i="9"/>
  <c r="C200" i="9"/>
  <c r="C201" i="9"/>
  <c r="C203" i="9"/>
  <c r="C207" i="9"/>
  <c r="C206" i="9"/>
  <c r="C20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tc={FA3C52A2-AB96-4440-99AF-74BD230077C5}</author>
    <author>tc={5579E084-C905-41BA-9368-2AE6E1CC0DE4}</author>
    <author>tc={52D5CAD0-8A19-4710-99AF-1F9B58F8A6BA}</author>
    <author>tc={59B7BD89-2BB4-482F-B1F8-EEEE12D6F018}</author>
    <author>tc={4FECBE88-DB40-46CF-B52D-6456C63FE47A}</author>
    <author>tc={75D8E228-B797-4623-BBE5-4DA0EE3F29B7}</author>
    <author>tc={43371BA9-53DC-4772-9325-7EED1E126755}</author>
    <author>tc={7BE9387A-A145-46B6-A2CD-27384FD58CB4}</author>
    <author>tc={B3C364A2-8C6F-4339-A269-E9FC9AB2452D}</author>
    <author>tc={19C08EED-180F-4F7E-B511-7438E8CAE382}</author>
    <author>tc={7FDFFC32-7462-484D-879A-E33FCE03059E}</author>
    <author>tc={6E1987B8-3E16-4C16-9FE2-89F06F17A5B2}</author>
    <author>tc={2E8BF7CE-32EB-4098-AE76-8BC4D541332C}</author>
    <author>tc={0A14DF43-0248-42F8-9ED2-A897006129A0}</author>
  </authors>
  <commentList>
    <comment ref="D1" authorId="0" shapeId="0" xr:uid="{FA3C52A2-AB96-4440-99AF-74BD230077C5}">
      <text>
        <t>[Comentario encadenado]
Su versión de Excel le permite leer este comentario encadenado; sin embargo, las ediciones que se apliquen se quitarán si el archivo se abre en una versión más reciente de Excel. Más información: https://go.microsoft.com/fwlink/?linkid=870924
Comentario:
    Marcar con X los temas relacionados con la(s) causa(s) del hallazgo</t>
      </text>
    </comment>
    <comment ref="M2" authorId="1" shapeId="0" xr:uid="{5579E084-C905-41BA-9368-2AE6E1CC0DE4}">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Administrativa</t>
      </text>
    </comment>
    <comment ref="N2" authorId="2" shapeId="0" xr:uid="{52D5CAD0-8A19-4710-99AF-1F9B58F8A6BA}">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Administrativa y Disciplinaria</t>
      </text>
    </comment>
    <comment ref="O2" authorId="3" shapeId="0" xr:uid="{59B7BD89-2BB4-482F-B1F8-EEEE12D6F018}">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Administrativa, Disciplinaria y Fiscal</t>
      </text>
    </comment>
    <comment ref="P2" authorId="4" shapeId="0" xr:uid="{4FECBE88-DB40-46CF-B52D-6456C63FE47A}">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Administrativa, Disciplinaria e Indagación Preliminar</t>
      </text>
    </comment>
    <comment ref="Q2" authorId="5" shapeId="0" xr:uid="{75D8E228-B797-4623-BBE5-4DA0EE3F29B7}">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Administrativo, Disciplinario y Penal</t>
      </text>
    </comment>
    <comment ref="R2" authorId="6" shapeId="0" xr:uid="{43371BA9-53DC-4772-9325-7EED1E126755}">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Administrativo, Disciplinario y Penal</t>
      </text>
    </comment>
    <comment ref="C134" authorId="7" shapeId="0" xr:uid="{7BE9387A-A145-46B6-A2CD-27384FD58CB4}">
      <text>
        <t>[Comentario encadenado]
Su versión de Excel le permite leer este comentario encadenado; sin embargo, las ediciones que se apliquen se quitarán si el archivo se abre en una versión más reciente de Excel. Más información: https://go.microsoft.com/fwlink/?linkid=870924
Comentario:
    Cumplimiento extemporáneo</t>
      </text>
    </comment>
    <comment ref="L258" authorId="8" shapeId="0" xr:uid="{B3C364A2-8C6F-4339-A269-E9FC9AB2452D}">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Administrativa</t>
      </text>
    </comment>
    <comment ref="L259" authorId="9" shapeId="0" xr:uid="{19C08EED-180F-4F7E-B511-7438E8CAE382}">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Administrativa y Disciplinaria</t>
      </text>
    </comment>
    <comment ref="L260" authorId="10" shapeId="0" xr:uid="{7FDFFC32-7462-484D-879A-E33FCE03059E}">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Administrativa, Disciplinaria y Fiscal</t>
      </text>
    </comment>
    <comment ref="L261" authorId="11" shapeId="0" xr:uid="{6E1987B8-3E16-4C16-9FE2-89F06F17A5B2}">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Administrativa, Disciplinaria e Indagación Preliminar</t>
      </text>
    </comment>
    <comment ref="L262" authorId="12" shapeId="0" xr:uid="{2E8BF7CE-32EB-4098-AE76-8BC4D541332C}">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Administrativo, Disciplinario y Penal</t>
      </text>
    </comment>
    <comment ref="L263" authorId="13" shapeId="0" xr:uid="{0A14DF43-0248-42F8-9ED2-A897006129A0}">
      <text>
        <t>[Comentario encadenado]
Su versión de Excel le permite leer este comentario encadenado; sin embargo, las ediciones que se apliquen se quitarán si el archivo se abre en una versión más reciente de Excel. Más información: https://go.microsoft.com/fwlink/?linkid=870924
Comentario:
    Administrativo, Disciplinario y Penal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tc={60564DDA-EED0-442B-8BE3-5AAB1C688837}</author>
    <author>tc={A6AB99DB-9BA9-445D-839B-5719B386700D}</author>
    <author>tc={103A4AD3-7D3D-43A3-93CC-EA72E65736CB}</author>
    <author>tc={2CB9C01E-4CC5-4243-8FE2-FF79590B9786}</author>
  </authors>
  <commentList>
    <comment ref="A2" authorId="0" shapeId="0" xr:uid="{60564DDA-EED0-442B-8BE3-5AAB1C688837}">
      <text>
        <t>[Comentario encadenado]
Su versión de Excel le permite leer este comentario encadenado; sin embargo, las ediciones que se apliquen se quitarán si el archivo se abre en una versión más reciente de Excel. Más información: https://go.microsoft.com/fwlink/?linkid=870924
Comentario:
    Aplica cuando la efectividad la determina la OCI</t>
      </text>
    </comment>
    <comment ref="A5" authorId="1" shapeId="0" xr:uid="{A6AB99DB-9BA9-445D-839B-5719B386700D}">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reportó cumplimiento por parte del área o se hizo por fuera del plazo</t>
      </text>
    </comment>
    <comment ref="A6" authorId="2" shapeId="0" xr:uid="{103A4AD3-7D3D-43A3-93CC-EA72E65736CB}">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para las que tienen relacionado el informe de CGR en el que se declaró efectiva</t>
      </text>
    </comment>
    <comment ref="A9" authorId="3" shapeId="0" xr:uid="{2CB9C01E-4CC5-4243-8FE2-FF79590B9786}">
      <text>
        <t>[Comentario encadenado]
Su versión de Excel le permite leer este comentario encadenado; sin embargo, las ediciones que se apliquen se quitarán si el archivo se abre en una versión más reciente de Excel. Más información: https://go.microsoft.com/fwlink/?linkid=870924
Comentario:
    Para aquellas en que a 30/05/2025 se reportaban como cumplidas sin especificar si la efectividad la determinó la CGR o la OCI</t>
      </text>
    </comment>
  </commentList>
</comments>
</file>

<file path=xl/sharedStrings.xml><?xml version="1.0" encoding="utf-8"?>
<sst xmlns="http://schemas.openxmlformats.org/spreadsheetml/2006/main" count="3878" uniqueCount="1150">
  <si>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</si>
  <si>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</si>
  <si>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</si>
  <si>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</si>
  <si>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</si>
  <si>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</si>
  <si>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</si>
  <si>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</si>
  <si>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</si>
  <si>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</si>
  <si>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</si>
  <si>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Porcentaje de Avance fisico de ejecución de las Actividades reportado por el área</t>
  </si>
  <si>
    <t>CARACTERIZACIÓN</t>
  </si>
  <si>
    <t xml:space="preserve">DEPENDENCIAS </t>
  </si>
  <si>
    <t>Informe del cual proviene el Hallazgo</t>
  </si>
  <si>
    <t>INCIDENCIA</t>
  </si>
  <si>
    <t>Año en que se generó el hallazgo</t>
  </si>
  <si>
    <t>ESTADO</t>
  </si>
  <si>
    <t>Debilidades en el seguimiento a la ejecución (prórrogas, suspensiones, baja ejecución, terminación anticipada, incumplimiento) y liquidación</t>
  </si>
  <si>
    <t>Debilidades en la viabilización/planeación de proyectos, contratos y/o convenios</t>
  </si>
  <si>
    <t>Obras sin funcionamiento</t>
  </si>
  <si>
    <t>Sistema Información</t>
  </si>
  <si>
    <t>Incumplimiento de metas PEI, PAI, Conpes / Políticas Públicas / deficiencias en reportes de información SINERGIA / SPI / SIGEVAS</t>
  </si>
  <si>
    <t>Financieros y presupuestales (baja ejecución, reservas, vigencias futuras, pérdidas de apropiación) / Deficiencias en la información (conciliaciones, notas EEFF, sobreestimación o subestimación de cuentas, provisión litigios, pasivos exigibles)</t>
  </si>
  <si>
    <t>Otros (aprovechamiento ambiental, Asistencia técnica)</t>
  </si>
  <si>
    <t>Incumplimiento normas de contratación y publicación en SECOP</t>
  </si>
  <si>
    <t>A</t>
  </si>
  <si>
    <t>A-D</t>
  </si>
  <si>
    <t>A-D-F</t>
  </si>
  <si>
    <t>A-D-IP</t>
  </si>
  <si>
    <t>A-D-P</t>
  </si>
  <si>
    <t>A-D-F-P</t>
  </si>
  <si>
    <t>CUMPLIMIENTO</t>
  </si>
  <si>
    <t>Circular</t>
  </si>
  <si>
    <t>SPAT</t>
  </si>
  <si>
    <t>Auditoría de Desempeño al déficit habitacional urbano PND 2014-2018 y 2018-2022</t>
  </si>
  <si>
    <t>X</t>
  </si>
  <si>
    <t>CUMPLIDA</t>
  </si>
  <si>
    <t>CERRADA</t>
  </si>
  <si>
    <t>Informe de Auditoría Financiera MVCT vigencia 2021</t>
  </si>
  <si>
    <t>INCORPORADA A OTRO HALLAZGO</t>
  </si>
  <si>
    <t>REFORMULADA</t>
  </si>
  <si>
    <t>SFP</t>
  </si>
  <si>
    <t>Auditoría Financiera MVCT vigencia 2023</t>
  </si>
  <si>
    <t>ABIERTA</t>
  </si>
  <si>
    <t>DIDE</t>
  </si>
  <si>
    <t>H13(2020)</t>
  </si>
  <si>
    <t>Viabilización contrato de obra No. 128 de 26 de septiembre de 2016 Construcción de obras de acueducto del municipio de Istmina, etapa I – Departamento del Chocó, Colombia. se evidencia que el Comité Técnico del VASB, no actuó de forma diligente, en la aplicación de los procedimientos asociados a la gestión de proyectos, enmarcados en la Política de agua potable y saneamiento básico</t>
  </si>
  <si>
    <t xml:space="preserve">
El Ministerio de Vivienda Ciudad y Territorio, la gerencia integral y el contratista, no fueron eficientes en el proceso de estructuración y viabilización, en la supervisión,  gestión y planeación y en la ejecución del proyecto.
</t>
  </si>
  <si>
    <t xml:space="preserve">Realizar el seguimiento a la ejecución del proyecto y establecer los compromisos que se requieran por parte del ejecutor. </t>
  </si>
  <si>
    <t>Auditoría Financiera MVCT Vigencia 2020</t>
  </si>
  <si>
    <t>EN PROCESO</t>
  </si>
  <si>
    <t>H20(2021)</t>
  </si>
  <si>
    <t>Incumplimiento del ejecutor al convenio de uso de recursos, al realizar modificaciones significativas al proyecto sin tramitar una reformulación</t>
  </si>
  <si>
    <t>INEFECTIVO CGR</t>
  </si>
  <si>
    <t>Gestionar el reintegro de los recursos no ejecutados asociados a la modificación del alcance inicial del proyecto, garantizando la devolución efectiva
Trámite de la reformulación 1 del proyecto, a través de la cual se subsanan las observaciones identificadas durante la ejecución y se ajustan los componentes técnicos, financieros y jurídicos
Terminación formal de la ejecución del proyecto</t>
  </si>
  <si>
    <t>Certificación del reintegro de los recursos. 
Oficio de aprobación de la reformulación.
Acta de terminación del proyecto.</t>
  </si>
  <si>
    <t>Certificación del reintegro de lso recursos (1)
Oficio de aprobación de la reformulación (1)
Acta de terminación del proyecto (1)</t>
  </si>
  <si>
    <t>DIDE
Subdirección de proyectos</t>
  </si>
  <si>
    <t>Auditoria Financiera MVCT Vigencia 2019</t>
  </si>
  <si>
    <t>En la resolución de evaluación y viabilización de proyectos no se exige el permiso ambiental sino el documento con el radicado del trámite</t>
  </si>
  <si>
    <t>AUDITORIA REGULAR VIGENCIA 2015 CGR-CDSIFTCEDR No 014 Junio 2016</t>
  </si>
  <si>
    <t xml:space="preserve"> SPAT</t>
  </si>
  <si>
    <t>H13(2024)</t>
  </si>
  <si>
    <t>Se evidencia que el contratista dentro de su objeto social no cuenta con los elementos necesarios para poder adelantar un contrato de obra. La entidad le adjudicó un contrato de obra a la Fundación Cadena, sin contar dentro del mismo -RUT- con una actividad de obra correspondiente a la 4290, evidenciado adicionalmente que dicha persona jurídica no contaba con los requisitos habilitantes</t>
  </si>
  <si>
    <t>Ajustar el  formato de estudios previos para la contratación directa, incluyendo la justificación de la selección de la modalidad y la certificación de la capacidad y la experiencia que debe tener el contratista seleccionado</t>
  </si>
  <si>
    <t>Ajuste de formato de estudios previos para la contratación directa, incluyendo la justificación de la selección de la modalidad, la certificación de la capacidad y la experiencia que debe tener el contratista seleccionado</t>
  </si>
  <si>
    <t>Formato de Estudio Previo ajustado y aprobado en el SPG</t>
  </si>
  <si>
    <t>GCT</t>
  </si>
  <si>
    <t>Auditoría Financiera MVCT, vigencia 2024</t>
  </si>
  <si>
    <t>REFORMULAR</t>
  </si>
  <si>
    <t>7-AEFCOR</t>
  </si>
  <si>
    <t>Según la CGR el MVCT, no realizó una adecuada supervisión y seguimiento a las ejecución del Convenio 870 de 2019.</t>
  </si>
  <si>
    <t>Fortalecer la supervisión, seguimiento y control del MVCT en los CUR, con la verificación de ejecución física VS pagos realizados, incorporación de alertas tempranas y adopción de lista de chequeo para cierre y liquidación que permitan identificar, corregir y gestionar inconsistencias en la ejecución y de ser el caso, adelantar las actuaciones administrativas y jurídicas correspondientes</t>
  </si>
  <si>
    <t>Revisión del CUR 870- 2019, contrastando cantidades ejecutadas vs pagadas, con base en la documentacion existentes 
Gestión del proceso de liquidación de los contratos de obra e interventoría
Implementación lista de chequeo de verificación ejecución física y financiera, del proyectos en ejecución y en etapa de liquidación.</t>
  </si>
  <si>
    <t>Informe técnico–financiero de revisión integral del Convenio 870 de 2019 (1)
Actas de liquidación de los contratos de obra e interventoría, con validación técnica y financiera (2)
Comunicaciones oficiales y actuaciones administrativas/jurídicas adelantadas (según aplique)
Lista de chequeo de supervisión adoptada y socializada (1)</t>
  </si>
  <si>
    <t>Actuación Especial de Fiscalización a los recursos para agua potable y saneamiento básico en el Departamento de Córdoba para las vigencias 2020, 2021, 2022, 2023</t>
  </si>
  <si>
    <t>AUDITORIA FINANCIERA MVCT VIGENCIA 2018 -CGR-CDSIFTCEDR N° 025 JUNIO 2019</t>
  </si>
  <si>
    <t>Oficios</t>
  </si>
  <si>
    <t>ACCIÓN PREVENTIVA: Expedir resolución de adopcion de mecanismos para el fortalecimiento de la función de seguimiento a los proyectos de acueducto, alcantarillado y aseo que cuenten con apoyo financiero de la nación y que presenten alertas especiales</t>
  </si>
  <si>
    <t>Expedir resolución y realizar seguimiento a su implementación. NOTA: Esta acción de mejora preventiva es transversal a todos los hallazgos, toda vez que busca el fortalecimiento de la función de seguimiento</t>
  </si>
  <si>
    <t>Resolución expedida</t>
  </si>
  <si>
    <t>AUDITORIA PROYECTOS SUSPENDIDOS - AGUA POTABLE Y SANAMIENTO BASICO VIGENCIA 2016 - CGR CDSIFTCEDR No. 056 NOVIEMBRE 2017</t>
  </si>
  <si>
    <t xml:space="preserve">Definir con el Gestor del PDA en mesa técnica, el cumplimiento de los requisitos necesarios para la reformulación del proyecto, tendientes a reiniciar la obra </t>
  </si>
  <si>
    <t>EFECTIVO CGR</t>
  </si>
  <si>
    <t>AUDITORIA REGULAR VIGENCIA 2014 CGR-CDSIFTCEDR No 026 Noviembre 2015</t>
  </si>
  <si>
    <t>Actualización Especial de Fiscalización Córdoba vigencias 2018, 2019 y 2020</t>
  </si>
  <si>
    <t>37-2020AD</t>
  </si>
  <si>
    <t xml:space="preserve">Sistema de Información Nacional de Vivienda
No se cuenta con un sistema integrado de información que apoye los procesos misionales de manera articulada, realice la consolidación de los datos del sector, permita la eficiente inversión de recursos, seguimiento al cumplimiento de metas e indicadores y que además contribuya a la toma de decisiones oportunas.
</t>
  </si>
  <si>
    <t>No se ha dado la solución definitiva a la deficiente gestión de los datos relevantes para el Sector Administrativo de Vivienda, Ciudad y Territorio ni a la carencia y ausencia de Sistemas de Información eficientes e integrados y herramientas tecnológicas de apoyo robustas</t>
  </si>
  <si>
    <t>Diseñar, desarrollar, implementar y poner en producción el Sistema de Información del Subsidio Familiar de Vivienda</t>
  </si>
  <si>
    <t xml:space="preserve">1.Diseño de La Arquitectura del Sistema de Información del Subsidio Familiar de Vivienda-SISFV. 
2. Desarrollo del Sistema de informacíon del SFV. 
3. Implementación y estabilización del sistema de información del SFV. </t>
  </si>
  <si>
    <t>1. Documento y herramienta con el diseño de la arquitectura del SISFV.
2. Documento que soporte el desarrollo del SISFV. 
3. Documento con la instalación del SISFV.</t>
  </si>
  <si>
    <t>DIVIS - SSFV</t>
  </si>
  <si>
    <t>38-2020AD</t>
  </si>
  <si>
    <t xml:space="preserve">Sistema de Información del Subsidio Familiar de Vivienda No se cuenta con información consistente respecto de la eficiencia y la eficacia del programa de SFV, lo cual incide de manera negativa en la implementación y ejecución de la política de vivienda, generando incertidumbre sobre el cumplimiento de los objetivos y metas propuestas para la solución del déficit habitacional.
</t>
  </si>
  <si>
    <t>Las debilidades descritas originan que la entidad rectora del sector vivienda,
después de 15 años de expedido el Decreto 555 de 2003 no cuente con información consolidada y oportuna como insumo que contribuya al proceso de planeación del desarrollo territorial en materia de vivienda</t>
  </si>
  <si>
    <t>DIVIS - SSFV - O. TICS</t>
  </si>
  <si>
    <t>9 AC LG</t>
  </si>
  <si>
    <t xml:space="preserve">Municipio Maicao recibió las obras el 2 de junio de 2021, no ha realizado la entrega al operador Aguas de la Península S.A. ESP., y no ha definido el esquema de operación de la zona rural dispersa.
Lagunas de oxidación del municipio de Maicao, fueron vandalizadas, se buscó una solución diferente en donde el municipio debe generar y entregar los diseños del componente de alcantarillado. </t>
  </si>
  <si>
    <t>DESPACHO VASB-EQUIPO GUAJIRA</t>
  </si>
  <si>
    <t>Auditoría de Cumplimiento a los recursos invertidos para Agua Potable y Saneamiento Básico – APSB en el departamento de La Guajira, proyectos ejecutados y/o finalizados en las vigencias 2018 – 2022</t>
  </si>
  <si>
    <t>Actualización del estado de las obras existentes entregadas Definición de las necesidades técnicas, presupuestales, acciones y rutas para el apoyo al Municipio y al operador por parte del MVCT para lograr la reactivación de las obras
Asistencias técnicas con la CGR y el MVCT para su acompañamiento, asesoría, seguimiento y control del estado y avance de las obras por parte del municipio</t>
  </si>
  <si>
    <t>Presentar informe del estado de las obras de acuerdo a diagnóstico realizado por la Alcaldía, operador, MVCT y Findeter (técnico. social y Jurídico)
Presentar Informe en el cual se describan las necesidades técnicas y presupuestales y de las acciones para lograr la reactivación de las obras entregadas
Actas de las reuniones</t>
  </si>
  <si>
    <t>Informe Tecnico de estado de las obras ejecutadas  (1)
Informe Tecnico de necesidades (1)
Actas de reuniones (3)</t>
  </si>
  <si>
    <t>DSH</t>
  </si>
  <si>
    <t>AUDITORIA ACTUACIÓN ESPECIAL DE FISCALIZACIÓN - FINDETER 2018</t>
  </si>
  <si>
    <t>13-2020AD</t>
  </si>
  <si>
    <t>Seguimiento Proyecto PVG II
Urbanización Villa Ángela El Copey - Cesar. En lo que respecta a las gestiones adelantadas por el Comité Técnico, se observa que no se tomaron las acciones legales establecidas en el contrato, lo que permitió que se extendiera su plazo, presentándose demoras no justificadas, ni avaladas por la interventoría.</t>
  </si>
  <si>
    <t>Segun lo establecido en informe de auditoria de desempeño Déficit Habitacional Urbano Diciembre 2020, En lo que respecta a las gestiones adelantadas por el Comité Técnico, se observa que no se tomaron las acciones legales establecidas en el contrato, lo que permitio que se extendiera su plazo, presentándose demoras no
justificadas, ni avaladas por la interventoría</t>
  </si>
  <si>
    <t>Gestionar visitas y mesas de trabajo presenciales,al proyecto urbanizacion villa angela- el copey- Cesar, por parte de la SPAT, para realizar seguimiento y establecer compromisos</t>
  </si>
  <si>
    <t xml:space="preserve"> 1. Visitas al proyectos de vivienda con informes de comision  urbanizacion villa angela- el copey- Cesar                                     2. Mesas de seguimiento   virtuales</t>
  </si>
  <si>
    <t>24ODS2020</t>
  </si>
  <si>
    <t>Las deficiencias identificadas  en las políticas públicas de vivienda relacionadas con la gestión del suelo urbano y de expansión urbana, clasificados en los  POT para habilitarlo y destinarlo para Vivienda de interés social y/o Vivienda de interés prioritario; hace evidente la necesidad de brindar apoyo a los municipios en la gestión de suelo urbano para el desarrollo de vivienda.</t>
  </si>
  <si>
    <t>DEUT</t>
  </si>
  <si>
    <t>Auditoría de Desempeño ODS 1 fin de la pobreza con enfoque de género vigencias 2016 – 2019</t>
  </si>
  <si>
    <t>22ODS2020</t>
  </si>
  <si>
    <t>Seguimiento indicadores vivienda, agua potable y saneamiento básico. El MVCT como cabeza del Sector Vivienda, no realizó un seguimiento efectivo al avance de los programas específicos de la política de vivienda, particularmente a la reducción del déficit habitacional cualitativo, para evaluar el planteamiento de los programas direccionados a la reducción del déficit habitacional.</t>
  </si>
  <si>
    <t xml:space="preserve">La CGR manifiesta que el MVCT como cabeza del Sector Vivienda, no realizó un seguimiento efectivo al avance de los programas específicos de la política de vivienda, particularmente a la reducción del déficit habitacional cualitativo, para evaluar el planteamiento de los programas direccionados a la reducción del déficit habitacional.
</t>
  </si>
  <si>
    <t xml:space="preserve">Realizar seguimiento al Déficit Habitacional en sus dos categorias, tanto cuantitativa como cualitativa y de la consolidación y desarrollo de la Política de Vivienda que responde a las necesitades identificadas en el indicador del Déficit Habitacional. </t>
  </si>
  <si>
    <t>Consolidar el informe sobre el Déficit Habitacional y la Política de Vivienda para su presentación, discusión y aprobación por parte del Consejo Superior de Vivienda, y su posterior presentación ante el Congreso.</t>
  </si>
  <si>
    <t xml:space="preserve">Informe consolidado </t>
  </si>
  <si>
    <t>Consolidar la información al interior del Ministerio para generar el reporte del indicador Porcentaje de hogares con déficit habitacional que se realiza de manera mensual en la plataforma Sinergia del DNP</t>
  </si>
  <si>
    <t>Reporte consolidado</t>
  </si>
  <si>
    <t>H10(2024)</t>
  </si>
  <si>
    <t>Se evidencian deficiencias en el proceso de planeación presupuestal de la entidad al no comprometer, obligar y ejecutar los recursos disponibles en forma eficiente dentro de la vigencia fiscal, generando pérdidas de apropiació</t>
  </si>
  <si>
    <t>DPR</t>
  </si>
  <si>
    <t>Estructurar el modelo de operación del programa de vivienda rural</t>
  </si>
  <si>
    <t>1. Diseñar el flujograma de los esquemas de vivienda nueva rural.
2. Consolidar la información en un procedimiento.
3. Socializar el procedimiento.</t>
  </si>
  <si>
    <t>Flujograma (1)
Procedimiento aprobado por la Subdirección de Subsidio y Ejecución de Vivienda Rural (1)
Procedimiento formalizado y publicado en el SPG (1)
Acta de reunión de socialización del procedimiento publicado (1)</t>
  </si>
  <si>
    <t>SSEVR (DIVIS)</t>
  </si>
  <si>
    <t>VENCIDA</t>
  </si>
  <si>
    <t>DIDE y subdirecciones</t>
  </si>
  <si>
    <t>H5(2021)</t>
  </si>
  <si>
    <t xml:space="preserve">El saldo total 192603 Derechos en Fideicomiso- Fiducia Mercantil Patrimonio Autónomo se encuentra subestimado en $558.431.467 y sobrestimado en $94.359.416, debido en parte a partidas pendientes por conciliar que afectan el saldo del activo al cierre de la vigencia que afectan los registros de la cuenta 55- Gasto Público Social, desconociendo lo establecido en el numeral 1.2.1.3 </t>
  </si>
  <si>
    <t>Remitir oficio a FINDETER, solicitando que en los Informes de Ejecución Financiera mensuales, se incluya el concepto de las diferencias que se presentan entre el saldo de pagos y el saldo de causación.</t>
  </si>
  <si>
    <t>Oficio emitido por parte de Findeter donde se evidencie la conciliación y depuración de las diferencias presentadas en la ejecución financiera, en calidad de contratista y/o ejecutor de proyectos viabilizados por el Ministerio</t>
  </si>
  <si>
    <t>SSA</t>
  </si>
  <si>
    <t>H12(2023)</t>
  </si>
  <si>
    <t>La CGR presenta como causa, deficiencias en los mecanismos de planeación, seguimiento y control, afectando de esta manera la ejecución de los compromisos presupuestales de los proyectos de inversión, toda vez que no se ejecutaron de manera eficiente y oportuna los recursos disponibles para la vigencia fiscal 2023.</t>
  </si>
  <si>
    <t>Matriz de planeacion de PAC</t>
  </si>
  <si>
    <t>x</t>
  </si>
  <si>
    <t>H14(2022)</t>
  </si>
  <si>
    <t xml:space="preserve">La CGR manifiesta que se evidencian deficiencias en los mecanismos de control, seguimiento y planeación, afectando de esta manera la ejecución de los compromisos presupuestales de los proyectos de inversión, toda vez que no se ejecutaron de manera eficiente y oportuna los recursos disponibles para la vigencia fiscal 2022. </t>
  </si>
  <si>
    <t>Realizar gestiones administrativas de seguimiento encaminadas a la disminución de la constitución de reservas del VASB.</t>
  </si>
  <si>
    <t xml:space="preserve">Realizar informe de seguimiento a la ejecución presupuestal y de obras con corte julio, septiembre y noviembre de 2023 (3) 
Realizar mesa de trabajo virtual de seguimiento a la ejecución presupuestal con OAP, Subdirección financiera y SG 
</t>
  </si>
  <si>
    <t xml:space="preserve">Informes de seguimiento (3) 
Acta Mesa de trabajo (1)
Informe de efectividad (1)   </t>
  </si>
  <si>
    <t>Auditoría Financiera MVCT Vigencia 2022</t>
  </si>
  <si>
    <t>H9(2024)</t>
  </si>
  <si>
    <t>La CGR indica por deficiencias en los mecanismos de planeación, seguimiento control, y control afectando de esta manera la ejecución de los compromisos presupuestales de los proyectos de inversión, toda vez que no se ejecutaron de manera eficiente y oportuna los recursos disponibles para la vigencia fiscal 2024 (…)</t>
  </si>
  <si>
    <t>H10(2023)</t>
  </si>
  <si>
    <t>La CGR manifiesta que se evidencian deficiencias en las etapas de programación, viabilización y de evaluación para efectuar seguimiento a los proyectos que afectan el cumplimiento de metas proyectadas, manteniendo saldos acumulados de varias vigencias sin utilizar en la Dirección del Tesoro Nacional</t>
  </si>
  <si>
    <t>Implementar la Mesa Especial de Reacción y Arreglo Directo como espacio interinstitucional destinado a reorganizar compromisos, definir cronogramas y responsables, y garantizar la trazabilidad de los convenios</t>
  </si>
  <si>
    <t>1.Realizar seguimiento a los compromisos de la mesa de reacción realizada con el municipio de Cali y EMCALI, el 12 de diciembre de 2025
2.Informe sobre El estado de cumplimiento de las obligaciones estipuladas en el Convenio Marco 170 de 2013.</t>
  </si>
  <si>
    <t>Actas de reuniones de cumplimiento de los compromisos (6)
Informe de estado de cumplimiento (1)</t>
  </si>
  <si>
    <t>VASB - DIDE</t>
  </si>
  <si>
    <t>Informe</t>
  </si>
  <si>
    <t>DIVIS</t>
  </si>
  <si>
    <t>1-ACMOCOA</t>
  </si>
  <si>
    <t>Dualidad en la normatividad frente al manejo de los rendimientos generados por los recursos de la Banca Multilateral.</t>
  </si>
  <si>
    <t>Auditoría de Cumplimiento a la ejecución de
los recursos para la Implementación del Plan Maestro de Alcantarillado, Etapas I y II - Obras de Optimización del Alcantarillado y Drenaje Pluvial en el Municipio de
Mocoa-vigencias 2020, 2021 y 2022</t>
  </si>
  <si>
    <t xml:space="preserve">Realizar verificacion  al cumplimiento del esquema de seguimiento mensual para garantizar la trasferencia de los rendimientos al tesoro nacional </t>
  </si>
  <si>
    <t xml:space="preserve">Solicitar por correo electrónico a Alianza Fiduciaria comprobante del traslado de recursos </t>
  </si>
  <si>
    <t>Correo electronico (12)
soporte de comprobante del traslado (12)</t>
  </si>
  <si>
    <t>DIDE
BID-Mocoa</t>
  </si>
  <si>
    <t>OAJ</t>
  </si>
  <si>
    <t>13-AEFCOR</t>
  </si>
  <si>
    <t>Reformulación Convenio 014 del 2020, con objeto: “Optimización del acueducto de San Antero y del acueducto del corregimiento el porvenir en el municipio de San Antero”(A)(D). debilidades en los estudios y diseños técnicos por parte de los estructuradores del proyecto, teniendo en cuenta que se encontraron diferencias en algunas cantidades, precios, especificaciones</t>
  </si>
  <si>
    <t>Se encontraron diferencias en algunas cantidades, precios, especificaciones, ítem no previstos con relación al presupuesto inicial, lo que derivó en el proceso de reformulación, ajustes de diseños en la fase ejecución de las obras</t>
  </si>
  <si>
    <t>Ajustar y fortalecer el proceso de viabilización de proyectos con la modificación de la Res 0661-2019, incorporando requisitos técnicos y documentales que garanticen la suficiencia y calidad de los estudios y diseños, con el fin de prevenir la aprobación de proyectos con deficiencias que afecten su ejecución y evitar futuras suspensiones contractuales</t>
  </si>
  <si>
    <t xml:space="preserve">Modificar la resolución 0661-2019, para fortalecer los requisitos documentales por componentes </t>
  </si>
  <si>
    <t>Resolucion modificatoria (1)</t>
  </si>
  <si>
    <t>43-2020AD</t>
  </si>
  <si>
    <t>Recursos sin Ejecutar Presupuesto Inversión Fonvivienda 2014-2018
Deficiencias en la planeación presupuestal y estratégica, afectando el eficiente y eficaz logro de los objetivos propuestos, así como, la cobertura de vivienda en el territorio nacional.</t>
  </si>
  <si>
    <t>Deficiencias en la planeación presupuestal y estratégica</t>
  </si>
  <si>
    <t>Revisar la distribución de recursos de acuerdo con las estimaciones de ejecución fisica de metas, buscando homogenizar los indicadores</t>
  </si>
  <si>
    <t>Presentación de informe de ejecución</t>
  </si>
  <si>
    <t>H4(2021)</t>
  </si>
  <si>
    <t>Subestimación por el no reconocimiento de recursos del saldo del convenio CUR162018 a favor del MVCT con el Muni de Cali por otra parte, no se establece la subestimación generada por el convenio CUR 153-2016 del contrato 610-GRUCON se establece que aunque exista excepción de rendimientos sobre los recursos administrados, debe existir control y derecho sobre su manejo (...)</t>
  </si>
  <si>
    <t>Realizar reunión para revisar la  ejecución presupuestal de los proyectos dentro del Conpes 3858 de 2016, garantizando se dé el trámite de la devolución de los recursos a la DTN, siendo exigencia por parte del MHCP para aprobar PAC, ajustandose los saldos entre CUR 12 Y CUR 16; adicional, garantizar bajo soporte el reintegro de $5.103.684.04 en el CUR 153.</t>
  </si>
  <si>
    <t>Realizar reunión mensual  entre las entidades  EMCALI , Municipio de Cali y MVCT con el propósito de lograr la  conciliación de saldos.</t>
  </si>
  <si>
    <t>Acta de reunión (6)
Informe de efectividad (1)</t>
  </si>
  <si>
    <t>44-2020AD</t>
  </si>
  <si>
    <t>La CGR indentificó falencias de eficacia y economía en la gestión de esta Cartera, orientadas a la optimización de los recursos puestos a su disposición, que de alguna manera inciden en los resultados del sector vivienda, en el período analizado.</t>
  </si>
  <si>
    <t>La Oficina de Planeación y la DEUT con la información del crédito, elaborarán un informe que contenga los aspectos relevantes que dieron lugar al cierre de este.</t>
  </si>
  <si>
    <t>1. Elaborar informe aclaratorio del Cierre del Crédito.</t>
  </si>
  <si>
    <t>1. Informe aclaratorio del cierre del crédito con los aspectos relevantes que dieron lugar al cierre de este.</t>
  </si>
  <si>
    <t>OAP - DEUT</t>
  </si>
  <si>
    <t>17ACAPPAC</t>
  </si>
  <si>
    <t>Proyecto que no culminó su ejecución, lo que genera falta de composición de un sistema de acueducto que incumple el objeto contractual de optimización, lo que provoca que lo ejecutado no preste el servicio previsto con el contrato.</t>
  </si>
  <si>
    <t>Efectuar acciones necesarias que permitan garantizar la retoma del proyecto con recursos del Presupuesto General de la Nación para evaluar el estado de la infraestructura y determinar las actividades y recursos necesarios para la terminación de los proyectos</t>
  </si>
  <si>
    <t>DIDE
Subdirección de Desarrollo Empresarial</t>
  </si>
  <si>
    <t>Auditoría de cumplimiento a los recursos destinados para agua potable y saneamiento básico en la región Pacífico, vigencias 2022, 2023 y vigencias anteriores de contratos no liquidados</t>
  </si>
  <si>
    <t xml:space="preserve">1. Elaboración insumos para que la OAJ, presente demanda solicitando la liquidación del contrato, la declaratoria de incumplimiento del contrato y se le condene a Aguas y Aguas de Pereira para el pago de la indemnización por los perjuicios ocasionados al MVCT. </t>
  </si>
  <si>
    <t>1. Informe incumplimiento.
2. Evidencia radicación demanda por parte de la OAJ.</t>
  </si>
  <si>
    <t>16ACAPPAC</t>
  </si>
  <si>
    <t>1. Elaboración insumos para que la OAJ, presente demanda solicitando la liquidación del contrato, la declaratoria de incumplimiento del contrato y se le condene a Aguas y Aguas de Pereira para el pago de la indemnización por los perjuicios ocasionados al MVCT.</t>
  </si>
  <si>
    <t>1. Informe incumplimiento.
2. Evidencia radicación demanda por parte de la OAJ</t>
  </si>
  <si>
    <t>18ACAPPAC</t>
  </si>
  <si>
    <t>Falta de operación y mantenimiento de la infraestructura - La infraestructura del corregimiento de Capurganá y Acandí fueron recibidas de conformidad por el municipio de Acandí – Chocó, razón por la cual la operación, mantenimiento, custodia y sostenimiento es competencia de la administración municipal.</t>
  </si>
  <si>
    <t>Gestionar ante el Municipio de Acandí pra que en el marco de sus competencias legales garantice la correcta operación de los sistemas construidos con copia a la SSPD</t>
  </si>
  <si>
    <t>1. Requerimiento al municipio
2. Solicitud de acompañamiento y vigilancia de la SSPD
3. Gestionar ante el PDA del departamento de Chocó la inclusión de actividades de fortalecimiento a la operación a traves del acompañamiento técnico al prestador dentro del plan de aseguramiento de la prestación</t>
  </si>
  <si>
    <t>Comunicación/oficio al municipio (1)
Comunicación/oficio a la SSPD (1)
Acta mesa de trabajo entre municipio, prestador, SSPD y Ministerio (1)
Concepto favorable otorgado desde la Subdirección de Desarrollo Empresarial al plan de aseguramiento de la prestación del departamento de Chocó (1)</t>
  </si>
  <si>
    <t>H22(2018)</t>
  </si>
  <si>
    <t>Puesta en Marcha de las redes de alcant. (AD): La CGR no evidenció cump res. 330 del 8/06/17, del MVCT Secc6, Art.164, puesta en marcha de las redes de alcantarillado en los proyectos de Argentina-Huila, Contrato PAF-ATF-O-018-2016 cuyo objeto es "Optimización Redes de AA  en Apartado.  PM de Alcant. Sanit de Pto Carreño, optimización sist. de alcant en sur y Norte de San Gil.</t>
  </si>
  <si>
    <t>Falta de realización y/o documentación de la ejecución de las pruebas exigidas en las normas técnicas  necesarias para detectar errores y tomar medidas correctivas previo a la puesta en operación de los proyectos de alcantarillado</t>
  </si>
  <si>
    <t>Establecer como requisito de supervisión que, previo a la suscripción del acta de entrega y recibo a satisfacción de proyectos de alcantarillado, el MVCT deje constancia expresa de la revisión documental de las pruebas técnicas exigidas en el artículo 164 de la Resolución 0330 de 2017 y sus modificatorias, y de las observaciones realizadas, cuando aplique</t>
  </si>
  <si>
    <t xml:space="preserve">Revisión del MVCT de los soportes de pruebas técnicas para la puesta en marcha de redes de alcantarillado, previo al recibo a satisfacción.
constancia escrita en el expediente de la revisión realizada y observaciones formuladas, cuando proceda y condicionar la suscripción del acta de entrega y recibo a satisfacción a su atención </t>
  </si>
  <si>
    <t>Registros de supervisión del MVCT con constancia de revisión documental de las pruebas técnicas previas a la puesta en marcha. (2 )
Memorando de observaciones documentales emitidos por el MVCT, cuando aplique.(1)</t>
  </si>
  <si>
    <t>48(2015)</t>
  </si>
  <si>
    <t>Proyecto Construcción del Relleno Sanitario en Armero-Guayabal para el Manejo de los Residuos Sólidos de los municipios de Armero-Guayabal, Mariquita, Lérida, Palocabildo, Falan  y Casablanca, Líbano, Murillo y Villahermosa:
 El Ministerio impetró demanda de controversias contractuales contra el Municipio, donde pretende el resarcimiento del valor total de los recursos de la nación.</t>
  </si>
  <si>
    <t>Que en el acto administativo donde se establecen los requisitos de presentacion y viabilizacion de proyectos del sectos APSB se exija la existencia del permiso ambiental y no el documento de radicacion del trámite</t>
  </si>
  <si>
    <t>Modificacion Resolución No. 0661 de 2019 en la que se aclare el requisito</t>
  </si>
  <si>
    <t>Resolucion modificada (1)</t>
  </si>
  <si>
    <t>2 AEF C</t>
  </si>
  <si>
    <t>Proceso de viabilización y seguimiento Convenio No. 640-2019 - Planeación pre contractual y estudios previos en el Contrato de Obra No. 378-2020.  Debilidades en el proceso de construcción del proyecto han ocasionado demoras en la entrega real y oportuna de las obras a
sus usuarios finales.</t>
  </si>
  <si>
    <t>Remitir oficio mensual a los entes ejecutores, donde se solicite formalmente el reporte de las actividades ejecutadas en el mes. 
Realización de visitas trimestrales y una visita final a la terminación del proyecto para efectos de constatar la culminación y entrega del proyecto
Informe de efectividad del cumplimiento del plan de mejoramiento</t>
  </si>
  <si>
    <t>Entrega mensual del informe del ejecutor (8)
Realización de visitas trimestrales y una visita final a la terminación del proyecto para efectos de constatar la culminación y entrega del proyecto (4 visitas)
Informe de efectividad del cumplimiento del plan de mejoramiento (1 informe)</t>
  </si>
  <si>
    <t>informe del ejecutor (8)          
Visita (4)
Informe de efectividad (1)</t>
  </si>
  <si>
    <t>Memorando</t>
  </si>
  <si>
    <t>H16(2024)</t>
  </si>
  <si>
    <t>La situación observada, demuestra debilidades en la gestión efectuada por el MVCT para propender por la igualdad de género en la asignación de subsidios a mujeres como apuesta estratégica sectorial, lo que posterga el objetivo de superar las desigualdades que recaen sobre las mujeres</t>
  </si>
  <si>
    <t>Fortalecer la caracterización de las mujeres en el proceso de postulación para subsidios de vivienda rural</t>
  </si>
  <si>
    <t>Realizar la capacitación a gestores comunitarios sobre profundización de tipos de jefaturas  y jefeturas femeninas en el proceso de postulación para subsidios de vivienda rural.</t>
  </si>
  <si>
    <t>Actas de reunión</t>
  </si>
  <si>
    <t>H21(2022)</t>
  </si>
  <si>
    <t>La CGR manifiesta que el proceso de planeación, estructuración, viabilización y supervisión del Proyecto “Construcción planta de tratamiento de Residuos Sólidos Orgánicos del Municipio de San Juan de Rioseco” presenta una serie de debilidades de carácter técnico, administrativo y financiero, qué repercutieron de forma negativa en la ejecución del Contrato de Obra No. 198 de 2020.</t>
  </si>
  <si>
    <t>8-AEFCOR</t>
  </si>
  <si>
    <t>Planeación en el marco del contrato de obra No. 134-2021 (A)(D). deficiencias en la planeación del Contrato No. 134 – 2021, específicamente, en la estructuración de los estudios y diseños del proyecto, que conllevó a la suspensión del contrato y a la adición de recursos y tiempo</t>
  </si>
  <si>
    <t>Diferencias en el replanteo topografía línea de conducción, las cotas y abscisas del terreno no correspondieron a las determinadas al momento de la estructuración y viabilización del proyecto; lo que obligó a reformular al inicio de las obras para corregir mayores cantidades de obras, conllevando al retraso de las actividades contractuales, adición de recursos y tiempo</t>
  </si>
  <si>
    <t>2-AEFCOR</t>
  </si>
  <si>
    <t>Planeación del Contrato de obra No. 186 – 2021 cuyo objeto es “Etapa I de la rehabilitación ampliación y sectorización de las redes de acueducto y aumento de la capacidad de almacenamiento a través de la construcción de tanque elevado y semienterrado en el municipio de Ayapel” (A)(D). debilidades en el proceso desde la estructuración y planeación del señalado proyecto</t>
  </si>
  <si>
    <t>Debilidades en presupuesto, estudios y diseños que no contemplaron características de lotes donde se realizarán las obras, incorporación de actividades y suministros en presupuesto oficial, estado actual de las infraestructuras y sistema existente, que ocasionó que no se cumpla con el alcance en los términos establecidos y la población esté captando agua cruda contaminada segun CVS</t>
  </si>
  <si>
    <t>16-AEFCOR</t>
  </si>
  <si>
    <t>Planeación del Contrato de obra No. 174 de 2022 cuyo objeto es “Optimización y sectorización hidráulica de la red de acueducto del casco urbano del municipio de Valencia, departamento de Córdoba.”(A)(D). durante la fase de planeación se presentaron debilidades en el presupuesto, estudios y diseños técnicos</t>
  </si>
  <si>
    <t>Se presentaron debilidades en el presupuesto, estudios y diseños, que no contemplaron el estado actual de las infraestructuras y el sistema existente, lo establecido en la NSR – 10, la incorporación de actividades y suministros en el presupuesto oficial, que ocasionó que el proyecto no cumpla su alcance en los términos establecidos y la población no se vea beneficiada</t>
  </si>
  <si>
    <t>DIDE
Subdirección de programas</t>
  </si>
  <si>
    <t>H14(2018)</t>
  </si>
  <si>
    <t xml:space="preserve">P. Inversión Apoyo financiero para facilitar acceso a los servicios de AP y manejo de aguas residuales a nivel nacional: La CGR determina una gestión ineficiente e ineficaz del PI, a 31/12/2018, la ejec de 4 proyectos de obra terminados, que no están en funcionamiento y 3 consultorías para estudios y diseños terminados no viabilizados. </t>
  </si>
  <si>
    <t xml:space="preserve">La gestión de seguimiento del Ministerio se fundamenta en la ejecución de los proyectos y en algunos casos no se verifica su funcionalidad e inmediata puesta en marcha </t>
  </si>
  <si>
    <t>Realizar seguimiento y asistencia técnica los proyectos apoyados financieramente por la nación (crédito BID y Cañaveralejo) en el marco de las competencias de la subdirección de proyectos</t>
  </si>
  <si>
    <t>Reporte de seguimiento y asistencia técnica en el marco de las rutas de acción que permitan la continuidad de la ejecución del proyecto</t>
  </si>
  <si>
    <t>Reporte (4)</t>
  </si>
  <si>
    <t>H15(2018)</t>
  </si>
  <si>
    <t>P. Apoyo financiero al plan de inversiones en infraestructura para fortalecer la PS del AA en CALI (A): Convenio CUR 153 de 2016, CUR 040 de 2017, CUR 051 de 2017, baja ejecución del proyecto e indica, uso ineficiente e ineficaz de los recursos girados de conformidad con la Cláusula 8 del Convenio CUR 040, Convenio CUR 051 de 2017</t>
  </si>
  <si>
    <t>Ineficiencia de los esquemas concertados con las entidades territoriales beneficiarias  para la ejecución de los recursos asignados por el Ministerio.</t>
  </si>
  <si>
    <t>Implementar la Mesa Especial de Reacción y Arreglo Directo como espacio interinstitucional destinado a reorganizar compromisos, definir cronogramas y responsables, y garantizar la trazabilidad de
los convenios.</t>
  </si>
  <si>
    <t>Desarrollo de la Mesa de Reacción y Arreglo Directo en el marco de la normatividad aplicable, con el fin de definir el futuro inmediato de los proyectos y convenios.
Búsqueda de alternativas de continuidad o, en su defecto, definición de rutas de liquidación para cerrar convenios sin avance, evitando prolongar obligaciones sin resultados.</t>
  </si>
  <si>
    <t>Actas de reuniones de verificación y cumplimiento de compromisos (6)
Informe de estado de cumplimiento de compromisos (1)</t>
  </si>
  <si>
    <t>H7(2016)</t>
  </si>
  <si>
    <t>Optimización de la aducción del corregimiento de cornejo del municipio de San Cayetano (Norte de Santander). Debilidades sobre la viabilización y seguimiento por parte de MVCT ineficacia en las labores de seguimiento del MVCT, relacionados con los convenios interadministrativos suscritos con el PDA,  Lo que generaría un daño patrimonial por 1827.1 Millones de aportes nación</t>
  </si>
  <si>
    <t xml:space="preserve">Requerimiento de obra de proteccion y estabilización sector Alto de los Compadres que no se contempló en la formulación inicial del proyecto, demandando mayor tiempo y recursos para la ejecución. </t>
  </si>
  <si>
    <t>Evidenciar la terminación, liquidación y funcionamiento del proyecto</t>
  </si>
  <si>
    <t>Solicitar al gestor PDA-ejecutor del proyecto para la época de los hechos, los documentos que den constancia de la terminación, liquidación  y entrega del proyecto al municipio o prestador</t>
  </si>
  <si>
    <t>Oficio solicitud (1)
Oficio respuesta por el gestor PDA (1)</t>
  </si>
  <si>
    <t>H8(2023)</t>
  </si>
  <si>
    <t>La CGR argumenta que las diferencias  en saldos recíprocos del MVCT al cierre de la vigencia 2023, no permiten tener una información exacta y confiable con las entidades que son reciprocas a los saldos del ministerio, por lo que evidencia deficiencias en el análisis, verificación y conciliación, de acuerdo con lo establecido en el numeral 2.3.4. del Instructivo 002 de la CGN.</t>
  </si>
  <si>
    <t>H17(2021)</t>
  </si>
  <si>
    <t>No publicación en el SECOP de los procesos contractuales.</t>
  </si>
  <si>
    <t>Realizar el seguimiento a la ejecución, terminacion de obras, y entrega del proyecto al municipio</t>
  </si>
  <si>
    <t>Acta de Entrega (1)</t>
  </si>
  <si>
    <t>H9(2022)</t>
  </si>
  <si>
    <t>La CGR manifiesta que se presenta incumplimiento sobre la información que debe ser incluida en las Notas a los Estados Financieros, como: 1. Errores de transcripción en la información contable  2. información no detallada</t>
  </si>
  <si>
    <t>H6(2024)</t>
  </si>
  <si>
    <t>La CGR determinó como causa el incumplimientos a la aplicación de establecido en el Marco Conceptual para la Preparación y Presentación de la Información Financiera para Entidades de Gobierno de la CGN, así mismo por debilidades en controles internos y en la supervisión de los responsables de la preparación de las Notas a los Estados Financieros</t>
  </si>
  <si>
    <t>H19(2022)</t>
  </si>
  <si>
    <t>El MVCT no ha realizado las postulaciones necesarias para la asignación de los SVR atendiendo inicialmente a la necesidad de consolidad la estructura orgánica del ministerio para la atención del déficit en vivienda rural. Igualmente, responde a las condiciones particulares de las comunidades que debe ser analizada conforme a las necesidades propias de cada grupo etnico</t>
  </si>
  <si>
    <t>19ACIA</t>
  </si>
  <si>
    <t>Las ENC´s no registran los bienes recibidos de los contribuyentes ni concilia las operaciones reciprocas. Lo que lleva a una subestimación de activos, ingresos y gastos en las ENC, quienes recibieron las obras y las entregaron a las entidades beneficiarias entre 2021 y junio de 2024.</t>
  </si>
  <si>
    <t>Según la CGR el MVCT, no registra a los estados financieros los bienes y obras recibidos de los contribuyentes que se acogieron al mecanismo de obras por impuestos; sin considerar, que con su recepción se aasumen los riesgos significativos inherentes a la titularidad juridica de la obra hasta tanto se produzca la entrega formal y oficial a las entidades beneficiarias</t>
  </si>
  <si>
    <t xml:space="preserve">SFP </t>
  </si>
  <si>
    <t>Auditoría de Cumplimiento Intersectorial y Articulada al Mecanismo de Obras por Impuestos vigencia 2017 al 30 de julio 2024</t>
  </si>
  <si>
    <t>H20(2022)</t>
  </si>
  <si>
    <t>La CGR registró que, para los contratos  números 859 de 2019, 823 de 2022, 829 de 2022, 831 de 2022 y 909 de 2022,no se observan soportes que evidencien las gestiones para adelantar la realización de liquidación dentro del primer término establecido en la norma (artículo 11 de la Ley 1150 de 2007).</t>
  </si>
  <si>
    <t>La CGR manifiesta que no se evidencia las gestiones correspondientes a la realización de la liquidación de los contratos por parte del MVCT; es decir, en los términos establecidos en el Articulo 11 de la Ley 1150 de 2007</t>
  </si>
  <si>
    <t>Realizar seguimiento  mediante alertas  de los plazos de los contratos para garantizar que se cumplan los plazos de liquidacion establecidos en el procedimiento interno</t>
  </si>
  <si>
    <t xml:space="preserve">Elaborar archivo excel con el Reporte  de seguimiento que contiene columna de seguimiento por mes a los contratos que se encuentren pendientes de liquidación.  
Realizar Informe de gestión consolidado de liquidaciones contractuales. </t>
  </si>
  <si>
    <t>Reporte  de seguimiento (1)
Informe de gestión de liquidaciones(1)</t>
  </si>
  <si>
    <t>OTIC</t>
  </si>
  <si>
    <t>GRF - SSA</t>
  </si>
  <si>
    <t>H6(2022)</t>
  </si>
  <si>
    <t>la CGR registra que la cuenta 192603, presenta una subestimación por valor de $198.608.911, incumpliendo con las características y principios fundamentales que debe reflejar la información financiera para que sea útil a sus usuarios, como lo establece el Manual de Políticas contables de MVCT, y el Marco Conceptual para la  Información Financiera de las Entidades de Gobierno.</t>
  </si>
  <si>
    <t>La CGR manifiesta que resulta natural que existan partidas conciliatorias por el valor de los contratos, dada la aplicación de varias vigencias contables y presupuestales desde 2012 hasta la fecha,  sin embargo no se justifica las diferencias evidenciadas, ni tampoco aclara como están conformadas las mismas, situación que afecta la razonabilidad del saldo de la cuenta evaluada.</t>
  </si>
  <si>
    <t>Requerir a la Gerencia General de FINDETER solicitando que en los Informes de Ejecución Financiera mensuales, se incluya el concepto de las diferencias que se presentan entre el saldo de pagos y el saldo de causación, adicionalmente conciliar diferencias por otros conceptos diferentes a pagos y causación si aplica.</t>
  </si>
  <si>
    <t>Oficio emitido por parte de Findeter donde se evidencie la conciliación y depuración de las diferencias presentadas en la ejecución financiera, en calidad de contratista y/o ejecutor de proyectos viabilizados por el Ministerio.</t>
  </si>
  <si>
    <t>H1(2022)</t>
  </si>
  <si>
    <t xml:space="preserve">La CGR registra que la cuenta 190513  presenta una sobreestimación  por valor de $ 2.480.187.513 en los saldos pendientes por ejecutar de los contratos 27 y 291, información que presenta diferencia entre los valores reportados por el MVCT en sus Estados Financieros y los extractos o informes de pagos emitidos por ENTERRITORIO a 31 de diciembre de 2022. </t>
  </si>
  <si>
    <t>La CGR manifiesta fallas en los procedimientos de depuración y conciliación, acciones que debe adelantar la entidad y que le permita realizar el cierre de las diferencias entre el MVCT y ENTERRITORIO, adicionalmente no se adjuntaron los soportes correspondientes para justificar las diferencias presentadas por valor de $ 2.480.187.513.</t>
  </si>
  <si>
    <t xml:space="preserve">Realizar formato de control de recursos desembolsados a los respectivos instrumentos fiduciarios, que soportan el plan financiero de cada uno de los proyectos. Este será diligenciado por el ejecutor. </t>
  </si>
  <si>
    <t xml:space="preserve">Institucionalizar el formato de control, el cual debe deberá incluirse en el sistema integrado de gestión de la OAP. </t>
  </si>
  <si>
    <t>Formato de control (1)</t>
  </si>
  <si>
    <t>H23(2018)</t>
  </si>
  <si>
    <t>Integralidad del Proyecto. Optimización y Ampliación del Sistema de Acueducto de Istmina: Se identificaron falencias en la viabilización, lo cual dilató el cumplimiento de los objetivos. Dadas las dificultades presentadas no se da a conocer una fecha concreta de terminación integral del proyecto (Fase I y Fase II) con el fin de conocer la puesta en funcionamiento del mismo</t>
  </si>
  <si>
    <t xml:space="preserve">Falencias en el procedimiento de viabilización de proyectos del sector que soliciten apoyo financiero de la Nación Dificultades constructivas y jurídicas en la ejecución de las obras del proyecto en sus dos fases. </t>
  </si>
  <si>
    <t>Efectuar acciones necesarias que permitan garantizar la retoma del proyecto en su FASE I con recursos del Presupuesto General de la Nación para evaluar el estado de la infraestructura y determinar las actividades y recursos necesarios para la terminación de los proyectos</t>
  </si>
  <si>
    <t>Reiniciar la contratacion de de la fase 2 del proyecto.</t>
  </si>
  <si>
    <t xml:space="preserve">Reiniciar la contratacion de  la
Fase II del proyecto (Contrato de obra e interventoria </t>
  </si>
  <si>
    <t>Actas de Reinicio (1)
contratos de Obra e interventoría (1)</t>
  </si>
  <si>
    <t>42-2020AD</t>
  </si>
  <si>
    <t xml:space="preserve">Instrumentos implementados por el MVCT para hacer seguimiento a recursos financieros invertidos por entidades públicas y privadas encargadas de la producción de vivienda.
No se tiene el cabal conocimiento en cuanto al comportamiento del sector, para el direccionamiento de la política de manera eficiente, eficaz y económica, así como su efecto en el déficit habitacional.
</t>
  </si>
  <si>
    <t>La Contraloría encontró que no se tiene el cabal conocimiento en cuanto al comportamiento del sector, para el direccionamiento de la política de manera eficiente, eficaz y económica, así como su efecto en el déficit habitacional.</t>
  </si>
  <si>
    <t>Poner en produccion el del sistema de información de subsidio familiar, en especifico la construccion y puesta en produccion del módulo de oferta, el cual coayudara al seguimiento de los recursos financieros invertidos por las distintas entidades</t>
  </si>
  <si>
    <t>Informe de avance en constuccion, desarrollo y puesta en marcha del sistema de subsidio familiar</t>
  </si>
  <si>
    <t>Informe semestral  de avance del sistema de información del sistema de subsidio familiar</t>
  </si>
  <si>
    <t>41-2020AD</t>
  </si>
  <si>
    <t>Instrumentos de seguimiento desde el MVCT a entidades públicas y privadas encargadas de la producción de vivienda
El MVCT no dispone de instrumentos administrativos necesarios para hacer el seguimiento a las entidades públicas y privadas encargadas de la producción de vivienda, lo que afecta el conocimiento de la situación real del sector para una efectiva toma de decisiones.</t>
  </si>
  <si>
    <t>La Contraloría encontró que el Ministerio no dispone de instrumentos administrativos necesarios para hacer el seguimiento a las entidades públicas y privadas encargadas de la producción de vivienda, lo que afecta el conocimiento de la situación real del sector para una efectiva toma de decisiones</t>
  </si>
  <si>
    <t>Poner en produccion el sistema de información de subsidio familiar, en especifico la construccion y puesta en producciòn del módulo de oferta, el cual coayudara al  seguimiento y detalle cuantitativo de las unidades de vivienda producidas.</t>
  </si>
  <si>
    <t>Informe de avance en la construccion, desarrollo y puesta en marcha del sistema de subsidio familiar</t>
  </si>
  <si>
    <t>H18(2023)</t>
  </si>
  <si>
    <t>Información en el Sistema Electrónico para la Contratación Estatal (SECOP I y II). (A) (D). cargue parcial por parte del MVCT de la información contractual, especialmente en lo referente a la documentación durante el desarrollo en la etapa de ejecución, como actas de inicio, otrosíes e informes de gestión, en varios convenios y contratos</t>
  </si>
  <si>
    <t>Contravención de lo establecido en el artículo 75 de la Ley 80 de 1993, artículo 3 la Ley 1150 de 2017 y el artículo 2.2.1.1.2.3.1 del Decreto 1082 de 2015</t>
  </si>
  <si>
    <t>SSA - GC</t>
  </si>
  <si>
    <t>H17(2018)</t>
  </si>
  <si>
    <t>No se efectuo reporte mensual de avance de los indicadores de producto y de gestión de los proyectos en el aplicativo SPI por parte de la Dirección de Programas</t>
  </si>
  <si>
    <t>Reportar oportunamente en el aplicativo PIIP, el avance  de los indicadores de producto asociados al proyecto de inversión BPIN 2017011000049 a cargo de la DIDE, de acuerdo a los plazos y el procedimiento establecido para tal fin</t>
  </si>
  <si>
    <t>Reporte de avance mensual en PIIP del proyecto de inversión</t>
  </si>
  <si>
    <t>Reportes (12)</t>
  </si>
  <si>
    <t>9-2018FIN</t>
  </si>
  <si>
    <t>Incumplimiento de medidas de compensación aprovechamiento forestal</t>
  </si>
  <si>
    <t>No se han consolidado acciones suficientes que permitan dar cumplimiento a la resolución No. 0841 de 2016 del MADS de realizar compensación forestal de 115 Has en el proyecto Yopal</t>
  </si>
  <si>
    <t>Realizar la inclución de licencia ambiental dentro de los requisitos de viabilización</t>
  </si>
  <si>
    <t>VASB</t>
  </si>
  <si>
    <t>INFORME DE AUDITORÍA - Periodo: II -2011 Y I-2012. CGR CDIFYTCEYDR No. 084 diciembre 2012</t>
  </si>
  <si>
    <t>INFORME DE ACTUACIÓN ESPECIAL DE FISCALIZACIÓN - PROGRAMA DE VIVIENDA GRATUITA Vigencia 2014 - CGR - CDIFYTCEYDR No. 002 abril 2016</t>
  </si>
  <si>
    <t>AUDITORÍA REGULAR AL MVCT Vigencia 2012 -CGR-CDIFYTCEYDR N° 014 -Junio de 2013</t>
  </si>
  <si>
    <t>6_PVG2014</t>
  </si>
  <si>
    <t>Hallazgo 6. Sistema Nacional de Información de Vivienda. El artículo 2° del Decreto 555 de 2003, señala: "El Fondo Nacional de Vivienda «Fonvivienda» tendrá como objetivos consolidar el Sistema Nacional de Información de Vivienda (…). En la relación de proyectos del programa PVG, se presentan diferencias en el valor y/o unidades de vivienda de los proyectos.</t>
  </si>
  <si>
    <t>1. Inconsistencias en el cruce de información entre  los sistemas de información(FONADE-FONVIVIENDA, CAVIS UT). SPAT.
2. No existe un Sistema de Información unico que permita la consolidación de la información relacionada con la oferta y la demanada de los programas de vivienda de interes social urbano.SSFV</t>
  </si>
  <si>
    <t>Adelantar y continuar con la gestión contractual para el desarrollo e implementación del Sisistema del Subsidio Familiar de Vivienda</t>
  </si>
  <si>
    <t>1. Contratar la consultoria para la contración del Sistema de Información del SFV. 
2. Contratar el desarrollo del Sistema de informacíon del SFV.
3. Implementación del sistema de información del SFV.</t>
  </si>
  <si>
    <t>Contrato de consultoria
Contrato para el desarrrollo del SISFV
Informe de Implementación</t>
  </si>
  <si>
    <t>VICE VVDA - DIVIS - OTIC</t>
  </si>
  <si>
    <t>3_PVG2014</t>
  </si>
  <si>
    <t>Hallazgo 3. Sistema de Información de Beneficiarios: Una de las principales funciones del Ministerio de Vivienda, Ciudad y Territorio es propender por el Sistema Único de Información del sector a su cargo, como lo ordenan: el artículo 59, numeral 11 de la Ley 489 de 1998: “11. Velar por la conformación del Sistema Sectorial de Información respectivo y hacer su supervisión</t>
  </si>
  <si>
    <t>22(2013)</t>
  </si>
  <si>
    <t>Hallazgo 22. Falta de planeación en la Suscripción del Convenio Interadministrativo 079/2013.  El 21 de noviembre del 2012 el Ministerio de Vivienda, Ciudad y Territorio suscribió el convenio 045/2012 con el municipio de Ibagué, por valor de $523.5 millones cuyo objeto era realizar los estudios y diseños para la construcción de las obras.</t>
  </si>
  <si>
    <t>Deficiencias en la gestión del MVCT para que estos dineros sean utilizados oportunamente de acuerdo con el objeto del Convenio Interadministrativo 079 de 2013; porque en caso contrario podría conllevar a demoras en el inicio de este convenio y eventualmente puede causar mayores costos para la contratación de las obras que se realicen con los aportes entregados por el Ministerio.</t>
  </si>
  <si>
    <t>Adelantar las gestiones pertinentes para el  cumplimiento tacito de las clausulas del convenio para el reintegro de los recursos</t>
  </si>
  <si>
    <t>Adelantar las acciones para definir el balance final de lo ejecutado, determinar si se deben reintegrar recursos a favor del ministerio y de ser así, adelantar gestiones ante el municipio para lograr el reintegro de dichos recursos</t>
  </si>
  <si>
    <t>Balance final y acta de cierre del expediente contractual</t>
  </si>
  <si>
    <t>VICE VVDA - DEUT</t>
  </si>
  <si>
    <t>INFORME FINAL DE AUDITORIA - Vigencia 2013 - CGR-CDSIFTCEDR No. 021 junio 2014</t>
  </si>
  <si>
    <t>18(2013)</t>
  </si>
  <si>
    <t>Hallazgo 18. Manejo Fiduciario de los Recursos del Convenio 079 de 2013. En desarrollo del Convenio Interadministrativo 079 de 2013, cuyo objeto es “Aunar esfuerzos entre el MVCT y el Municipio de Ibagué mediante el apoyo técnico y financiero para la ejecución de la Fase II del proyecto de mejoramiento integral de barrios, correspondiente a la ejecución de las obras”</t>
  </si>
  <si>
    <t>Deficiencias en la gestión del MVCT para que estos dineros sean utilizados oportunamente de acuerdo al objeto del Convenio Interadministrativo 079 de 2013; porque en caso contrario podría conllevar a demoras en el inicio de este convenio y eventualmente puede causar mayores costos para la contratación de las obras que se realicen con los aportes entregados por el Ministerio</t>
  </si>
  <si>
    <t>acciones para definir el balance final de lo ejecutado, determinar si se deben reintegrar recursos a favor del ministerio y de ser así, adelantar gestiones ante el municipio para lograr el reintegro de dichos recursos</t>
  </si>
  <si>
    <t>AUDITORIA REGULAR VIGENCIA 2016 CGR-CDSIFTCEDR No 018 Julio 2017</t>
  </si>
  <si>
    <t>33 (2016)</t>
  </si>
  <si>
    <t xml:space="preserve">H.33. Efectividad y oportunidad en la ejecución del proyecto acueducto complementario con fuente alterna para la ciudad de Ibagué. (A.D.F).En visita de la CGR en mayo de 2017, se evidencio un proyecto no desarrollado. El proyecto buscaba dar conectividad entre la captación en el rio Cocora y la PTAP </t>
  </si>
  <si>
    <t>falta de planeación en la ejecución del proyecto por parte de la Alcaldia municipal de Ibagué a traves de la Empresa Ibaguereña de Acueducto, Alcantarillado y Aseo-IBAL S. A. E. S. P. OFICIAL, lo que conllevó a que las obras ejecutadas en el marco del proyecto no garantizan funcionalidad alguna, en especial las obras correspondientes a la tubería de CCP instaladas entre K0+000 al K4+700</t>
  </si>
  <si>
    <t>Seguimiento al fallo a ser proferido por parte del Tribunal Administrativo del Tolima, respecto a la demanda Medio de Control de Controversias Contractuales ante el Tribunal Administrativo del Tolima, con radicado No. 73001-23-33-004-2015 al Convenio de Apoyo Financiero No. 059 de 2007 suscrito entre el Min Ambiente, Vivienda y Desarrollo Territorial (hoy MVCT) y el municipio de Ibagué</t>
  </si>
  <si>
    <t xml:space="preserve">Seguimiento al estado de las actuaciones juridicas. </t>
  </si>
  <si>
    <t>31 (2011)</t>
  </si>
  <si>
    <t>H.31. Municipio de Zaragoza. En el recorrido realizado en visita en noviembre de 2012 por la CGR a la obra, se evidenció que la misma se encuentra suspendida y aún sin finalizar, 
De otra parte, se constató en el balance de obra presentado por la interventoría el 28 de septiembre de 2011.</t>
  </si>
  <si>
    <t>Se presentaron unas obras imprevistas, como lo fue una excavación en roca con explosivos entre la longitud de la bocatoma y el desarenador, por lo que los recursos inicialmente asignados no fueron suficientes para la terminación del proyecto, por tal razón se suscribió el Convenio Interadministrativo de Apoyo Financiero 142/2011</t>
  </si>
  <si>
    <t>Seguimiento por parte del MVCT al estado de las obras complementarias del proyecto de Zaragoza, para verificar su nivel de avance, identificar brechas técnicas y financieras que impiden su finalización y funcionalidad, y definir, con la entidad territorial, las acciones y compromisos requeridos para la terminación del proyecto o la adopción de decisiones administrativas correspondientes</t>
  </si>
  <si>
    <t>Requerimiento de información al Municipio de Zaragoza, del estado actual de las obras complementarias
Adopcion de plan de acciones y compromisos, en coordinación con la entidad territorial
Seguimiento a los compromisos adquiridos</t>
  </si>
  <si>
    <t>Oficio de requerimiento formal al Municipio de Zaragoza (1)
Documento de compromisos o plan de acciones definido con la entidad territorial (1)
Seguimiento documentado a la respuesta y actuaciones del municipio-Oficio (2)</t>
  </si>
  <si>
    <t>26(2016)</t>
  </si>
  <si>
    <t xml:space="preserve">H.26. Oportunidad del gestor en la ejecución del proyecto construcción primera etapa del plan maestro de acueducto del municipio de Raquira. (A.D.F). La CGR, identifico que el proyecto estaba pactado para realizarse en ocho (8) meses, contados a partir del 11/04/2014, es decir, que la finalización debía darse el 11/12/2014. </t>
  </si>
  <si>
    <t>En este proyecto, en el sitio previsto para la bocatoma el meandro del rio cambio de ubicación , al igual que el desarenador e incrementar la longitud de la aducción y por ende asignar más recursos y volver a tramitar los permisos ambientales y servidumbres para pasar la tubería, acciones que debe adelantar el municipio en coordinación con el PDA.</t>
  </si>
  <si>
    <t>Oficiar al municipio y PDA de Boyacá solicitando una vez más el cumplimiento de compromisos y acordar con un Plan de Acción y un cronograma de actividades, la terminación del proyecto y el cumplimiento de los objetivos para los cuales fueron destinados los recursos de la Nación.</t>
  </si>
  <si>
    <t>Envio de oficio solicitando lo expuesto en la acción de mejora y citandolos a reunión para adelantar el plan de acción y el cronograma de actividades. (Oficio y Acta de reunión para acordar el plan de Acción.)
Realizar reuniones periódicas de seguimiento para verificar los avances en la reformulación del proyecto, el reinicio de las obras, la terminación y puesta en marcha del mismo.</t>
  </si>
  <si>
    <t xml:space="preserve">comunicaciones </t>
  </si>
  <si>
    <t>Fonade contrato los estudios y diseños del proyecto dentro de su programa de Fábrica de Diseños que no tuvó los resultados esperados, por lo cual Fonade está adelantando un incumplimiento al consultor encargado del tema por lo cual Fonade debe reintegrar los recursos al Programa contratado dentro del Contrato 169 de 2013 celebrado con el MVCT.</t>
  </si>
  <si>
    <t>21(2016)</t>
  </si>
  <si>
    <t xml:space="preserve">H.21. Oportunidad construcción de los sistemas de acueducto Centro Poblado comunidad indígena San Antonio de los Lagos, Kilometro 11 y Kilometro 6, Leticia Amazonas. (A.D.IP). Los proyectos que estaban previstos para desarrollarse en un termino de (5) meses, contados a partir de 1/11/2012, se encontraron (abril de 2017) en estado suspendido desde el 15/12/2015. </t>
  </si>
  <si>
    <t>Abandono de la obra por parte del contratista.</t>
  </si>
  <si>
    <t>Realizar reuniones de seguimiento y oficios al PDA sobre la ejecución y el avance hasta la terminación de las obras contratadas por el PDA del Amazonas</t>
  </si>
  <si>
    <t>Oficios de seguimiento y reuniones de seguimiento virtuales</t>
  </si>
  <si>
    <t>Oficios cada dos meses y reuniones cada dos meses (Entregables 6 Actas de reunión y 6 Oficios)</t>
  </si>
  <si>
    <t>11(2016)</t>
  </si>
  <si>
    <t xml:space="preserve">H.11. Gestión del proyecto San Pedro de Cartago, Baranoa, Tamalameque, Paez, Mercaderes y El Doncello (A.D.F). En el info del mes de mayo de 2016, FONADE habla de la terminación anticipada del proyecto San Pedro de Cartago. con 2017EE59810 del MVCT canceló en el contrato $ 23,7 m y que la terminación anticipada se debió a que el alcalde no suscribió la prorroga </t>
  </si>
  <si>
    <t>11(2014)</t>
  </si>
  <si>
    <t>H.11 (Alcance, duración y costo de la prestación del servcio en Quibdó),  no hay certeza sobre si con el esquema operativo actual se garantice en el largo plazo la prestación de los servicios públicos domiciliarios de acueducto, alcantarillado y aseo para el Municipio de Quibdó, dado que el esquema propuesto por la SSPD preve que se implemente hasta el 2023.</t>
  </si>
  <si>
    <t>Hacer seguimiento a la ejecución del  proyecto y específicamente al desarrollo de laestructuración del esquema empresarial.</t>
  </si>
  <si>
    <t>Entrega de los términos de referencia para la contratación del Plan maestro Documento que evidencia la adjudicación del contrato</t>
  </si>
  <si>
    <t>Informe de supervisión del Convenio Único de Recursos suscrito con el municipio (1)</t>
  </si>
  <si>
    <t>10(2014)</t>
  </si>
  <si>
    <t>H. 10. Metas establecidas en el Conpes 3470 de 2007. Quibdó</t>
  </si>
  <si>
    <t>A 31/12/ 2014 no se cumplieron con las metas establecidas, en especial con lo suscrito en el Convenio 124 del 27 de junio de 2007, establecido para ejecutar lo acordado en este CONPES, ya que según los registros oficiales del MVCT, con las obras ejecutadas se ha logrado ampliar la cobertura en acueducto del 18% al 33% y en alcantarillado, del 11% al 14%</t>
  </si>
  <si>
    <t>Realizar seguimiento al programa Plan Pazcifico en el componente relacionado con el Municipio de Quibdo</t>
  </si>
  <si>
    <t xml:space="preserve">Realizar informe final de ejecución del convenio por parte de la supervisión de acuerdo con el manual de supervisión e interventoría y al procedimiento de seguimiento a proyectos 
Consolidar la documentación necesaria para realizar el cierre contractual de acuerdo con el procedimiento y lista de chequeo 
Tramitar el cierre contractual ante el Grupo de contratos del ministerio </t>
  </si>
  <si>
    <t>Informe final de supervisión (1)
Carpeta documentación consolidada (1)
Memorando a grupo de contratos (1)</t>
  </si>
  <si>
    <t>VASB - DIRECCIÓN DE PROGRAMAS</t>
  </si>
  <si>
    <t>INFORME DE AUDITORÍA A LA POLÍTICA PÚBLICA PARA EL DESPLAZAMIENTO FORZADO POR LA VIOLENCIA - Periodo 2007-2011. CGR -CDSA No. 00623 noviembre 2012</t>
  </si>
  <si>
    <t>5 (2011)</t>
  </si>
  <si>
    <t>H 5. Sistema de información. El Ministerio de Vivienda, Ciudad y Territorio, FONVIVIENDA, El Ministerio de Agricultura y Desarrollo Rural y la Gerencia de Vivienda del Banco Agrario  no cuentan con un sistema de información integrado e interconectado con todas las entidades que conforman el SNARIV (antes SNAIPD) para la Política de Vivienda de la población desplazada.</t>
  </si>
  <si>
    <t>36(2012)</t>
  </si>
  <si>
    <t>H 36. Municipio de Suarez  – Cauca, sin Planta de Tratamiento de Agua Potable - PTAP. La Optimización y ampliación del acueducto cabecera municipal de Suárez- Cauca no se encuentran en funcionamiento a pesar de contar con una inversión de $440.8 millones.</t>
  </si>
  <si>
    <t xml:space="preserve">El Municipio de  Suarez – Cauca no ha terminado las obras de conexión en tubería necesarias para dejar funcional la planta de tratamiento; y no realizó el fortalecimiento institucional. </t>
  </si>
  <si>
    <t>Gestionar y dejar constancia de las actuaciones administrativas y jurídicas adelantadas por el MVCT frente al incumplimiento del Municipio de Suárez – Cauca, orientadas al cierre del convenio y a la puesta en conocimiento de las autoridades competentes</t>
  </si>
  <si>
    <t>Remitir a la Oficina Jurídica del MVCT la solicitud de análisis para la liquidación judicial del convenio, con sustento en el incumplimiento del ejecutor
Comunicar formalmente a los organismos de control competentes las actuaciones adelantadas y el estado del proyecto</t>
  </si>
  <si>
    <t>Solicitud formal elevada por el supervisor a la Oficina Jurídica para la liquidación del convenio (1)
Oficios de comunicación a los organismos de control (2)</t>
  </si>
  <si>
    <t>H1(2016)</t>
  </si>
  <si>
    <t>Garagoa (Boyacá). Ejecutor PDA. Debilidades de los distintos actores que tenian la responsabilidad sobre la formulación, viabilización, ejecución, supervisión, seguimiento y monitoreo, generando que no se cumpliera oportunamente con los fines para los cuales fueron focalizados los recursos del proyecto.</t>
  </si>
  <si>
    <t>Necesidad de cambio de ubicación de tanque levado, que implicó ajustes de diseño, reformulación de proyecto, levantamiento topografico, rediseño hidraulico y estructural y nuevos trámites de servidumbre y titularidad del predio que implicaron demoras en la ejecución del proyecto.</t>
  </si>
  <si>
    <t>1. Realización de mesas de seguimiento con el municipio y el PDA para concertar y acompañar el proceso de reformulación
2. Aprobación de la Reformulación Nº 2 por parte del Ministerio.
3. Reinicio de los contratos derivados del proyecto (obra e interventoría).</t>
  </si>
  <si>
    <t>Actas de reunión (2)
Oficio de aprobación de la reformulación (1)
Actas de reinicio suscritas. (2)</t>
  </si>
  <si>
    <t>VASB - DIRECCIÓN DE PROGRAMAS - SUBDIRECCIÓN DE PROYECTOS</t>
  </si>
  <si>
    <t>6-2018FIN</t>
  </si>
  <si>
    <t>Falencias en el proceso de sensibilización, difusión y/o comunicación del proyectos previo al proceso de ejecución</t>
  </si>
  <si>
    <t>Falta de articulación entre los diferentes actores, previo a la suscripción del contrato de obra, ya que no se emprendieron labores de comunicación y sensibilización a cada uno de los municipios, los cuales hubiesen permitido identificar la potencial oposición de la comunidad sin que se contratara y pagara la fase I.</t>
  </si>
  <si>
    <t>Nueva resolución expedida</t>
  </si>
  <si>
    <t>Resolución de evaluación y viabilización
de proyectos expedida (1)</t>
  </si>
  <si>
    <t>12-AEFCOR</t>
  </si>
  <si>
    <t>Estructuración y Reformulación del Contrato de Obra No. 347 de 2022 “Construcción del sistema para el Abastecimiento de Agua Potable para las veredas Cedro Cocido y Santa Paula, corregimiento de Leticia Municipio de Montería, Departamento de Córdoba”(A)(D). debilidades en los estudios y diseños técnicos, debido a que se encontraron diferencias en algunas cantidades y precios</t>
  </si>
  <si>
    <t>Durante la fase de planeación se presentaron debilidades en los estudios y diseños técnicos, debido a que se encontraron diferencias en algunas cantidades y precios del presupuesto lo que derivó en procesos de reformulación antes del inicio de las obras y ajustes en los diseños en la fase ejecución lo que ocasiona que actualmente el proyecto se encuentre suspendido.</t>
  </si>
  <si>
    <t>H14(2024)</t>
  </si>
  <si>
    <t>La situación considerada como deficiente hace referencia a las debilidades en el seguimiento de los recursos realizado por el Ministerio, debido a que estas gestiones no han sido efectivas, toda vez que no se ejecutaron los recursos comprometidos para el desarrollo de los proyectos. No se evidencian soportes de la ejecución de los recursos objeto de la situación observada.</t>
  </si>
  <si>
    <t>Realizar seguimiento a la obligación presupuestal de los recursos comprometidos en la vigencia para proyectos asociados con el Plan Nacional de Suministro de Agua Potable y Saneamiento Básico Rural para evitar la constitución de reserva presupuestal</t>
  </si>
  <si>
    <t>Actualizar la programación de caja para el giro de los recursos comprometidos durante la vigencia con corte a agosto y noviembre</t>
  </si>
  <si>
    <t>H16(2022)</t>
  </si>
  <si>
    <t>La CGR manifiesta que exiten debilidades en las funciones de supervisión y seguimiento adelantadas por el Ministerio de Vivienda, Ciudad y Territorio, lo cual se evidencia en las fechas de terminación prorrogadas, el estado de suspensión y por ende la ejecución de los recursos en los proyectos con aportes de la Nación.</t>
  </si>
  <si>
    <t xml:space="preserve">Realizar seguimiento a la ejecución, terminación de obras, y entrega del proyecto al municipio. 
Convenios Interadministrativos de Uso de Recursos No. 800 de 2022, No. 802 de 2022 y No. 1081 de 2022                  </t>
  </si>
  <si>
    <t>Realizar a través del supervisor mesas de trabajo con el ejecutor y el municipio para el seguimiento del avance físico de las obras</t>
  </si>
  <si>
    <t>Actas de mesa de trabajo (15) 5 por cada convenio
Acta de Entrega (3)  1 por cada convenio</t>
  </si>
  <si>
    <t>H4(2020)</t>
  </si>
  <si>
    <t>La ejecución presupuestal durante la vigencia 2020, respecto de los recursos comprometidos para la realización de los proyectos de inversión, se establece baja ejecución, como se observa en los convenios administrativos firmados y las resoluciones de recursos asignadas a determinados proyectos y de los recursos del grupo BID Mocoa.</t>
  </si>
  <si>
    <t xml:space="preserve">La ejecución presupuestal durante la vigencia 2020, respecto de los recursos comprometidos para la realización de los proyectos de inversión, se establece baja ejecución, como se observa en los convenios administrativos firmados y las resoluciones de recursos asignadas a determinados proyectos y de los recursos del grupo BID Mocoa.
</t>
  </si>
  <si>
    <t>H7(2020)</t>
  </si>
  <si>
    <t>Realizar el seguimiento de los proyectos de agua y saneamiento básico, desde el componente técnico, financiero y de ejecución, verificando la ejecución del alcance. 
639 de 2019 LETICIA 
632 de 2019 COYAIMA 
546 de 2019 VILLAVICENCIO</t>
  </si>
  <si>
    <t>Informe final de Supervisión</t>
  </si>
  <si>
    <t xml:space="preserve">Informe final de supervisión (3) 1 por cada convenio. </t>
  </si>
  <si>
    <t>H8(2024)</t>
  </si>
  <si>
    <t>La CGR estableció presuntas deficiencias en la planeación, capacidad y gestión en la ejecución de los recursos asignados durante la vigencia 2024, teniendo en cuenta que las apropiaciones son legalmente ejecutadas con la (…) recepción de los bienes y servicios que se han acordado en los compromisos adquiridos con todas las formalidades legales y, en los demás eventos, (…)</t>
  </si>
  <si>
    <t>H13(2022)</t>
  </si>
  <si>
    <t xml:space="preserve">La CGR manifiesta falta de eficacia en la consecución de las metas o resultados de los proyectos, con base en los recursos asignados y comprometidos en los mismos, teniendo en consideración que la función del MVCT es gestionar para que los proyectos se realicen en el tiempo establecido, pero que además no se puede desconocer las situaciones externas. </t>
  </si>
  <si>
    <t>Requerir mensualmente a las entidades involucradas, acciones de mejora que permitan disminuir los tiempos que actualmente se deben llevar a cabo el inicio y ejecución de los proyectos.</t>
  </si>
  <si>
    <t xml:space="preserve">Oficios (6)
Actas de mesas de trabajo (6)
Informe de efectividad (1)
</t>
  </si>
  <si>
    <t>H14(2023)</t>
  </si>
  <si>
    <t>Demoras en el cumplimiento de requisitos por parte de los entes territoriales para la viabilización de proyectos de acuerdo al Res. 611 de 2019 y posterior asignación de recursos</t>
  </si>
  <si>
    <t>H11(2024)</t>
  </si>
  <si>
    <t>La CGR indica que corresponde a deficiencias en la proyección de los gastos de funcionamiento y de inversión, en la estructuración de los proyectos, en estudios y diseños, en la planeación y ejecución de estos recursos</t>
  </si>
  <si>
    <t>Deficiencias en la proyección de los gastos de funcionamiento y de inversión, en la estructuración de los proyectos, en estudios y diseños, en la planeación y ejecución de estos recursos</t>
  </si>
  <si>
    <t>7AEFT302</t>
  </si>
  <si>
    <t>Ejecución de los contratos Nro. 600, 656, 706, 605, 615, 631, 632 y 706 de 2024. Administrativa con presunta incidencia Disciplinaria</t>
  </si>
  <si>
    <t>Se identificaron atrasos en la ejecución de los cronogramas de actividades, de los contratos de obras suscritos por el Ministerio de Vivienda, Ciudad y Territorio en el marco de la declaratoria de emergencia (Decreto 1085 de 2023).</t>
  </si>
  <si>
    <t>VASB - GUAJIRA</t>
  </si>
  <si>
    <t>Actuación Especial de Fiscalización sobre el seguimiento a las órdenes emitidas por la corte constitucional en la sentencia T-302 de 2017 y autos derivados en cumplimiento de las ISSAI de auditoría de cumplimiento</t>
  </si>
  <si>
    <t>Fortalecer los puntos de control para la estructuración de los contratos y anexos técnicos</t>
  </si>
  <si>
    <t>Actualizar los EP: Realizar análisis de riesgos asociados a la planeación, a trámites administrativos, financieros, de concertación social, indicando su probabilidad y su mitigación.
Establecer criterios para pagos parciales según avance.
Establecer criterios para adiciones, prorrogas y suspensión de contratos.
Glosario con términos técnicos para la comprensión de estos contratos.</t>
  </si>
  <si>
    <t>Un estudio actualizado.(1)
Una matriz de riesgo como anexo al estudio previo actualizado. (1)
El Glosario como anexo al estudio previo. (1)</t>
  </si>
  <si>
    <t>H15(2022)</t>
  </si>
  <si>
    <t>La CGR manifiesta baja ejecución financiera de los recursos desembolsados por el MVCT de los proyectos financiados con recursos de la Nación, entre otras causas, por la falta o deficiente supervisión y seguimiento ejercidas por el MVCT al desarrollo y ejecución de dichos recursos por parte del ejecutor</t>
  </si>
  <si>
    <t>Verificar  a través de la supervisión la  necesidad de los desembolsos,  soportados mediante el cronograma de ejecución física y el programa de inversión aprobados por la interventoría y avalados PDA Atlantico.</t>
  </si>
  <si>
    <t>Realizar a través de la supervisión mesas de trabajo trimestrales con el ejecutor y el municipio para el seguimiento del avance físico de las obras y la necesidad de los desembolsos.</t>
  </si>
  <si>
    <t>Mesas de trabajo con el ejecutor e interventor (6), 
Actas de terminación de proyecto (3)
Informe de efectividad (3)</t>
  </si>
  <si>
    <t>H25(2018)</t>
  </si>
  <si>
    <t>Ejecución convenio 169 de 2013 (AD):Según informe de gestión del 31 de diciembre de 2018 presentado por FONADE,  hubo contratos derivados que se terminaron sin el cumplimiento de los objetivos previstos lo que puede constituir un detrimento patrimonial de $904.342.163 por la gestión inecifiente e ineficaz de la inversión y la administración de los recursos.</t>
  </si>
  <si>
    <t>Faltas en la gestión contractual de FONADE que concluyeronen la terminación de contratos derivados correspondientes a 2 consultorías y 2 interventorías con incumplimiento.</t>
  </si>
  <si>
    <t>Realizar seguimiento a los compromisos pactados en acta de liquidación y seguimiento al proceso judicial del cual depende el reintegro de los recursos</t>
  </si>
  <si>
    <t>Informe seguimiento compromisos (1)
Seguimiento al avance del proceso judicial mediante oficios a Enterritorio (3)</t>
  </si>
  <si>
    <t>10-2020AD</t>
  </si>
  <si>
    <t xml:space="preserve">Ejecución Contratos PVGII.
ENTerritorio y el comité técnico fiduciario, no han actuado de forma diligente, en la aplicación de las causales de incumplimiento por parte del contratista, en la ejecución de los contratos 5-040 y 5-079, lo que permitió que se extendiera el plazo, presentando demoras no justificadas, ni avaladas por la interventoría en debida forma.
</t>
  </si>
  <si>
    <t>Segun lo establecido en informe de auditoria de desempeño Déficit Habitacional Urbano Diciembre 2020, por parte del comité no se observa que se hayan adelantado las acciones legales establecidas en el contrato, lo que permitio que se extendiera el plazo, presentando demoras no justificadas, ni avaladas por la interventoría en debida forma.</t>
  </si>
  <si>
    <t xml:space="preserve">Gestionar visita y mesas de trabajo presencial, a los proyectos ubicados en san pablo Nariño y paz de Ariporo Casanare, por parte de la SPAT, para realizar seguimiento y establecer compromisos 
</t>
  </si>
  <si>
    <t xml:space="preserve"> 1. Visitas a los proyectos de vivienda con informes de comisión  san pablo Nariño y paz de Ariporo Casanare.
           2. Mesas de seguimiento   virtuales                             </t>
  </si>
  <si>
    <t xml:space="preserve">Informe  comisión de visita al proyecto  san pablo (1)  Informes de comisión de visitas al proyecto  paz de Ariporo (2)  Informe  mesa de seguimiento virtual   a san pablo(1)   Informes  mesas de seguimiento virtuales   a paz de Ariporo(2)                                                                  Informe de efectividad (1)          </t>
  </si>
  <si>
    <t>4-ACMOCOA</t>
  </si>
  <si>
    <t xml:space="preserve">Incumplimiento del contratista que dejó  obras incompletas que afectan el funcionamiento del sistema de alcantarillado, 
</t>
  </si>
  <si>
    <t xml:space="preserve">Priorizar y agilizar la contratación y ejecucion tanto de las obras inconclusas como de las faltantes para que el sistema quede en completa operación. </t>
  </si>
  <si>
    <t>Contratar y ejecutar tanto las obras inconclusas como las obras faltantes y,  finalizar la reclamación ante la aseguradora y acciones judiciales para el reintegro del anticipo.</t>
  </si>
  <si>
    <t>Informes semestrales de avance (4)
Actas de recibo a satisfaccion (obras) (2)</t>
  </si>
  <si>
    <t>Continuar con las acciones pertinentes a fin de recuperar el anticipo no amortizado asi como los perjuicios causados por el incumplimiento del contratista.</t>
  </si>
  <si>
    <t>Continuar con las acciones, de reclamación, frente a la compañía de seguros y las respectivas acciones legales contra el contratista de obra.</t>
  </si>
  <si>
    <t>Informes semestrales de avance (recuperacion anticipo) (4)</t>
  </si>
  <si>
    <t>3-ACMOCOA</t>
  </si>
  <si>
    <t>La CGR manifiesta que no se lograron los permisos del INVIAS para  las  obras ejecutadas en el tramo Acacias (frente 2) y de la ANI para las obras ejecutadas en el tramo la peña (frente 4).</t>
  </si>
  <si>
    <t>Priorizar y agilizar la contratación y ejecucion de las obras que permitan conectar los tramos construidos del sector  las Acacias y La Peña  para que queden en pleno funcionamiento, una vez obtenidos los permisos del INVIAS y la ANI tal como se programo desde la planificación del proyecto.</t>
  </si>
  <si>
    <t>Realizar la contratación y ejecución de  las obras del cruce del INVIAS  para conectar las obras del tramo las Acacias, a fin que sean construidas segun el trazado y diseño.
Seguir apoyando al Municipio para obtener el permiso de la ANI, a fin que la GIP pueda continuar el proceso de contratación y ejecución de las obras que permitan la conexión  segun el trazado y diseño.</t>
  </si>
  <si>
    <t>9ODS2023</t>
  </si>
  <si>
    <t>Auditoría de Desempeño Intersectorial, Eficacia en la implementación de los principales programas identificados por el Gobierno Nacional para el cumplimiento de las metas ODS 1.2 y 1.3, con énfasis en las acciones para mitigar el impacto de la pandemia originada por el SARS Covid-19, con perspectiva de género, vigencias 2020 y 2021</t>
  </si>
  <si>
    <t>12ACIA</t>
  </si>
  <si>
    <t>Debilidad en el control y seguimiento por parte de la Entidad Nacional Competente para el cumplimiento de requisitos y la expedición de la respectiva certificación de la entrega a satisfacción de la obra, que conlleva a que el proceso de extinción de la obligación tributaria no se realice de forma oportuna</t>
  </si>
  <si>
    <t>El trámite entre la entrega de la obra por el contratista, la certificación por parte del Ministerio de Vivienda, Ciudad y Territorio para iniciar el trámite de la expedición de la resolución de extinción de la obligación, a partir del recibo definitivo de la obra, excede los plazos previstos en el Decreto.</t>
  </si>
  <si>
    <t>Adelantar las gestiones de seguimiento bimensual, entre la entrega de las obras y los procesos subsiguientes que corresponde a la liquidación de los contratos derivados y la expedición de la Certificación financiera para la Extinción de la obligación tributaria, emitida por la Fiduciaria.</t>
  </si>
  <si>
    <t>Enviar correo electrónico de la Subdirección de proyectos de la entidad a la Fiduciaria, solicitando información de los avances de los procesos subsiguientes que corresponde a la liquidación de los contratos derivados y la expedición de la Certificación financiera para la Extinción de la obligación tributaria</t>
  </si>
  <si>
    <t>8 correos electronicos de seguimiento bimensual</t>
  </si>
  <si>
    <t>H5(2023)</t>
  </si>
  <si>
    <t>Cuentas de Orden Deudoras – Activos Contingentes. Posibles bienes PAR INURBE en proceso de Saneamiento. (A). el saldo de la cuenta 1510 Inventarios – Mercancías en Existencia se encuentra subestimada en cuantía indeterminada, dado que despues de 9 años, de 4.341 bienes del Par INURBE en Liquidación, al cierre de la vigencia 2023 aún continúan 2.556 inmuebles pendientes de legalizar</t>
  </si>
  <si>
    <t>La cuenta 1510 – inventarios mercancía presenta incertidumbre por una subestimación, al no lograr identificarse en su totalidad qué bienes cumplen con los criterios para ser incorporados como activos del MVCT.</t>
  </si>
  <si>
    <t>Identificar jurídicamente los predios que ya no son propiedad de los extintos ICT – INURBE o del Ministerio como subrogatario y  adelantar las acciones necesarias al interior de la SSA para remitir  los soportes correspondientes a la SFP para la cancelación contable en la cuenta de orden y el cierre de los expedientes</t>
  </si>
  <si>
    <t>Recolectar la información técnica y jurídica de cada de los predios que se encuentran a nombre de un tercero y comunicar a través de memorando a la SFP para la cancelación del registro contable en la cuenta de orden 1510</t>
  </si>
  <si>
    <t>1. Elaborar documento Excel con la relación de los predios identificados a nombre de terceros, para realizar el proceso de saneamiento, indicando para cada uno de ellos, el numero de radicado del memorando a traves del cual se realizo la solicitud (1)
2, Elaborar informe de depuracion contable (1)</t>
  </si>
  <si>
    <t>H5(2024)</t>
  </si>
  <si>
    <t>Debilidades en los sistemas de control y seguimiento oportuno de los recursos administrados por terceros, así como la inadecuada aplicación del marco normativo para el reconocimiento y revelación de la información financiera; generando incertidumbre en los saldos revelados en las Notas a los Estados Financieros</t>
  </si>
  <si>
    <t>H3(2021)</t>
  </si>
  <si>
    <t>Las ejecuciones de legalizaciones de gastos del proyecto son superiores al saldo disponible con cargo al convenio, lo que genera un saldo negativo contrario a la naturaleza de la cuenta contable, evidencia falta de control y conciliación oportuna por parte de las áreas encargadas del manejo de los recursos girados y disponibles para el proyecto</t>
  </si>
  <si>
    <t>Realizar informe con la conciliación de saldos del Convenio CUR-12-2018</t>
  </si>
  <si>
    <t>Realizar la revisión de los estados financieros, con el fin de clarificar el saldo negativo identificado.</t>
  </si>
  <si>
    <t>Informe con la conciliación de saldos del Convenio CUR-12-2018(1)</t>
  </si>
  <si>
    <t>Auditoría Financiera MVCT Vigencia 2021</t>
  </si>
  <si>
    <t>H3(2019)</t>
  </si>
  <si>
    <t xml:space="preserve">
Fallas en la comunicación, registro y conciliación de la información contable y financiera del MVCT.
Debilidades en el control y vigilancia de los convenios y/o contratos del MVCT. 
</t>
  </si>
  <si>
    <t>Fallas en la comunicación, registro y conciliación de la información contable y financiera del MVCT. Debilidades en el control y vigilancia de los convenios y/o contratos del MVCT</t>
  </si>
  <si>
    <t>Fallas en la comunicación, registro y conciliación de la información contable y financiera del MVCT. Debilidades en el control y vigilancia de los convenios y/o contratos del MVCT.</t>
  </si>
  <si>
    <t>H2(2023)</t>
  </si>
  <si>
    <t>Cuenta 190513 Bienes y Servicios Pagados por Anticipado – Estudios y Proyectos. (A). sobreestimación en $2.485.229.113 por las diferencias en los saldos pendientes por ejecutar del Convenio No. 27 y Contrato No. 291 con ENTERRITORIO por valor de $2.480.187.513 y de $5.041.600 del contrato No. 1104 con la Empresa EDUBAR S.A.</t>
  </si>
  <si>
    <t>La CGR manifiesta que la cuenta 190513 Bienes y servicios pagados por anticipado se sobreestimó debido a la existencia de partidas pendientes de conciliar de vigencias anteriores  identificadas pero no depuradas  que permita reportar saldos  conciliados al cierre de la vigencia entre la información del Ministerio y los informes financieros de las entidades</t>
  </si>
  <si>
    <t>H3(2024)</t>
  </si>
  <si>
    <t>Falta de control en la causación o devengo de los hechos económicos Se requieren lineamientos para evitar diferencias entre la liquidación de los convenios y los contratos derivados</t>
  </si>
  <si>
    <t>35-2020AD</t>
  </si>
  <si>
    <t>Condiciones de Calidad de las Viviendas PVG II
El ente de control evidencio debilidades; generadas por falta de control en la viabilizacion de los proyectos y en la vigilancia durante el desarrollo de los mismos, que afectan la calidad de las viviendas y de vida de los habitantes y/o beneficiarios.</t>
  </si>
  <si>
    <t>Segun lo establecido en informe de auditoria de desempeño Déficit Habitacional Urbano Diciembre 2020,Si bien las acciones atendieron las reparaciones locativas de las viviendas, respecto de las cuales se reporta beneficio cualitativo; los inconvenientes presentados en los
proyectos por problemas de ubicacion, no presentan soluciones alternas para estos
casos</t>
  </si>
  <si>
    <t>Enviar reiteracion sobre las observaciones realizadas por la CGR, a las 12 alcaldias relacionadas en el hallazgo, con copia a personeria, procuraduria y contraloria, para que sean atendidas, y conforme a  su respuesta realizar informe de resultados.</t>
  </si>
  <si>
    <t>1. Enviar reiteraciones  2. Realizar informe de resultados</t>
  </si>
  <si>
    <t xml:space="preserve">comunicaciones de reiteracion   (12)  Informe de resultados (1)                                 </t>
  </si>
  <si>
    <t>36-2020AD</t>
  </si>
  <si>
    <t>Calidad, suficiencia y seguridad de la información del sector vivienda</t>
  </si>
  <si>
    <t>Debilidades relacionadas con el manejo de los datos y la información del sector vivienda que debe ser gestionada y administrada tanto por el Ministerio de Vivienda Ciudad y Territorio, como por Fonvivienda</t>
  </si>
  <si>
    <t xml:space="preserve">DIVIS - SSFV </t>
  </si>
  <si>
    <t>REPETIDA</t>
  </si>
  <si>
    <t>DIDE - DPR</t>
  </si>
  <si>
    <t>H2(2021)</t>
  </si>
  <si>
    <t>La CGR determina como causas: 1. Contrato 27,  Diferencia de $8.735.871.437 no soportada, sobreestima el saldo de la cuenta del activo por este valor. 2. Contrato 859, partidas pendientes por conciliar, subestimó el saldo del activo.$532.805.671 3. Contrato 169, anticipos pendientes de legalizar al cierre de la vigencia. $179.362.154</t>
  </si>
  <si>
    <t>10ODS2023</t>
  </si>
  <si>
    <t>Por  pandemia del Covid-19 el Gobierno nacional no contó con la disponibilidad de los recursos necesarios para asignar al programa y así poder cumplir las metas establecidas en el plan de desarrollo y asi poder cerrar la brecha en el deficit habitacional cualitativo.</t>
  </si>
  <si>
    <t>Desarrollar una nueva metodologiá que permita al programa con los recursos necesarios ampliar la cobertura de beneficiarios disminuyendo de esta manera en un mayor grado el deficit habitacional cualitativo a nivel nacional.</t>
  </si>
  <si>
    <t>1. Implementar nueva metodologia en el desarrollo del programa.    
2. Ampliar la cobertura del programa a los municipios nivel 4,5 y 6.        
3. Realizar mejoramientos en las tres categorias establecidas en el programa.</t>
  </si>
  <si>
    <t>1. Nuevo manual operativo del programa (1)
2. Realizar informe de ejecución de los mejoramientos  en minimo 50 municipios en el año 2024.  (1)
3. Realizar informe de ejecución de mejoramientos en las tres categorias contempladas en el manual operativo.(1) 
4. Informe de efectividad (1)</t>
  </si>
  <si>
    <t>8AEFT302</t>
  </si>
  <si>
    <t>Alcance del Contrato Nro. 605 de 2024.</t>
  </si>
  <si>
    <t>Si bien la meta del contrato correspondía a ser un de carácter referencial y estimativo, el alcance final del contrato denota que el valor de referencia establecido por parte del MVCT para determinar el alcance inicial no guardo relación con la realidad, reduciendo la meta establecida un 32,25 %, limitando así el acceso al servicio de agua potable a 10 comunidades</t>
  </si>
  <si>
    <t>Incorporar una obligacion contractual para ambas partes de revisión periódica en proximos  contratos que permita: Realizar ajustes en metas, presupuesto o alcance si se identifican desviaciones significativas. Recalibrar las metas de cobertura en función de las condiciones reales sin afectar la calidad del servicio.</t>
  </si>
  <si>
    <t>Incluir la obligacion de revisión periódica en el contrato desde el estudio previo hasta el clausulado</t>
  </si>
  <si>
    <t>1) informe de contratos ajustados con la obligacion</t>
  </si>
  <si>
    <t>1-ACPI_25</t>
  </si>
  <si>
    <t>Gestión insuficiente y omisiones en el ejercicio de la supervisión contractual, que llevaron a la expiración del plazo y pérdida de competencia para liquidar desde 2016, falta de medidas efectivas para cerrar el vínculo fiduciario y salvaguardar los intereses de la Nación</t>
  </si>
  <si>
    <t>Solicitar ante la jurisdicción competente la liquidación judicial del contrato PAR INURBE.</t>
  </si>
  <si>
    <t>1. Adelantar mesas de trabajo  entre el MVCT y  Fiduprevisora S.A. para definir un  cronograma para atender los asuntos pendientes por ejecutar o entregar. 2. Radicar la solicitud de liquidación judicial del Contrato. 3. Cierre del expediente contractual</t>
  </si>
  <si>
    <t>Actas de mesas de trabajo trimestrales con seguimiento a las acciones contempladas en el cronograma (4). Constancia de radicación ante la PGN de la solicitud liquidación judicial contrato (1) Memorando al Grupo de Contratos con la entrega del expediente, incluyendo el Formato GCT-F-37 (Acta de Cierre del Expediente Contractual) (1)</t>
  </si>
  <si>
    <t>Auditoría de Cumplimiento - Patrimonio Autónomo de Remanentes Par Inurbe en Liquidación - Adm. Fiduprevisora S.A – MVCT, vigencias 2020 a 2024</t>
  </si>
  <si>
    <t>2-ACPI_25</t>
  </si>
  <si>
    <t>La postura institucional refleja una actitud pasiva frente al riesgo, limitándose a exponer la imposibilidad jurídica de liquidar, sin evidenciar actuaciones preventivas ni correctivas para mitigar el vacío de cobertura aseguradora, configurándose una omisión en el ejercicio de la supervisión contractual</t>
  </si>
  <si>
    <t>Implementar un control semestral de las vigencias de las garantías requeridas y obligatorias de los Contratos de Fiducia suscritos por el MVCT y Fonvivienda.</t>
  </si>
  <si>
    <t>El Grupo de Contratos enviará memorando a los supervisores de contratos de fiducia del MVCT  y/o FONVIVIENDA, solicitando cumplimiento de las obligaciones del Manual de Supervisión en cuanto al envió de las pólizas de cumplimiento vigentes. El supervisor, a través de memorando, enviará las garantías conformadas en los contratos de fiducia para su inclusión en el expediente contractual.</t>
  </si>
  <si>
    <t xml:space="preserve">Memorando del Coord. del Grupo de Contratos a los supervisores de contratos de fiducia (1) Certificación de la Fiduciaria donde incorpore el negocio fiduciario en la póliza de riesgo financiero o global bancaria (1). Informe semestral del estado de garantías de los contratos de fiducia (2)
</t>
  </si>
  <si>
    <t>4-ACPI_25</t>
  </si>
  <si>
    <t>Deficiencias en la actualización de la información registrada y controlada por parte de Fiduprevisora S.A. como parte del consorcio PAR Inurbe en Liquidación y la falta de control en la información reportada al Ministerio de Vivienda, Ciudad y Territorio</t>
  </si>
  <si>
    <t>Realizar los informes técnicos y juridicos de los predios de ICT - Inurbe, con el propisito de definir la acciones a implementar. Realizando anualmente 300 informes  de los bienes,</t>
  </si>
  <si>
    <t xml:space="preserve">Visitas a los predios del ICT- Inurbe y efectuar las actividades tendientes a obtener los soportes para la caracterización y definición de acciones para el saneamiamiento o movilización de los bienes.
</t>
  </si>
  <si>
    <t xml:space="preserve">Fichas de caracterización diligenciadas anualmente (300) </t>
  </si>
  <si>
    <t>5-ACPI_25</t>
  </si>
  <si>
    <t>Falta de gestión en la transferencia de dominio, la actualización de la información y la conservación de los bienes fiscales, y las tenencias y construcciones que los afectan. Falta de gestión efectiva ha impedido la oportuna transferencia o disposición de los bienes, así como la actualización de la información catastral y registral.</t>
  </si>
  <si>
    <t>Realizar  la identificación, visita y definición  a implementar de los bienes inmuebles del ICT - INURBE. Interviniendo 300 predios cada año.</t>
  </si>
  <si>
    <t xml:space="preserve">Visitas a los predios del ICT- Inurbe y efectuar las actividades tendientes a obtener los soportes para la caracterización y definición de acciones para el saneamiamiento o movilización de los bienes.
Depuración de la cuenta de orden con respecto a los predios que se encuentran en cabeza de terceros. Para lo cual se requiere contar con los documentos que soporte dicha situación.
</t>
  </si>
  <si>
    <t>Fichas de caracterización diligenciadas anualmente (300) 
Memorandos anuales dirigidos a la Subdirección de Finanzas y Presupuesto con el proposito de depurar la cuenta de orden (6)</t>
  </si>
  <si>
    <t>1APSB_25</t>
  </si>
  <si>
    <t>No se evidencia acta de entrega del municipio al ejecutor del servicio que detalle la condición técnica del bien, su identificación y las obligaciones de uso y mantenimiento, documentos indispensables para garantizar la trazabilidad y responsabilidad en su mantenimiento y operación</t>
  </si>
  <si>
    <t>Fortalecer la supervisión en el marco de los CUR  con lineamientos técnicos, jurídicos y administrativos para la correcta ejecución de la contratación derivada por parte del ejecutor</t>
  </si>
  <si>
    <t>Realizar una circular con lineamientos técnicos, jurídicos y administrativos para la correcta ejecución de la contratación derivada en el marco de los CUR que se suscriban con el MVCT</t>
  </si>
  <si>
    <t>Auditoría de Cumplimiento Programas Agua Potable y Saneamiento Básico en el territorio nacional del Ministerio de Vivienda, Ciudad y Territorio – MVCT, vigencias 2022 a 2024</t>
  </si>
  <si>
    <t>2APSB_25</t>
  </si>
  <si>
    <t>Omisiones en el ejercicio de la supervisión, dirección y control del convenio, así como en la gestión oportuna de los recursos presupuestales asignados. Las demoras en la fase de diseño debían ser previstas y gestionadas oportunamente por el supervisor del convenio en ejercicio de sus funciones. Las gestiones realizadas para la protección de los recursos fueron tardías e insuficientes.</t>
  </si>
  <si>
    <t>Implementar un plan de gestión financiera y contractual que garantice la continuidad presupuestal del CUR 1332 de 2023 y la adecuada programación de los recursos, mediante el reinicio formal del convenio y de los contratos derivados, la actualización de la planeación financiera y la consolidación de un cronograma de pagos</t>
  </si>
  <si>
    <t>Reinicio del convenio  Reinicio contratación derivada  Matriz Planeación pasivo exigible de la vigencia 2026 Orden de pago de los desembolsos 2,3 y 4</t>
  </si>
  <si>
    <t>Acta de Reinicio del Convenio CUR 1332 de 2023 (1) Actas de Reinicio de Obra e Interventoría (2) Matriz Planeación pasivo exigible de la vigencia 2026 (1) Orden de pago de los desembolsos  (3)</t>
  </si>
  <si>
    <t>3APSB_25</t>
  </si>
  <si>
    <t>Se evidencia una inconsistencia de plazo que debió ser oportunamente identificada y articulada, así como una posible omisión en la verificación y articulación de la información contractual</t>
  </si>
  <si>
    <t>4APSB_25</t>
  </si>
  <si>
    <t>Posible omisión del deber de supervisión y control sectorial del MVCT frente a la oportuna liquidación del contrato, toda vez que según las cláusulas segunda y décimo tercera del convenio 292 de 2017, el MVCT ostenta facultades de supervisión sectorial, lo que le impone el deber de verificar el cumplimiento de los compromisos técnicos, financieros y administrativos por parte del ejecutor</t>
  </si>
  <si>
    <t>5APSB_25</t>
  </si>
  <si>
    <t>El MVCT al momento de otorgar la viabilidad, no advirtió que los estudios presentaban deficiencias técnicas y prediales que impedían su ejecución, reflejando fallas en el control previo de los proyectos sometidos a cofinanciación. Deficiente planeación y viabilización de estudios por parte MVCT, ya que los diseños aprobados no podían ejecutarse en las condiciones iniciales</t>
  </si>
  <si>
    <t>Ajustar y fortalecer el proceso de viabilización de proyectos mediante la modificación de la Resolución 0661 de 2019, incorporando requisitos técnicos y documentales que garanticen la suficiencia y calidad de los estudios y diseños, con el fin de prevenir la aprobación de proyectos con deficiencias que afecten su ejecución y evitar futuras suspensiones contractuales</t>
  </si>
  <si>
    <t>Modificar la resolución 0661-2019, encaminada al fortalecimiento de requisitos documentales de la gestión predial, permisos y licencias, y demás componentes Oficio de seguimiento al avance de la modificación de la resolución dirigido a la dependencia responsable en el mes de abril</t>
  </si>
  <si>
    <t>Resolucion Modificatoria (1)
Oficio de seguimiento (1)</t>
  </si>
  <si>
    <t>6APSB_25</t>
  </si>
  <si>
    <t>Falencias en el proceso de viabilización, toda vez que la concesión de aguas presentada como soporte no sustituye el permiso de ocupación de cauce. Incumplimiento de las obligaciones ambientales y deficiencias en la gestión de los permisos requeridos para la ejecución del proyecto. Falencias de seguimiento y coordinación entre las entidades participantes.</t>
  </si>
  <si>
    <t>Fortalecer el proceso de seguimiento de los proyectos con la verificación de los requisitos ambientales, desde antes del inicio o continuidad de la ejecución contractual. Esto incluye, la articulación con la autoridad ambiental competente y el acompañamiento para asegurar la obtención de los permisos necesarios y evitar nuevos retrasos</t>
  </si>
  <si>
    <t>Oficio al municipio en el cual se entregue la revisión de los componentes hidráulico y Topográfico, requeridos para dar respuesta a las observaciones de la Corporación- Enero. Mesa de Asistencia con Municipio y CORANTIOQUIA- Febrero Permiso de Ocupación de Cauce-Mayo Reinicio de Obra e Interventoría-Junio</t>
  </si>
  <si>
    <t>Oficio al Municipio (1)
Acta de Mesa de Asistencia(1)
Permiso de Ocupación de Cauce(1)
Actas de Reinicio de Obra e Interventoría (2)</t>
  </si>
  <si>
    <t>7APSB_25</t>
  </si>
  <si>
    <t>Debilidades en la supervisión ejercida por el comité técnico del convenio de uso de recursos No. 1328 de 2023, teniendo en cuenta que una vez iniciado el proyecto este no contaba con las licencias y/o autorizaciones vigentes requeridas para la ejecución del proyecto y no se ha dado cumplimiento al reporte de los informes correspondiente a los Residuos de Construcción y Demolición – RCD</t>
  </si>
  <si>
    <t>Fortalecer los mecanismos de supervisión del convenio con la verificación previa y permanente de la vigencia de los permisos, licencias y autorizaciones ambientales. Esto incluye el seguimiento oportuno a las fechas de vencimiento y la articulación con la autoridad ambiental competente, para evitar nuevas suspensiones y garantizar la continuidad del proyecto.</t>
  </si>
  <si>
    <t>Oficio al municipio mediante el cual se genere la alerta de vencimiento del permiso y se proceda con los tramites necesarios para prorrogarlo-Diciembre Mesa de Asistencia con Municipio y  CORPONARIÑO-Enero Prorroga de la Licencia-Abril</t>
  </si>
  <si>
    <t>Oficio al Municipio (1)
Acta de Mesa de Asistencia (1)
Licencia prorrogada (1)</t>
  </si>
  <si>
    <t>8APSB_25</t>
  </si>
  <si>
    <t>Deficiencias en la fase de planeación y viabilización del proyecto. Los diseños aprobados no podían ejecutarse en las condiciones iniciales, lo que obligó a suspender los contratos y a iniciar una reformulación integral, comprometiendo el propósito final</t>
  </si>
  <si>
    <t>9APSB_25</t>
  </si>
  <si>
    <t>Omisiones en el ejercicio oportuno de las funciones de supervisión, seguimiento y adopción de medidas correctivas que son propias e indelegables del supervisor del convenio. El MVCT tuvo conocimiento temprano y continuo de las contingencias del Convenio 1334 de 2023, sin que adoptara medidas correctivas oportunas y efectivas.</t>
  </si>
  <si>
    <t>10APSB_25</t>
  </si>
  <si>
    <t>El MVCT en su etapa de viabilizar un proyecto se limita a la verificación documental basándose en los requisitos establecidos en la Resolución No. 0661 de 2019 y en el principio de la buena fe de la documentación requerida y remitida por la entidad formuladora. Debilidades en el ejercicio de la supervisión toda vez que, presuntamente no se verificó el cumplimiento de las obligaciones</t>
  </si>
  <si>
    <t>Resolucion Modificatoria (1) Oficio de seguimiento (1)</t>
  </si>
  <si>
    <t>11APSB_25</t>
  </si>
  <si>
    <t>Debilidad en la supervisión y control del proyecto, toda vez que, presuntamente no se verificó el cumplimiento de las obligaciones y su desarrollo, en consecuencia, ha perjudicado el cumplimiento del proyecto en el término establecido y la reducción del alcance del proyecto viabilizado</t>
  </si>
  <si>
    <t>Fortalecer la supervisión realizada a los CUR mediante la verificación de requisitos adicionales previa a la autorización del primer desembolso por parte del Ministerio</t>
  </si>
  <si>
    <t>1. Implementar una herramienta que permita verificar el cumplimiento de requisitos mínimos técnicos, jurídicos y administrativos exigidos para el inicio de la ejecución física de obra. 2. Modificar la minuta de los CUR en lo relacionado con los desembolsos de los aportes de la nación que se suscriban posterior a la implementación de la herramienta de verificación de requisitos mínimos.</t>
  </si>
  <si>
    <t>1. Herramienta de verificación de cumplimiento de requisitos mínimos. 2. Minuta CUR ajustada</t>
  </si>
  <si>
    <t>1_CUR1072</t>
  </si>
  <si>
    <t>Deficiencias en la supervisión de las obligaciones del convenio CUR 1072 de 2021, quien debe velar por la correcta ejecución de los recursos al igual que el cumplimiento a satisfacción el objeto contractual</t>
  </si>
  <si>
    <t>Fortalecer el ejercicio de supervisión y seguimiento técnico, jurídico y administrativo del Convenio CUR No. 1072 de 2021, orientado a garantizar la culminación, puesta en funcionamiento y operación efectiva del sistema de alcantarillado del Sector 4 del municipio de Cereté, asegurando el cumplimiento del objeto contractual y el beneficio a la comunidad.</t>
  </si>
  <si>
    <t>Visita de revisión técnica integral del estado actual del proyecto.
Emisión de requerimientos formales al ejecutor y al ente territorial.
Definición y seguimiento de un plan de acción con cronograma verificable.</t>
  </si>
  <si>
    <t xml:space="preserve"> Visita (1)
Oficios (2) 
Plan de Acción (1)</t>
  </si>
  <si>
    <t>Respuesta de fondo. Denuncia 2025-335880-82111-D. CAT_1203_2025_1, radicado MVCT 2025ER0173674</t>
  </si>
  <si>
    <t>2_CUR1072</t>
  </si>
  <si>
    <t>Deficiencias en la planificación y gestión del proyecto, que prolongaron la ejecución, afectando la oportunidad de la entrega del servicio a la comunidad beneficiaria.
Deficiencias en la supervisión del convenio CUR 1072 de 2021, ya que el objeto convenido inicialmente presento reducción a la cobertura física inicialmente establecida.</t>
  </si>
  <si>
    <t>Ajustar y fortalecer el proceso de viabilización de proyectos mediante la modificación de la Resolución 0661 de 2019, incorporando requisitos técnicos y documentales que garanticen la suficiencia y calidad de los estudios y diseños, con el fin de prevenir la aprobación de proyectos con deficiencias que afecten su ejecución y evitar futuras suspensiones contractuales.</t>
  </si>
  <si>
    <t xml:space="preserve">MODIFICACION RES. 0661-2019
En caminada al fortalecimiento de requisitos documentales por componentes </t>
  </si>
  <si>
    <t>Resolucion Modificatoria (1)</t>
  </si>
  <si>
    <t>3_CUR1072</t>
  </si>
  <si>
    <t>No se cumple con lo establecido en el Manual de contratación de MVCT, que indica que es obligación por parte del Ministerio de cumplir con el cargue de la información de las diferentes etapas del CUR 1072 de 2021</t>
  </si>
  <si>
    <t>Asegurar el cumplimiento integral y oportuno de las obligaciones de publicidad en el SECOP del Convenio Interadministrativo CUR No. 1072 de 2021 y de los contratos de fiducia asociados, conforme al Manual de Contratación del MVCT.</t>
  </si>
  <si>
    <t>Levantamiento de inventario de documentos pendientes de publicación
Cargue de documentos faltantes en SECOP</t>
  </si>
  <si>
    <t>Listado consolidado firmado / matriz de verificación (1)
Enlaces SECOP / pantallazos de publicación (1)</t>
  </si>
  <si>
    <t>4_CUR1072</t>
  </si>
  <si>
    <t>Deficiencias en la supervisión del convenio CUR 1072 de 2021, por cuanto el Ministerio es el responsable del cargue de la información a la plataforma del SECOP y la página web del MVCT</t>
  </si>
  <si>
    <t>Asegurar el cumplimiento integral y oportuno de las obligaciones de publicidad en la pagina web de la entidad de los documentos del Convenio Interadministrativo CUR No. 1072 de 2021 y de los contratos de fiducia asociados, conforme al Manual de Contratación del MVCT</t>
  </si>
  <si>
    <t xml:space="preserve">Verificación del contenido publicado en la web del MVCT.
Remision de informacion pendiente para publicacion en la pagina web </t>
  </si>
  <si>
    <t>VVDA</t>
  </si>
  <si>
    <t>VVDA (5 acc)</t>
  </si>
  <si>
    <t>Total</t>
  </si>
  <si>
    <t>Año de la auditoría</t>
  </si>
  <si>
    <t># hallazgos</t>
  </si>
  <si>
    <t># acciones de mejora</t>
  </si>
  <si>
    <t>En ejecución</t>
  </si>
  <si>
    <t>Vencida</t>
  </si>
  <si>
    <t>No efectiva
x reformular</t>
  </si>
  <si>
    <t>Cumplida 100%
x evaluar</t>
  </si>
  <si>
    <t>Totales</t>
  </si>
  <si>
    <t>Acciones de mejora cumplidas</t>
  </si>
  <si>
    <t>Acciones de mejora No efectivas</t>
  </si>
  <si>
    <t>Acciones de mejora con avance  &gt; 50%</t>
  </si>
  <si>
    <t>Acciones de mejora con avance &lt; 50%</t>
  </si>
  <si>
    <t>Acciones de mejora con 0% de avance</t>
  </si>
  <si>
    <t>Acciones de mejora vencidas</t>
  </si>
  <si>
    <t>Área responsable</t>
  </si>
  <si>
    <t>Total acciones de mejora</t>
  </si>
  <si>
    <t>&lt; 50%</t>
  </si>
  <si>
    <t>&gt; 50%</t>
  </si>
  <si>
    <t>Vencidas</t>
  </si>
  <si>
    <t>No efectivas</t>
  </si>
  <si>
    <t>Cumplidas por validar efectividad</t>
  </si>
  <si>
    <t>Financieros y presupuestales</t>
  </si>
  <si>
    <t>SG</t>
  </si>
  <si>
    <t>Debilidades en el seguimiento</t>
  </si>
  <si>
    <t>Debilidades en la viabilización</t>
  </si>
  <si>
    <t>Incumplimiento de metas</t>
  </si>
  <si>
    <t>Sistemas de Información</t>
  </si>
  <si>
    <t>EXTEMPORANEA X VALIDAR</t>
  </si>
  <si>
    <t>Expedición y Socialización de Lineamientos internos orientados a corregir debilidades recurrentes en la estructuración y seguimiento de contratos y convenios</t>
  </si>
  <si>
    <t>Expedición de lineamientos a traves de circulares, campañas, memorandos y cualquier otro tipo de mecanismo institucional sobre temas de estructuración y/o seguimiento contractual</t>
  </si>
  <si>
    <t>Plan de capacitación y fortalecimiento de capacidades y conocimientos en el marco de la gestión contractual</t>
  </si>
  <si>
    <t>NO CUMPLE</t>
  </si>
  <si>
    <t>CUMPLIMIENTO PARCIAL</t>
  </si>
  <si>
    <t>Falta de mecanismos de control y validación de la información de la subdirección de subsidios contra la información del aplicativo contratado por el programa.</t>
  </si>
  <si>
    <t>Revisar y ajustar el formato y procedimiento, definir lineamientos para su aplicación, e implementar su uso y seguimiento en la ejecución de convenios.</t>
  </si>
  <si>
    <t>Formato de control de recursos ajustado y aprobado en el SIG (1)
Lineamientos o instructivo emitido (1)
Evidencia de implementación y seguimiento del formato (1)</t>
  </si>
  <si>
    <t>Ajustar e implementar el formato de control de recursos (FRA-F-19) dentro de los procedimientos y lineamientos del proceso de gestión financiera, asegurando su aplicación obligatoria, seguimiento y uso para la conciliación de recursos en convenios interadministrativos</t>
  </si>
  <si>
    <t>EN REVISION OCI</t>
  </si>
  <si>
    <t>1. Incorporación de recursos para la Fase I: diagnóstico de proyectos.
2. Suscripción de convenio para ejecutar el diagnóstico, ajustes y diseños del proyecto.
3. No objeción a los estudios previos de las convocatorias de consultoría e interventoría.
4. No objeción a la adjudicación de las convocatorias para diagnóstico, ajustes y diseños</t>
  </si>
  <si>
    <t>1. Acta de viabilidad (1 acta)
2. Acta de inicio Convenio. (1 acta)
3. Carta No objeción EP (1 carta)
4. Carta No objeción EP (1 carta)</t>
  </si>
  <si>
    <t>1. Incorporación de recursos para la Fase I: diagnóstico de proyectos.
2. Suscripción de convenio para ejecutar diagnóstico, ajustes y diseños.
3. No objeción a estudios previos de las convocatorias de consultoría e interventoría.
4. No objeción a la adjudicación de las convocatorias.
5. Suscripción de contratos de consultoría e interventoría.</t>
  </si>
  <si>
    <t>1. Acta de viabilidad (1 acta)
2. Acta de inicio Convenio. (1 acta)
3. Carta No objeción EP (1 carta)
4. Carta No objeción EP (1 carta)
5. Contratos firmado (2 contratos)</t>
  </si>
  <si>
    <t>1. Acta de viabilidad (1 acta)
2. Acta de inicio Convenio. (1 acta)
3. Carta No objeción EP (1 carta)
4. Carta No objeción EP (1 carta)
5. Contratos firmados (2 contratos)</t>
  </si>
  <si>
    <t>1. Gestionar con FINDETER y el municipio el inicio de la Fase I (diagnóstico).
2. Elaborar insumos para la OAJ relacionados con la demanda por liquidación e incumplimiento.
3. Emitir no objeción a la adjudicación de las convocatorias de consultoría e interventoría para el diagnóstico, ajustes y diseños del proyecto.</t>
  </si>
  <si>
    <t>1. Carta de viabilización, reformulación y acta de inicio del convenio (2 documentos).
2. Memorando con informe de incumplimiento para la demanda de la OAJ contra Aguas y Aguas de Pereira (1 documento).
3. Carta de no objeción (1 carta).</t>
  </si>
  <si>
    <t>Diseñar y socializar documento orientador de gestión de Suelo Urbano para el desarrollo de vivienda</t>
  </si>
  <si>
    <t>a. Elaborar el documento orientador.
b. Socializar el documento orientador a las entidades territoriales</t>
  </si>
  <si>
    <t>a. Documento orientador (1)
b. Pruebas de socialización en la página web del ministerio (1)</t>
  </si>
  <si>
    <t>Circulares o Campañas o Memorandos</t>
  </si>
  <si>
    <t xml:space="preserve">Capacitaciones en la Estructuración de Procesos de Contratación </t>
  </si>
  <si>
    <t>Modificación del Manual de Contratación y Manual de Supervisión</t>
  </si>
  <si>
    <t>Modificación del manual de contratación aclarando los aspectos de estructuración e idoneidad en los procesos de contratación</t>
  </si>
  <si>
    <t>Modificación del Manual de Contratación Publicado y Socializado</t>
  </si>
  <si>
    <t>Programar y realizar conciliaciones periódicas, efectuar seguimiento al cumplimiento de las obligaciones establecidas en las actas de liquidación y gestionar ante Enterritorio los ajustes requeridos en los informes contables. Asimismo, ajustar e implementar el formato FRA-F-19 para fortalecer el control y la conciliación de  recursos en convenios interadministrativos</t>
  </si>
  <si>
    <t>Cto 27 -2004: Conciliar diferencias entre informe de pagos y saldos por ejecutar en estados financieros
Cto 169 y Convenio 291: Revisar y ajustar el formato control de recursos.
Cto 859: Soporte reintegro de los recursos.
Contrato 440: Solicitar a ENTERRITORIO el ajuste de los informes financieros</t>
  </si>
  <si>
    <t>Contrato 27-2004: actas de mesa de trabajo (2)
Contrato 169-2013 y Contrato 291: Formato de control de recursos ajustado
y aprobado en el SIG (1)
Lineamientos o instructivo emitido (1)
Evidencia de implementación y seguimiento del formato (1)
Contrato 859: soporte de reintegro (1)
Contrato 440: oficio (1)</t>
  </si>
  <si>
    <t>Terminar el proceso de liquidación parcial con el acta No. 6 con la cual se finaliza el proceso de liquidación parcial que se le permite a las entidades</t>
  </si>
  <si>
    <t>Elaborar y formalizar acta parcial de liquidación No. 6</t>
  </si>
  <si>
    <t>Acta parcial de liquidación (1)
Informe de efectividad (1)</t>
  </si>
  <si>
    <t>Contrato 27-2004: Identificar los valores que va a devolver ENTERRITORIO en la siguiente
liquidación parcial
Contrato 169 - 2013: Realizar el seguimiento a los estados de la contratación derivada de que trata el artículo CUARTO del ACUERDAN del acta de liquidación con el fin que la ejecución financiera se refleja en el informe periódico de pagos remitido por ENTERRITORIO</t>
  </si>
  <si>
    <t>Contrato 27 -2004: Mesa de trabajo con ENTERRITORIO con el fin de verificar los valores a reintegrar de los recursos para el acta de liquidación número seis.
Contrato 169-2013: Oficio remitido a Enterritorio, solicitando el estado de los contratos que quedaron relacionados en el acta de liquidación y los valores a reintegrar.</t>
  </si>
  <si>
    <t>Contrato 27 de 2024: Mesas de trabajo contrato 27 - 2004 (2)
Oficio contrato 169-2013 (1)</t>
  </si>
  <si>
    <t>Cto 27: Identificar los valores que va a devolver ENTERRITORIO en la siguiente
liquidación parcial 
Cto 169: Realizar seguimiento a los informes de causación remitidos por ENTerritorio y al acta de liquidación de 2023.
Cto 859: Entregar evidencia del reintegro de recursos.</t>
  </si>
  <si>
    <t>Cto 27 -2004: Mesa de trabajo con ENTERRITORIO para depuración de saldos y
verificar los valores a reintegrar
Cto 169: Requerir a Enterritorio solicitando el estado de los contratos relacionados en el acta de liquidación, los valores a reintegrar y la actualización de los saldos que están pendientes por legalizar
Cto 859: Soporte reintegro de los recursos</t>
  </si>
  <si>
    <t>Cto 27-2004: Acta de liquidación parcial nro 6
Cto 169-2013: oficios (2)
Cto 859: Soporte reintegro (1)
acta mesa de trabajo semestral para revisión estados financieros (2)</t>
  </si>
  <si>
    <t>EFECTIVA</t>
  </si>
  <si>
    <t>INEFECTIVA</t>
  </si>
  <si>
    <t>Gestionar ante Fonvivienda la asignación de los subsidios de vivienda nueva a la comunidad indígena NUKAK.</t>
  </si>
  <si>
    <t>Realizar el informe de asignación de 20 subsidios de vivienda nueva rural destinados a la comunidad indígena NUKAK, indicando las acciones adelantadas a nivel institucional desde el MVCT para el cumplimiento de la meta, detallando las barreras técnicas y jurídicas que se puedan presentar dadas las necesidades y condiciones la comunidad indígena NUKAK.</t>
  </si>
  <si>
    <t>Un informe de Asignación de subsidios</t>
  </si>
  <si>
    <t>SSEVR</t>
  </si>
  <si>
    <t>1. La recolección documental presenta retrasos, dado que varios requisitos dependen de gestiones a cargo del contratista.
2. La revisión documental presenta retrasos por falta de articulación entre las áreas responsables, generando reprocesos.</t>
  </si>
  <si>
    <t>1.Solicitar al proveedor o contratista los documentos requeridos para adelantar la liquidación, una vez realizado el último pago.
2.Generar base de control estableciendo fechas de seguimiento mensual.</t>
  </si>
  <si>
    <t>1.Remitir mediante correo electrónico al proveedor o contratista la solicitud de entrega de la documentación requerida para la liquidación, definiendo una fecha límite de cumplimiento.
2. Implementar una base de control para el seguimiento mensual de las actvidades a desarrollar en el marco de las obligaciones del supervisor frente al proceso de liquidación de contratos.</t>
  </si>
  <si>
    <t>Correo enviado por cada contrato (1)
Base de seguimiento consolidada (6)</t>
  </si>
  <si>
    <t>Modificar el Manual de Contratación y el Manual de Supervisión para incorporar lineamientos sobre las actividades de las etapas de planeación, ejecución y seguimiento contractual. Una vez aprobadas las modificaciones, se socializarán a través de los canales oficiales de la entidad para garantizar su conocimiento e implementación</t>
  </si>
  <si>
    <t>1. Modificación del Manual de Contratación y Supervisión GCT-M-01 y GCT-M-02
2. Realizar 1 capacitación sobre los ajustes realizados al Manual de Contratación y Supervisión GCT-M-01 y GCT-M-02
3. Socializar a través de medios oficiales la nueva versión del Manual de Contratación y Supervisión GCT-M-01 y GCT-M-02</t>
  </si>
  <si>
    <t>Manuales Actualizados (2)
Capacitación Realizada (1)
Socialización realizada a través de cualquier medio oficial (1)</t>
  </si>
  <si>
    <t>Socialización de responsabilidades asociadas al registro, seguimiento y gestión de la ejecución contractual en la plataforma SECOP II</t>
  </si>
  <si>
    <t>Realizar 1 capacitación sobre los lineamientos de responsabilidades asociadas al registro, seguimiento y gestión de la ejecución contractual y financiera en la plataforma SECOP II.</t>
  </si>
  <si>
    <t>Capacitación Realizada</t>
  </si>
  <si>
    <t>Realizar muestreo aleatorio del 10% de los contratos de cada area de la entidad y socializar con las areas del ministerio el informe con los resultados de la revisión.</t>
  </si>
  <si>
    <t>Realizar, de manera trimestral, un muestreo aleatorio del 10% de los contratos de cada area revisando la oportunidad y completidud de la publicación de documentos de ejecución.</t>
  </si>
  <si>
    <t>Muestreo aleatorio trimestral del 10% de los contratos de cada area</t>
  </si>
  <si>
    <t>dos (2) comunicaciones</t>
  </si>
  <si>
    <t>Se acordará fecha de entrega de acta de terminación y/o recibo final de obra</t>
  </si>
  <si>
    <t>Fortalecer el ejercicio de supervisión implementando un esquema de seguimiento técnico, jurídico y administrativo, que permita identificar de manera temprana las contingencias y activar medidas correctivas. Esto incluye articulación con ejecutor para mesas de seguimiento para el cumplimiento de cronogramas y mitigación de riesgos, y entrega de acta de terminación y/o recibo de obra.</t>
  </si>
  <si>
    <t>Mesas de Seguimiento de avance de proyecto (4)
Acta de terminación y/o recibo final de obra (1)</t>
  </si>
  <si>
    <t>Fortalecer los mecanismos de control de la asignación de subsidios de los programas de mejoramiento de vivienda</t>
  </si>
  <si>
    <t>Remitir bimestralmente las bases de subsidios asignados incluyendo variables mínimas de control (estado, vigencia, identificador del hogar) requeridos para la conciliación por parte de la SSVF y la SSEVR a la DIVIS</t>
  </si>
  <si>
    <t>Reportes bimestrales mes vencido en archivos Excel con cortes a 31 de mayo, 31 de julio y 30 de septiembre de 2026.</t>
  </si>
  <si>
    <t>Validar, conciliar y consolidar la información remitida por las Subdirecciones, verificando consistencia de registros, identificación de diferencias, análisis de causas, gestión de ajustes y seguimiento a su corrección</t>
  </si>
  <si>
    <t>Informes consolidados de conciliación con cortes a 31 de mayo, 31 de julio y 30 de septiembre de 2026.</t>
  </si>
  <si>
    <t>SSEVR y SSFV</t>
  </si>
  <si>
    <t>Elaborar e implementar una matriz integral de seguimiento contractual para convenios y proyectos ejecutados por la Dirección</t>
  </si>
  <si>
    <t>Matriz de seguimiento</t>
  </si>
  <si>
    <t>Matriz Excel</t>
  </si>
  <si>
    <t>Realizar mesas periódicas de seguimiento técnico y contractual sobre el estado de los convenios a cargo de la Dirección</t>
  </si>
  <si>
    <t>Actas de seguimiento y reportes de avance</t>
  </si>
  <si>
    <t>Acta de reunión</t>
  </si>
  <si>
    <t>Inclusión de requisitos sociales en la Resolución de evaluación y viabilización de proyectos del sector de agua y saneamiento básico -Deroga 
la Resolución 661 de 2019</t>
  </si>
  <si>
    <t>Presentar ante el Comite institucional de gestion y desempeño peridodicamente el resultado del seguimiento de los asuntos técnicos, financieros y jurídicos de los proyectos de Agua y Saneamiento Básico, para fortalecer la programación, el seguimiento y la ejecución de los proyectos de inversión, liderados por el despacho del VASB</t>
  </si>
  <si>
    <t>Mesa tecnica de seguimiento interna
Matriz integral de seguimiento de proyectos
Consolidar y hacer seguimiento a los compromisos y decisiones adoptadas</t>
  </si>
  <si>
    <t>Acta de Mesa de Seguimiento (10)
Matriz de seguimiento Actualizada (10)
Informe semestral consolidado de resultados de la implementación (2)</t>
  </si>
  <si>
    <t>DPR - DIDE</t>
  </si>
  <si>
    <t>Generar informe de seguimiento al proceso de conciliación finananciero dirigido a la Secretaria General, previa realizacion de mesa de trabajo con FINDETER</t>
  </si>
  <si>
    <t>Memorando con Informe de seguimiento al proceso de conciliación</t>
  </si>
  <si>
    <t>DSH
GTSP</t>
  </si>
  <si>
    <t>Capacitaciones a areas solicitantes para fortalecer las capacidades institucionales de los actores que intervienen en la gestión contractual, reducir reprocesos, mejorar la calidad de la revisión documental.</t>
  </si>
  <si>
    <t>H1(2025)</t>
  </si>
  <si>
    <t>Subcuenta 138426 – Pago por Cuenta de Terceros superior a 360 días, Clasificada como Corriente. (A) Del valor total de las incapacidades que se encuentran pendientes de reintegro, $46.398.733, corresponden a registros de incapacidades con una edad superior a los 360 días, no obstante, este valor no se encuentra clasificado como activos no corrientes en los EEFF del MVCT</t>
  </si>
  <si>
    <t>Indebida clasificación de los valores correspondientes a la cuenta 138426. Fallas de presentación, clasificación, registro y control de información financiera, acuerdo con el  Marco Normativo para Entidades de Gobierno</t>
  </si>
  <si>
    <t>1. Actualizar y fortalecer el procedimiento de análisis y clasificación de incapacidades 2) Diseñar una matriz o reporte de control que identifique automaticamente incapacidades por rango de vencimiento</t>
  </si>
  <si>
    <t>1) Incoporar en el procedimiento una actividad obligatoria de revisión mensual de la antigüedad de las incapacidades por cobrar, estableciendo que los saldos cuya recuperación se espere después de doce meses sean reclasificados como activos no corrientes</t>
  </si>
  <si>
    <t>1. Procedimiento 2. Acta de aprobación 3. Socialización 4.Matriz</t>
  </si>
  <si>
    <t>2026/07/07</t>
  </si>
  <si>
    <t>2026/12/31</t>
  </si>
  <si>
    <t>H2(2025)</t>
  </si>
  <si>
    <t>Cuenta 1637 – Propiedad Planta y Equipo No Explotados (A). Subestimación en la cuenta, por valor de $938.822.955, se evidenció que la entidad tenía registrado en el grupo contable (16), propiedad planta y equipo, elementos dispuestos para dar de baja que no tienen placa de inventario física y 7 activos en los cuales su valor de adquisición no supera los $1.135</t>
  </si>
  <si>
    <t>Situación que se presentó por contravenir la “Representación fiel” de la información contable de acuerdo con el numeral 4.1.2 de las Normas para el Reconocimiento, Medición, Revelación y Presentación de los Hechos Económicos de las Entidades de Gobierno</t>
  </si>
  <si>
    <t>Realizar la identificación, depuración y clasificación de los bienes con el resultado de la toma física, para validar el estado de uso</t>
  </si>
  <si>
    <t>1. Analizar el resultado de la toma físca que realiza la entidad de manera anual  e identificar los bienes objeto de ajuste y reclasificación contable, de acuerdo con su condición (no explotados, inservibles, obsoletos, entre otros 2. Reportar en el informe de conciliación de cierre de inventarios contable mensual el movimiento de las cuentas</t>
  </si>
  <si>
    <t>Base analizada y reclasificada (1) Reporte mensual de conciliación (5)</t>
  </si>
  <si>
    <t>2026/08/01</t>
  </si>
  <si>
    <t>H3(2025)</t>
  </si>
  <si>
    <t>Registro Contable Deterioro Inmueble Hotel Dann (A). El MVCT no realizó el cálculo y reconocimiento del deterioro contable del inmueble Hotel Dann. Situación que genera incertidumbre en el valor de la edificación presentada en los EEFF del MVCT, por valor de $12.091.500.168 y refleja un incumplimiento en las condiciones y requisitos de la información contable de “Representación fiel”</t>
  </si>
  <si>
    <t>La respuesta emitida no logro desvirtuar la observación, ya que no aportó evidencias de las actividades adelantadas en 2025, en relación con los “mantenimientos al predio, orientados al reforzar la seguridad de las instalaciones y evitar posibles sanciones por parte de la Alcaldía Local; y adicionalmente, el avalúo comercial efectuado en el año 2025 no registra indicios deterioro”</t>
  </si>
  <si>
    <t>Implementar  un cronograma  seguimiento y control para garantizar la obtención de los avaluos comerciales que corresponde a los inmuebles de propiedad de la entidad que se encuentren en uso</t>
  </si>
  <si>
    <t>1. Programar anualmente la gestión para la obtencón de avalúos comerciales de los inmuebles en uso 2. Remitir a la SFP el resultado de las variaciones del avalúo comercial respecto al valor en libros de cada bien</t>
  </si>
  <si>
    <t>Solicitar los avaluos comerciales de los bienes inmuebles de uso de la Entidad (1) Reportar a la SFP el resumen de la variación del avaluo vs el valor en libros de cada bien inmueble en uso de la Entidad (1)</t>
  </si>
  <si>
    <t>H4(2025)</t>
  </si>
  <si>
    <t>Subcuenta 167502 – Terrestre (Camioneta Siniestrada) (A). Sobreestimación en la subcuenta por $51.949.800, correspondiente al valor del vehículo de placas OCK830 registrado en los EEFF y una subestimación de la subcuenta 168508 Otros equipos de transporte, tracción y elevación por $43.638.664, y en la subcuenta 589017 Pérdidas en siniestros por $8.311.136</t>
  </si>
  <si>
    <t>Deficiencias en el reconocimiento de la realidad económica y por incumplimiento de las condiciones y requisitos de la información contable de “Representación fiel” de acuerdo con el numeral 4.1.2 de las Normas para el Reconocimiento, Medición, Revelación y Presentación de los Hechos Económicos de las Entidades de Gobierno</t>
  </si>
  <si>
    <t>Actualizar y fortalecer instructivos y manuales asociados a la adminsitración y control de bienes de la Entidad</t>
  </si>
  <si>
    <t>1. Realizar la revisión integral de los documentos asociados al procedimiento de administración de bienes e incluir las actividades específicas de control para la identificación y reporte oportuno de novedades que afecten los registros contables 2. Gestionar la aprobación y publicación de los documentos actualizados</t>
  </si>
  <si>
    <t>Documento(s) actualizado(s) (1) Documento(s) actualizados en el SPG (1)</t>
  </si>
  <si>
    <t>H5(2025)</t>
  </si>
  <si>
    <t>Subcuenta 190513 Bienes y Servicios Pagados por Anticipado – Estudios y Proyectos (A). Se presentan diferencias en los saldos pendientes por ejecutar de los Bienes y Servicios Pagados por Anticipado registrados en los EEFF del MVCT con corte a 31 de diciembre de 2025, en los convenios No. 91 y No. 27 – ENTERRITORIO y Contrato 1127– Consorcio IEHG -JVP La Guajira</t>
  </si>
  <si>
    <t>Existencia de partidas pendientes de conciliar de vigencias anteriores, entre la información presentada en los informes y extractos financieros emitidos por las entidades, y la registrada en los Estados Financieros del MVCT. Pese a las acciones realizadas existen diferencias identificadas pero no depuradas, situación que afecta los saldos de las cuentas al cierre de la vigencia</t>
  </si>
  <si>
    <t>1. Expedir circular con lineamientos de operación, procedimientos y mecanismos de conciliación que garanticen el flujo oportuno e íntegro de la información contable, conforme a la Resolución 347 de 2025 2. Socializarla con las dependencias y supervisores de convenios 3. Capacitar a supervisores y apoyos financieros en seguimiento contable y en la Resolución 347 de 2025.</t>
  </si>
  <si>
    <t>1.1. Elaborar el proyecto de circular con lineamientos para el fortalecimiento del control interno contable 1.2. Gestionar su revisión, aprobación y expedición 2.1. Divulgarla institucionalmente 2.2. Socializarla con las dependencias responsables 3.1-3.2. Diseñar y ejecutar jornada de capacitación a supervisores 3.3. Evaluar su efectividad.</t>
  </si>
  <si>
    <t>1) Circular  2) Evidencia de Socialización 3) Registo de Capacitación</t>
  </si>
  <si>
    <t>2026/07/01</t>
  </si>
  <si>
    <t>Mesa tecnica de seguimiento interna Matriz integral de seguimiento de proyectos Consolidar y hacer seguimiento a los compromisos y decisiones adoptadas.</t>
  </si>
  <si>
    <t>Acta de Mesa de Seguimiento (10) Matriz de seguimiento Actualizada (10) Informe semestral consolidado de resultados de la implementación (2)</t>
  </si>
  <si>
    <t>2026/09/01</t>
  </si>
  <si>
    <t>2027/06/30</t>
  </si>
  <si>
    <t>H6(2025)</t>
  </si>
  <si>
    <t>Subcuenta 192603 Fiducia mercantil - patrimonio autónomo (A). Se presentan diferencias en los derechos en Fideicomiso de los contratos de fiducia mercantil celebrados con FINDETER y el registro en los Estados Financieros del MVCT, con corte a 31/12/2025. Contratos 036-2012; 159-2013; 438-2015; 1139-2020 y 1350 –2023</t>
  </si>
  <si>
    <t>Aunque el Ministerio no administra, ni ejecuta los movimientos fiduciarios, sí adelanta gestiones de seguimiento y depuración contable a fin de asegurar la razonabilidad y representación fiel de sus estados financieros. Se evidenciaron diferencias que no se encuentran depuradas, situación que afecta los saldos de las cuentas en los EEFF</t>
  </si>
  <si>
    <t>2027/01/30</t>
  </si>
  <si>
    <t>H7(2025)</t>
  </si>
  <si>
    <t>Subcuenta 240720 – Recaudos Por Clasificar (A). en las notas explicativas a los EEFF, se evidenció que la subcuenta se encuentra conformada por 69 registros de ingresos pendientes de identificación, originados principalmente en reintegros efectuados en 2025 por concepto de rendimientos financieros, devolución de recursos no ejecutados, reintegros de comisiones, entre otros.</t>
  </si>
  <si>
    <t>incumplimiento de las condiciones y requisitos de la información contable del “Reconocimiento de los elementos de los estados financieros”. Los ingresos si se tenían identificados, pero no fueron registrados correctamente al cierre de la vigencia de acuerdo con el marco normativo contable para entidades de gobierno</t>
  </si>
  <si>
    <t>Fortalecer el reporte, validación y seguimiento de la información financiera de los convenios, siguiendo los lineamientos establecidos por la Subdirección de Fianzas y Presupuestos mediante la herramienta que esta</t>
  </si>
  <si>
    <t>Solicitar a SFP definir las actividades tendiente al fortalecimiento de las capacidades de los equipos financieros del VASB Efectuar conciliaciones mensuales con los ejecutores Realizar mesas de trabajo con la SFP para revisar diferencias y hacer seguimiento a su incorporación en los registros financieros según sea el caso</t>
  </si>
  <si>
    <t>Memorando a la SFP (1) Actas de conciliación (4) Actas de revisión (2)</t>
  </si>
  <si>
    <t>2026/07/10</t>
  </si>
  <si>
    <t>2026/08/07</t>
  </si>
  <si>
    <t>H8(2025)</t>
  </si>
  <si>
    <t>Subcuenta 270103 Provisión Litigios y Demandas Administrativas (A). Sobrestimación de $1.849.374.702 en la provisión contable, procesos 70001333300120140025600 (ID eKOGUI 580938) y 25000233600020210006700 (ID eKOGUI 2304446)</t>
  </si>
  <si>
    <t>Inoportunidad e incumplimiento de registro del valor estimado de los procesos judiciales como lo establece el literal a del artículo 12 de la Resolución 431 de 2023 de la ANJE, el artículo 13 de la Resolución 231 de 2025 de MVCT y los requisitos de la información contable de “Representación fiel”</t>
  </si>
  <si>
    <t>Actualizar la metodología de seguimiento al contingente contable, estableciendo como fuente única de información para el ejercicio de provisión, la información consignada en el aplicativo eKogui</t>
  </si>
  <si>
    <t>1. Actualización del formato GJR-F-71 Informe mensual provisión contable , incorporando una columna para especificar la acción o tipo de control asociado a cada proceso. 2. Elaboración mensual de los informes de provisión contable tomando como única fuente el aplicativo eKogui, estableciendo como insumo la identificación de las sentencias favorables o desfavorables al dia 25 de cada mes.</t>
  </si>
  <si>
    <t>1. Formato actualizado (1) 2. Formato GJR F-71 Informe mensual provisión contable diligenciado mensualmente (7) con los anexos que evidencian el control realizado</t>
  </si>
  <si>
    <t>2027/01/15</t>
  </si>
  <si>
    <t>H9(2025)</t>
  </si>
  <si>
    <t>Operaciones Recíprocas (A). En los reportes de saldos por conciliar de Operaciones Recíprocas correspondientes al periodo enero a diciembre de 2025, se evidenció que en el formulario GN2015_002_OPERACIONES_RECIPROCAS_CONVERGENCIA existen saldos con diferencias en la subcuenta 240324 – Sistema General de Participaciones-para Agua Potable y Saneamiento Básico</t>
  </si>
  <si>
    <t>Las acciones adelantadas por el MVCT no fueron efectivas ya que se presentaron diferencias de la información reportada por MVCT con 94 entidades de nivel nacional, en los cuatro trimestres de la vigencia 2025, y no se pudo determinar si la entidad o el ente territorial tenían la razonabilidad de la información financiera</t>
  </si>
  <si>
    <t>1. Fortalecer el procedimiento de conciliación de operaciones recíprocas en colaboración con la Contaduría General de la Nación mediante la implementación de controles trimestrales con las entidades contrapartes,  antes del reporte a la CGN</t>
  </si>
  <si>
    <t>1. Causación de transferencias de SGP en su totalidad conforme a los documentos de distribución publicados en SICODIS 2. Remitir formato a la CGN de SGP                                                   3. Realizar seguimiento trimestral de los resultados de la actividad No. 2</t>
  </si>
  <si>
    <t>1. Registro contable 2. Formato CGN 3. Correos trimestrales</t>
  </si>
  <si>
    <t>H10(2025)</t>
  </si>
  <si>
    <t>Actualización de Manuales e Instructivos Contables (A). Se evidenció que el Manual de Políticas Contables versión 9.0, código FRA-M-01, así como el Instructivo de Políticas Contables versión 11.0 código FRA-I-02, se encuentran desactualizados a 31 de diciembre de 2025</t>
  </si>
  <si>
    <t>Deficiencias en la actualización del instructivo y del manual de políticas contables, teniendo en cuenta que en el manual y en el instructivo contable del MVCT, continúan apareciendo la presentación del estado de flujos de efectivo, informe que fue excluido del juego completo de estados financieros, de acuerdo con la Resolución 339 de 2025 de la CGN</t>
  </si>
  <si>
    <t>1. Actualizar instructivo de procedimientos contables en el numeral 5.4.13 Revisión, Presentación y Publicación de estados financieros trimestrales conforme al marco normativo para Entidades de Gobierno emitido por la CGN</t>
  </si>
  <si>
    <t>1. Actualizar el manual de politícas contables e instructivo conforme al marco normativo aplicable al MVCT</t>
  </si>
  <si>
    <t>1. Instructivo actualizado 2. Registro Socialización</t>
  </si>
  <si>
    <t>H11(2025)</t>
  </si>
  <si>
    <t>Notas Explicativas a los Estados Financieros (A). En las notas explicativas a los Estados Financieros para la vigencia 2025, se presentan las siguientes situaciones: deficiencias de transcripción, no se desagrega la información correspondiente a la relación de los elementos de las subcuentas 160506 - Equipo de recreación y deporte, 160511 - Herramientas y accesorios, 167502 – Terrestre</t>
  </si>
  <si>
    <t>La información que debe ser presentada en las Notas a los Estados Financieros, incumple lo establecido el numeral 1.3.6.1 de las Normas para el Reconocimiento, Medición, Revelación y Presentación de los Hechos Económicos del Marco Normativo para Entidades de Gobierno</t>
  </si>
  <si>
    <t>1) Diseñar e implementar una lista de verificación para la revisión de las notas a los estados financieros, que incluya la validación de vigencias, referencias normativas, desagregación de cifras y demás aspectos de forma y contenido, antes de su aprobación y publicación.</t>
  </si>
  <si>
    <t>1. Diseño lista de chequeo.  2. Socialización lista de chequeo al Equipo contable</t>
  </si>
  <si>
    <t>1. Lista de cheque  2. Registro Socialización</t>
  </si>
  <si>
    <t>H12(2025)</t>
  </si>
  <si>
    <t>Límite reserva presupuestal inversión constituida (A). El monto de las reservas presupuestales constituidas a 31/12/2025, con cargo al presupuesto de inversión correspondió al 44.28%, excediendo el porcentaje límite de constitución de reservas corresponde al 15%</t>
  </si>
  <si>
    <t>Deficiencias en la planeación, seguimiento y control a la ejecución del presupuesto de inversión, evidenciando la ejecución ineficiente e inoportuna de los proyectos definidos para la vigencia fiscal 2025</t>
  </si>
  <si>
    <t>Realizar la conciliación y depuración de las cifras, con  Findeter y Fiduciaria Central  en aras de asegurar la razonabilidad y representación fiel de los estados financieros.</t>
  </si>
  <si>
    <t>Adelantar mesa de trabajo entre el MVCT, Findeter y Fiduciaria Central para identificar y realizar los ajustes contables pertinentes. Verificación de conciliación y ajustes remitidos en los EEFF por parte de Fiduciaria Central</t>
  </si>
  <si>
    <t>1 acta de mesa de trabajo con Findeter y Fiduciaria Central FR-F-19 de los meses de julio y agosto de 2026 conciliados y sin diferencias.</t>
  </si>
  <si>
    <t>2026/09/30</t>
  </si>
  <si>
    <t>Implementar un cronograma de cierre anticipado en la OTIC en coordinación con la SFP en la cual se buscará en cierre de vigencia establecer fechas de corte máxima para la entrega de hitos tecnológicos  (licencias y servicios) garantizando una ventana de tiempo óptima para la revisión técnica y el trámite del pago dentro de la misma vigencia acorde a la optimización del proceso de recibo</t>
  </si>
  <si>
    <t>Mesas técnicas internas de dependencia</t>
  </si>
  <si>
    <t>Acta de mesa técnica</t>
  </si>
  <si>
    <t>Mesa tecnica de seguimiento interna Matriz integral de seguimiento de proyectos, Consolidar y hacer seguimiento a los compromisos y decisiones adoptadas Consolidar y hacer seguimiento a los compromisos y decisiones adoptadas.</t>
  </si>
  <si>
    <t>Implementar un Comité de Seguimiento de Proyectos con el fin de verificar los asuntos técnicos, financieros y jurídicos de los proyectos de Vivienda articulado entre la SFP, la OAP y el Viceministerio de Vivienda, para fortalecer la programación, el seguimiento y la ejecución de los proyectos de inversión, liderado por el despacho del Viceministerio de Vivienda.</t>
  </si>
  <si>
    <t>Diseñar una matriz integral de seguimiento de proyectos Realizar mesas técnicas mensuales para analizar el estado de los proyectos, riesgos y acciones Consolidar y hacer seguimiento a los compromisos y decisiones adoptadas.</t>
  </si>
  <si>
    <t>Matriz de seguimiento (1) Acta de Mesa de Seguimiento (10) Informe semestral consolidado de resultados de la implementación (2)</t>
  </si>
  <si>
    <t>H13(2025)</t>
  </si>
  <si>
    <t>Ejecución Presupuesto de Inversión. Vigencia 2025 (A-D). Se comprometió el 99,79% de la apropiación definitiva y se obligó el 86.44%, sin embargo, el porcentaje de ejecución respecto al rubro de inversión corresponde al 43,35% de la apropiación correspondiente</t>
  </si>
  <si>
    <t>Deficiencias en la planeación, programación y gestión en la ejecución de los recursos asignados durante la vigencia 2025 a través de patrimonios autónomos, los cuales son responsables de la administración y pago de los recursos asignados en el presupuesto para los programas de acceso de la población a los servicios de agua potable y saneamiento básico</t>
  </si>
  <si>
    <t>Acta de Mesa de Seguimiento (1) Matriz de seguimiento Actualizada (10) Informe semestral consolidado de resultados de la implementación (2)</t>
  </si>
  <si>
    <t>H14(2025)</t>
  </si>
  <si>
    <t>Publicación Documentos en SECOP (A-D). se evidenció que el cargue de la información en la plataforma SECOP fue realizado de manera extemporánea y con omisión de documentos, presentando deficiencias respecto de la publicación integral de los documentos e información exigidos para cada etapa contractual.</t>
  </si>
  <si>
    <t>Incumplimiento al principio de publicidad y transparencia, al no tener todos los documentos de los contratos debidamente publicados en el aplicativo SECOP y cargue de manera extemporánea. No se puede evidenciar un procedimiento con controles efectivos o una acción de mejora permanente para que estos incumplimientos no se vuelvan a presentar.</t>
  </si>
  <si>
    <t>Modificar y actualizar el Manual de Supervisión e Interventoría, incorporando los lineamientos y directrices expedidos en materia de contratación estatal, supervisión contractual, publicación de documentos y seguimiento a contratos y convenios</t>
  </si>
  <si>
    <t>Modificación del Manual de Supervisión e Interventoria GCT-M-02</t>
  </si>
  <si>
    <t>Manuales Actualizados</t>
  </si>
  <si>
    <t>Capacitaciones en materia de supervisión de contratos</t>
  </si>
  <si>
    <t>Realizar 1 capacitación sobre temas de supervisión de contratos</t>
  </si>
  <si>
    <t>Diseñar e implementar un instrumento de control permanente que permita a los supervisores verificar, durante la ejecución contractual, el cumplimiento oportuno de las obligaciones de publicación de documentos e información en SECOP por parte del ejecutor y demás responsables, dejando evidencia del seguimiento efectuado y de las acciones adelantadas frente a posibles incumplimientos</t>
  </si>
  <si>
    <t>Elaboracion del instrumento Aprobacion y socializacion del instrumento por parte del viceministerio Seguimiento al Instrumento por la supervisión</t>
  </si>
  <si>
    <t>Matriz Excel en linea (1) Correo electronico (1) Correo electronico (1)</t>
  </si>
  <si>
    <t>SECRETARIA GENERAL SFP</t>
  </si>
  <si>
    <t>DIDE DPR</t>
  </si>
  <si>
    <t>VASB, DIDE y DPR</t>
  </si>
  <si>
    <t>GCTOS</t>
  </si>
  <si>
    <t>SECRETARIA GENERAL
SFP</t>
  </si>
  <si>
    <t>Auditoría Financiera al MVCT, vigencia 2025</t>
  </si>
  <si>
    <t>Generar informe de seguimiento al proceso de conciliación financiero dirigido a la Secretaria General, previa realizacion de mesa de trabajo con FINDETER</t>
  </si>
  <si>
    <t>Adelantar mesa de trabajo entre el MVCT, Findeter y Fiduciaria Central para identificar y realizar los ajustes contables pertinentes.
Verificación de conciliación y ajustes remitidos en los EEFF por parte de Fiduciaria Central</t>
  </si>
  <si>
    <t>1 acta de mesa de trabajo con Findeter y Fiduciaria Central
FR-F-19 de los meses de julio y agosto de 2026 conciliados y sin diferencias.</t>
  </si>
  <si>
    <t>1MOCOA25</t>
  </si>
  <si>
    <t>Ejecución del Contrato de Obra No. GIP-11-2022 y Legalización del Anticipo (A-D-F). El contrato finalizó con un avance físico del 54.83%. Del anticipo solo se amortizó el 56,41%, quedo un saldo no amortizado de $1.322.678.674,96. No se evidencian gestiones efectivas de reintegro, reclamación a aseguradora ni activación de medidas contractuales para proteger el anticipo</t>
  </si>
  <si>
    <t>Debilidades en la planeación, supervisión, control contractual y administración del anticipo del contrato, la CGR evidencio fallas en la licitación, retrasos en ejecución, ausencia de acciones oportunas para exigir su reintegro de los saldos sin amortizar del anticipo o activar la garantía, ejecución de obras sin permisos e ineficaz control por parte de la interventoría y la GIP</t>
  </si>
  <si>
    <t>Solicitar a la Gerencia Integral un plan de acción con actividades detalladas y cronograma para el cierre del contrato, el inicio de acciones administrativas y/o judiciales, la contratación de las obras complementarias del Programa y la verificación de redes mediante CCTV</t>
  </si>
  <si>
    <t>Solicitar el plan de acción a la Gerencia Integral</t>
  </si>
  <si>
    <t>Solicitud de plan de acción</t>
  </si>
  <si>
    <t>2026/08/31</t>
  </si>
  <si>
    <t>ACCIÓN PREVENTIVA (Elaborar un instructivo  de supervisión de contratos de gerencia integral de proyectos financiados con recursos de banca multilateral)</t>
  </si>
  <si>
    <t>Estructurar un instructivo para la evaluación del cumplimiento y formulación de requerimientos a las gerencias por parte de las unidades coordinadoras de los proyectos financiados con recursos de banca multilateral</t>
  </si>
  <si>
    <t>Instructivo  de supervisión</t>
  </si>
  <si>
    <t>2MOCOA25</t>
  </si>
  <si>
    <t>Ejecución y Pago Contrato de Consultoría No. GIP-20-2023 del 21 de diciembre de 2023 (A). Los productos documentales carecen de elementos suficientes para demostrar el cumplimiento material del objeto contractual ni la efectividad de la estrategia de comunicaciones implementada, carecen de línea base, indicadores de resultado, metas cuantificables y mecanismos de medición de impacto.</t>
  </si>
  <si>
    <t>Debilidades identificadas en materia de planeación, estructuración y diseño del instrumento contractual, particularmente en lo relacionado con la ausencia de línea base, indicadores de resultado y mecanismos formales de medición de impacto, lo cual limitó la evaluación integral de la efectividad de la estrategia de comunicaciones frente a los objetivos definidos contractualmente.</t>
  </si>
  <si>
    <t>Revisar los términos de referencia para la nueva contratación verificando la inclusion de linea base, indicadores de resultado y metas cuantificables</t>
  </si>
  <si>
    <t>Revisar los términos de referencia antes de la no objeción del BID</t>
  </si>
  <si>
    <t>Acta mesa técnica entre la GIP y la UCP para revisar contenido de los términos de referencia de la contratación</t>
  </si>
  <si>
    <t>2026/07/31</t>
  </si>
  <si>
    <t>Verificar los productos del plan de comunicaciones  en articulación con el equipo de comunicaciones del MVCT</t>
  </si>
  <si>
    <t>Remitir correos de verificación de los productos previa acticulación con el equipo de comunicaciones del MVCT</t>
  </si>
  <si>
    <t>Correos</t>
  </si>
  <si>
    <t>2026/11/01</t>
  </si>
  <si>
    <t>2027/03/31</t>
  </si>
  <si>
    <t>3MOCOA25</t>
  </si>
  <si>
    <t>Ejecución técnica y financiera del sistema de medición de calidad de agua por parte de B&amp;C BIOSCIENCES S.A.S- CONTRATO GIP-31-2025; en el marco del proyecto CO-l1232 – Implementación del PMA de Mocoa (ETAPA I) (A-F-D). Pese al pago del 30% del valor contractual, el sistema de medición de calidad de agua no ha alcanzado una puesta en funcionamiento integral, continua y confiable</t>
  </si>
  <si>
    <t>Deficiencias graves en la etapa de planeación y estructuración del contrato, evidenciadas en la insuficiente identificación, análisis y gestión de las condiciones hidráulicas reales del sitio de instalación, las cuales resultaban determinantes para la viabilidad técnica del sistema contratado.</t>
  </si>
  <si>
    <t>Adelantar el seguimiento de los resultados de las pruebas técnicas que adelante la GIP con el contratista.</t>
  </si>
  <si>
    <t>Realizar el seguimiento a las pruebas técnicas por parte de la Gerencia Integral</t>
  </si>
  <si>
    <t>Actas de comité de seguimiento con la Gerencia Integral. (quincenal)</t>
  </si>
  <si>
    <t>Solicitar a la Gerencia Integral un plan de acción para el cierre del contrato con ocasión del resultado de las pruebas técnicas realizadas</t>
  </si>
  <si>
    <t>Solicitar el plan de acción</t>
  </si>
  <si>
    <t>2026/09/15</t>
  </si>
  <si>
    <t>4MOCOA25</t>
  </si>
  <si>
    <t>Pago y amortización del anticipo Contrato de Obra No. GIP-10-2022 – Plan Maestro De Alcantarillado De Mocoa (A-D-F). El contrato finalizó el 1 /07/2025 con un avance físico del 74,77%, quedando obras no ejecutadas y obligaciones contractuales pendientes de ejecución y/o subsanación. Se autorizaron pagos netos sin la debida  amortización del anticipo</t>
  </si>
  <si>
    <t>Debilidades en los mecanismos de control, seguimiento financiero, supervisión e interventoría, así como en la protección de los recursos públicos entregados a título de anticipo. Falta de control y seguimiento oportuno a la amortización del anticipo, la no exigencia de aplicación estricta de los descuentos proporcionales en las actas parciales</t>
  </si>
  <si>
    <t>5MOCOA25</t>
  </si>
  <si>
    <t>Anticipo, ejecución, pagos e indemnizaciones del CONTRATO GIP-07 del 21 de junio de 2021 (A-F-D). Finalizado el plazo, el CONTRATISTA NO entregó la totalidad de la obra contratada y lo ejecutado tampoco quedó funcional en varios de los tramos contratados.  La CGR establece que el daño al patrimonio público asciende a la suma de $1.197.004.270.</t>
  </si>
  <si>
    <t>Acción pasiva por parte de la INTERVENTORÍA y la SUPERVISIÓN, al no advertir oportunamente de los riesgos en el desarrollo del contrato y aplicar las cláusulas contractuales oportunamente, situación que terminó en un nuevo proceso de contratación con un mayor costo por las obras pendientes de ejecutar y corrección técnica</t>
  </si>
  <si>
    <t>Elaborar un tablero de supervisión que incluya un mecanismo de identificación de alertas tempranas y/o necesidad de mesas de trabajo y/o imposición de medidas de apremio a la GIP en asuntos críticos del Programa</t>
  </si>
  <si>
    <t>Elaborar matriz de seguimiento de asuntos críticos por parte de la UCP</t>
  </si>
  <si>
    <t>Matriz de seguimiento elaborada en donde se contemplen las actividades críticas en relación con la construcción de redes y colectores faltantes del plan maestro</t>
  </si>
  <si>
    <t>2027/02/23</t>
  </si>
  <si>
    <t>Realizar el seguimiento del plan de adquisiciones de las obras complementarias del Programa</t>
  </si>
  <si>
    <t>Realizar comités de seguimiento con la Gerencia Integral.</t>
  </si>
  <si>
    <t>Actas Comité de seguimiento quincenal</t>
  </si>
  <si>
    <t>6MOCOA25</t>
  </si>
  <si>
    <t>Contrato GIP-09 de 15 de septiembre de 2021 (A-F-D). El contratista abandonó la obra, el objeto contractual no fue ejecutado al 100%, existen recursos públicos no reintegrados, se ocasionaron mayores costos y sobrecostos, la aseguradora negó la reclamación, y existe incertidumbre sobre la recuperación efectiva de los recursos.</t>
  </si>
  <si>
    <t>Deficiencias en los mecanismos de planeación, supervisión, interventoría y control contractual, falta de seguimiento técnico y financiero oportuno, no adopción de medidas correctivas ante señales tempranas de incumplimiento e inadecuada administración del anticipo. Ausencia de evaluación del riesgo del contratista pese a antecedentes de incumplimiento</t>
  </si>
  <si>
    <t>Adelantar el seguimiento del desarrollo del tribunal de arbitramento</t>
  </si>
  <si>
    <t>Realizar una mesa mensual de seguimiento con el apoderado judicial y la Gerencia Integral</t>
  </si>
  <si>
    <t>Actas de comités de seguimiento al proceso del tribunal de arbitramento (mensuales)</t>
  </si>
  <si>
    <t>Realizar el seguimiento al plan de adquisiciones de las obras complementarias del Programa</t>
  </si>
  <si>
    <t>7MOCOA25</t>
  </si>
  <si>
    <t>Contratación directa en periodo de restricción – Ley 996 de 2005 (A-D). El MVCT suscribió un contrato de prestación de servicios de auditoría externa mediante la modalidad de contratación directa durante el periodo de restricción previsto en la Ley 996 de 2005, sin que en el expediente contractual se identificara soporte jurídico expreso que sustentara la aplicación de alguna</t>
  </si>
  <si>
    <t>La entrada en vigencia de la restricción de la contratación directa en el marco de la ley de garantías es el 30 de enero de 2026, fecha para la cual ya se había celebrado el contrato, con todos los soportes requeridos incluida la no objeción del BID, razón por la cual no se consideran aplicables acciones preventivas y/o correctivas.</t>
  </si>
  <si>
    <t>Incluir en los documentos de contratación directa la justificación que desde el punto de vista jurídico respalde la modalidad de selección, al amparo de lo dispuesto en las políticas de adquisiciones del BID y la normatividad aplicable.</t>
  </si>
  <si>
    <t>Elaborar los términos de referencia de los procesos de contratación directa que adelante el MVCT, con la inclusión de los soportes normativos que amparan la modalidad de selección</t>
  </si>
  <si>
    <t>Documeno  justificación TDR de la contratación  los requisitos que desde el punto de vista normativo aplican para la contratación directa bajo las políticas de adquisiciones del BID</t>
  </si>
  <si>
    <t>8MOCOA25</t>
  </si>
  <si>
    <t>Relación entre costos administrativos y avance físico del Proyecto PMA de Mocoa (A). La contratación total supera los $90.804 millones, la ejecución efectiva en adquisiciones es del 23%, los gastos administrativos y remuneraciones presentan una ejecución significativamente mayor, reflejando una desproporción entre la ejecución administrativa y los resultados materiales del proyecto.</t>
  </si>
  <si>
    <t>Debilidades estructurales identificadas en la relación entre los costos administrativos y el avance físico del proyecto, evidenciándose una ejecución desproporcionada de recursos destinados a la Gerencia frente a un avance material limitado, afectando la eficiencia del gasto público e incrementando la presión financiera sobre las fuentes de financiación</t>
  </si>
  <si>
    <t>Elaborar tablero de supervisión con la inclusión de un mecanismo de identificación de alertas tempranas y/o necesidad de mesas de trabajo y/o imposición de medidas de apremio a la GIP en asuntos críticos del Programa</t>
  </si>
  <si>
    <t>Matriz de seguimiento en donde se contemplen las actividades críticas en relación con la construcción de redes y colectores faltantes del plan maestro</t>
  </si>
  <si>
    <t>Solicitar a la GIP un plan de acción para el desarrollo de las actividades del Programa</t>
  </si>
  <si>
    <t>Solicitar a la GIP el plan de acción</t>
  </si>
  <si>
    <t>Adelantar el proceso de contratación del coordinador de la Unidad Coordinadora del Programa</t>
  </si>
  <si>
    <t>Surtir el proceso de contratación del profesional encargado de la coordinación de la Unidad Coordinadora del Proyecto</t>
  </si>
  <si>
    <t>Contrato de consultoría individual</t>
  </si>
  <si>
    <t>9MOCOA25</t>
  </si>
  <si>
    <t>Contrato GIP-24-2024 – Fortalecimiento institucional, legal, comercial y financiero de la Empresa Aguas Mocoa S.A. E.S.P (A). Persisten debilidades relacionadas con la validación técnica, la implementación efectiva, la trazabilidad y la articulación operativa de algunos componentes desarrollados, situación que limita la materialización integral de los resultados esperados</t>
  </si>
  <si>
    <t>Debilidades en la planeación y en la articulación de algunos productos del contrato frente a las condiciones reales de operación de la entidad. Insuficiente validación técnica de algunos entregables. Enfoque en la generación de productos documentales, sin evidencia suficiente de su implementación efectiva.Debilidades en los procesos de supervisión y seguimiento contractual</t>
  </si>
  <si>
    <t>Realizar comités de seguimiento Convenio 597 de 2019 con el Municipio, con participación de Aguas Mocoa S.A. E.S.P. y la GIP</t>
  </si>
  <si>
    <t>Realizar el seguimiento puntual de las acciones de fortalecimiento institucional adoptadas por parte de la Empresa Aguas Mocoa S.A. E.S.P.</t>
  </si>
  <si>
    <t>Actas de comité de Seguimiento Convenio 597 de 2019</t>
  </si>
  <si>
    <t>Formular requerimientos al alcalde en el marco del convenio interadministrativo para le cumplimieinto de sus obligaciones en el marco del convenio 597 de 2019</t>
  </si>
  <si>
    <t>Gestionar oficios con requerimientos a la Administración Municipal de Mocoa en cumplimiento de las obligaciones en materia institucional establecidas en el convenio interadministrativo No. 597 de 2019</t>
  </si>
  <si>
    <t>Requerimientos</t>
  </si>
  <si>
    <t>10MOCOA25</t>
  </si>
  <si>
    <t>Contrato GIP-16-2023 Fortalecimiento técnico y operativo de Aguas Mocoa S.A. E.S.P. (A). pese a la entrega formal de herramientas, estudios, planes e instrumentos técnicos, no se aportaron evidencias suficientes que permitieran verificar su uso continuo, integración operativa, sostenibilidad y apropiación institucional, conforme a la etapa de implementación prevista contractualmente.</t>
  </si>
  <si>
    <t>Debilidades en la articulación entre la entrega formal de productos técnicos y su implementación material y sostenida en la operación de la empresa, así como en la consolidación documental de soportes que permitan evidenciar trazabilidad del uso continuo de herramientas, planes y modelos entregados. Necesidad de fortalecer mecanismos de seguimiento posterior</t>
  </si>
  <si>
    <t>Realizar el seguimiento puntual de las acciones de fortalecimiento institucional adoptadas que impacten positivamente la operación por parte de la Empresa Aguas Mocoa S.A. E.S.P.</t>
  </si>
  <si>
    <t>Actas Comité de Seguimiento Convenio 597 de 2019</t>
  </si>
  <si>
    <t>Formular requerimientos al alcalde en el marco del convenio interadministrativo para el cumplimieinto de sus obligaciones en el marco del convenio 597 de 2019</t>
  </si>
  <si>
    <t>Gestionar oficios de requerimiento a la Administración Municipal de Mocoa exigiendo el cumplimiento de las obligaciones en materia institucional establecidas en el convenio interadministrativo No. 597 de 2019</t>
  </si>
  <si>
    <t>11MOCOA25</t>
  </si>
  <si>
    <t>Gestión predial, financiera y contractual del componente de tratamiento (PTAR Mocoa)- Contrato GIP-30-2025 (A). La administración dio inicio al contrato sin asegurar previamente las condiciones prediales y jurídicas indispensables para su ejecución, particularmente la disponibilidad efectiva del predio principal y la constitución de servidumbres necesarias para la operación del sistema.</t>
  </si>
  <si>
    <t>La deficiente gestión administrativa y saneamiento predial por parte de la entidad contratante y el municipio, la falta de planeación en la gestión de servidumbres y la dilatación en la formalización de la fiducia y la aprobación de las garantías impidieron que el anticipo pudiera ser aplicado de manera oportuna a la ejecución de los frentes de trabajo.</t>
  </si>
  <si>
    <t>Solicitar a la Gerencia Integral un plan de acción para la construción del acceso industrial y el acceso de maquinaria amarilla</t>
  </si>
  <si>
    <t>Realizar el seguimiento a la imposición de servidumbres por parte del municipio en virtud de lo establecido en el convenio 597 de 2019</t>
  </si>
  <si>
    <t>Realizar el seguimiento de las actuaciones administrativas para imposición de servidumbres por parte del Municipio de Mocoa con el apoyo de la Gerencia Integral</t>
  </si>
  <si>
    <t>2026/11/05</t>
  </si>
  <si>
    <t>12MOCOA25</t>
  </si>
  <si>
    <t>Ejecución Contrato de Obra No. GIP-10-2022 (A-D-F). Se evidenciaron deficiencias en la calidad del pavimento rígido, el reconocimiento y pago de mayores cantidades de obra frente a las verificadas en campo, así como afectaciones a infraestructura intervenida y demolida prematuramente. El contrato se encuentra terminado con un avance del 74,77%, quedando un 25,23% de obras no ejecutadas</t>
  </si>
  <si>
    <t>Deficiencias en el ejercicio de la interventoría y supervisión contractual, particularmente en la verificación técnica de las cantidades de obra ejecutadas, así como en la omisión en el seguimiento al cumplimiento de las obligaciones contractuales relacionadas con la calidad de las obras y la vigencia de las garantías</t>
  </si>
  <si>
    <t>Solicitar a la Gerencia Integral un plan de acción con actividades detalladas y cronograma para el cierre del contrato, el inicio de acciones administrativas y/o judiciales y la contratación de las obras complementarias del Programa y la verificación de redes mediante CCTV</t>
  </si>
  <si>
    <t>Auditoría de cumplimiento a los contratos relacionados al Plan Maestro de alcantarillado de Mocoa Fase II, vigencias 2023, 2024 y 2025 y contratos en ejecución y/o sin liquidar de vigencias anteriores</t>
  </si>
  <si>
    <t>Lista de chequeo para identificar documentos pendientes diligenciada (1)
Oficio de solicitud de publicacion de información (1)</t>
  </si>
  <si>
    <t xml:space="preserve">Informes de comision de visitas al proyecto urbanizacion villa angela- el copey- Cesar (2)
Informes  mesas de seguimiento virtuales  urbanizacion villa angela- el copey- Cesar     (2)
Informe de efectividad (1)    </t>
  </si>
  <si>
    <t>Elaborar y presentar los Informes tecnicos de cierre de los contratos 605-2024 y 631-2024 a la accion incluyendo el informe final de interventoria</t>
  </si>
  <si>
    <t xml:space="preserve">Informe tecnico final contratos 605 </t>
  </si>
  <si>
    <t>Expedir e implementar lineamientos para el seguimiento financiero de los contratos fiduciarios que establezcan responsabilidades, periodicidad, controles y mecanismos de verificación del cumplimiento de las obligaciones contractuales relacionadas con la transferencia de rendimientos financieros y el reporte oportuno de incumplimientos.</t>
  </si>
  <si>
    <t>1)	 Elaborar y expedir el lineamiento de seguimiento. 
2)	 Revisar el FRA-F-19 para determinar los rendimientos generados y su comparación con el informe de ingresos por imputar generado por SIIF Nación
3)	Realizar reportes de seguimiento mensual.</t>
  </si>
  <si>
    <t>1) Lineamiento
2) Soporte revisión
3) Remitir correo de seguimiento a la Supervisión</t>
  </si>
  <si>
    <t>Fortalecer el procedimiento de conciliación de operaciones recíprocas en colaboración con la Contaduría General de la Nación mediante la implementación de controles trimestrales con las entidades contrapartes,  antes del reporte a la CGN</t>
  </si>
  <si>
    <t>1. Causación de transferencias de SGP en su totalidad conforme a los documentos de distribución publicados en SICODIS
 2. Remitir formato a la CGN de SGP
 3. Realizar seguimiento trimestral de los resultados de la actividad No. 2</t>
  </si>
  <si>
    <t>1. Registro contable
2. Formato CGN
3. Correos trimestrales</t>
  </si>
  <si>
    <t>Diseñar e implementar una lista de verificación para la revisión de las notas a los estados financieros, que incluya la validación de vigencias, referencias normativas, desagregación de cifras y demás aspectos de forma y contenido, antes de su aprobación y publicación.</t>
  </si>
  <si>
    <t>1. Diseño lista de chequeo.
2. Socialización lista de chequeo al Equipo contable</t>
  </si>
  <si>
    <t>1. Lista de cheque 
2. Registro Socialización</t>
  </si>
  <si>
    <t>1. Diseño lista de chequeo. 
2. Socialización lista de chequeo al Equipo contable</t>
  </si>
  <si>
    <t>Diseñar e implementar un procedimiento que establezca el flujo de información, responsabilidades, soportes, plazos y controles entre la Subdirección de Proyectos y el Grupo Interno de Contabilidad, para garantizar el reconocimiento oportuno de las obras recibidas y entregadas mediante el mecanismo de Obras por Impuestos, conforme al marco normativo vigente.</t>
  </si>
  <si>
    <t>Elaborar y aprobar el procedimiento que defina los responsables y flujo de información entre la Subdirección de Proyectos y el Grupo Interno de Contabilidad para el reconocimiento contable de las obras ejecutadas mediante el mecanismo de Obras por Impuestos.</t>
  </si>
  <si>
    <t>1) Procedimiento aprobado
2) Informe de aplicación procedimiento</t>
  </si>
  <si>
    <t>1. Expedir circular con lineamientos de operación, procedimientos y mecanismos de conciliación que garanticen el flujo oportuno e íntegro de la información contable, conforme a la Resolución 347 de 2025
2. Socializarla con las dependencias y supervisores de convenio
 3. Capacitar a supervisores y apoyos financieros en seguimiento contable y en la Resolución 347 de 2025</t>
  </si>
  <si>
    <t>1.1. Elaborar el proyecto de circular con lineamientos para el fortalecimiento del control interno contable
1.2. Gestionar su revisión, aprobación y expedición
2.1. Divulgarla institucionalmente
2.2. Socializarla con las dependencias responsables
3.1-3.2. Diseñar y ejecutar jornada de capacitación a supervisores
3.3. Evaluar su efectividad.</t>
  </si>
  <si>
    <t>1) Circular 
2) Evidencia de Socialización
3) Registo de Capacitación</t>
  </si>
  <si>
    <t>DIVIS (16 acc)</t>
  </si>
  <si>
    <t>DPR (9 acc)</t>
  </si>
  <si>
    <t>DEUT (4 acc)</t>
  </si>
  <si>
    <t>DSH (4 acc)</t>
  </si>
  <si>
    <t>OTIC (4 acc)</t>
  </si>
  <si>
    <t>Fortalecer el proceso de cierre del Convenio de Uso de Recursos (CUR), en el marco de la ejecución del Contrato de Obra No. 198 de 2020, mediante la identificación y comunicación oportuna de las obligaciones técnicas, financieras y jurídicas pendientes para lograr su cierre técnico, financiero y jurídico</t>
  </si>
  <si>
    <t>Realizar seguimiento técnico al CUR de San Juan de Rioseco mediante visita o reunión virtual, para verificar el estado de ejecución técnica, financiera y jurídica del convenio, identificar las causas del rezago, elaborar el Informe Técnico de Necesidad de Cierre (ITNC), remitirlo al ejecutor e indicar las obligaciones pendientes y el plazo para presentar el plan de acción para su cierre</t>
  </si>
  <si>
    <t>La CGR evidenció baja ejecución financiera de los recursos desembolsados por el MVCT para proyectos financiados con recursos de la Nación, asociada, entre otras, a debilidades en la supervisión y seguimiento del Ministerio frente a la ejecución de los recursos por parte de los ejecutores, afectando el cumplimiento oportuno de los objetivos y metas establecidos en los convenios suscritos</t>
  </si>
  <si>
    <t>Fortalecer el proceso de cierre de los Convenios de uso de Recursos (CUR) activos mediante la identificación y comunicación oportuna de las obligaciones técnicas, financieras y jurídicas pendientes para su cierre</t>
  </si>
  <si>
    <t>Realizar seguimiento técnico a los ejecutores de los CUR de San Juan de Rioseco, Garagoa y Caimito, mediante visitas o reuniones virtuales, para verificar estado de ejecución de cada convenio, elaborar y remitir el Informe Técnico de Necesidad de Cierre ITNC, comunicar las obligaciones pendientes y definir el plazo para presentar el plan de acción requerido para el cierre del proyecto</t>
  </si>
  <si>
    <t>Tres (3) actas de seguimiento suscritas por el supervisor y el ejecutor (una por cada CUR San Juan de Rioseco, Garagoa y Caimito).
Tres (3) Informes Técnicos de Necesidad de Cierre (ITNC), uno por cada CUR.
Tres (3) oficios de remisión del ITNC al ejecutor, con la comunicación de las obligaciones pendientes y el plazo para presentar el plan de acción</t>
  </si>
  <si>
    <t>Un (1) acta de seguimiento suscritas por el supervisor y el ejecutor.
Un (1) Informe Técnico de Necesidad de Cierre (ITNC).
Un (1) oficio de remisión del ITNC al ejecutor, con la comunicación de las obligaciones pendientes y el plazo para presentar el plan de acción</t>
  </si>
  <si>
    <t>Fortalecer el ejercicio de la supervisión de los Convenio de Uso de Recursos (CUR) mediante la estandarización de los criterios de seguimiento contractual aplicables a los supervisores y sus equipos de apoyo</t>
  </si>
  <si>
    <t>Emitir, mediante memorando de la lineamientos dirigidos a los supervisores y equipos de apoyo a la supervisión de la Dirección, en los que se establezcan los criterios mínimos y estandarizados de seguimiento contractual que deberán aplicarse a todos los Convenios de Uso de Recursos (CUR)</t>
  </si>
  <si>
    <t>Un (1) memorando con los lineamientos de seguimiento contractual para los supervisores y equipos de apoyo a la supervisión de los Convenios de Uso de recursos (CUR)</t>
  </si>
  <si>
    <r>
      <rPr>
        <b/>
        <sz val="8"/>
        <rFont val="Calibri"/>
        <family val="2"/>
      </rPr>
      <t>CAL_15/07/2026:</t>
    </r>
    <r>
      <rPr>
        <sz val="8"/>
        <rFont val="Calibri"/>
        <family val="2"/>
      </rPr>
      <t xml:space="preserve"> Con memorando 2026IE0008474 del 08/07/2026 la DIDE remite reporte de gestión en una matriz, se carga al SharePoint. No se aportan evidencias, aunque la matriz relaciona un enlace, este no funciona. </t>
    </r>
    <r>
      <rPr>
        <b/>
        <sz val="8"/>
        <rFont val="Calibri"/>
        <family val="2"/>
      </rPr>
      <t xml:space="preserve">
CAL_05/06/2026: </t>
    </r>
    <r>
      <rPr>
        <sz val="8"/>
        <rFont val="Calibri"/>
        <family val="2"/>
      </rPr>
      <t>Mediante correo electrónico del 05/06/2026 la SDE remite la modificación a la acción de mejora ajustada</t>
    </r>
    <r>
      <rPr>
        <b/>
        <sz val="8"/>
        <rFont val="Calibri"/>
        <family val="2"/>
      </rPr>
      <t xml:space="preserve">
CAL_01/06/2026: </t>
    </r>
    <r>
      <rPr>
        <sz val="8"/>
        <rFont val="Calibri"/>
        <family val="2"/>
      </rPr>
      <t xml:space="preserve">Con memorando 2026IE0005590 del 11/05/2026 el Subdirector de Desarrollo Empresarial solicita modificar las actividades y entregable de la acción de mejora </t>
    </r>
    <r>
      <rPr>
        <i/>
        <sz val="8"/>
        <rFont val="Calibri"/>
        <family val="2"/>
      </rPr>
      <t>"con el fin de que las acciones propuestas atiendan la causa del hallazgo desde las competencias actualmente a cargo de este Ministerio y que su cumplimiento no dependa de actores externos ni de relaciones contractuales extinguidas"</t>
    </r>
    <r>
      <rPr>
        <sz val="8"/>
        <rFont val="Calibri"/>
        <family val="2"/>
      </rPr>
      <t>.
Mediante correo electrónico del 01/06/2026 con radicado 2026IE0006525, la OCI remite observaciones e informa que la modificación no ha sido registrada.</t>
    </r>
  </si>
  <si>
    <r>
      <t xml:space="preserve">Variación y modificación de tramos del proyecto Construcción de redes de alcantarillado y ampliación de cobertura del sector No. 5 municipio de Cereté, Córdoba. </t>
    </r>
    <r>
      <rPr>
        <sz val="8"/>
        <color rgb="FF000000"/>
        <rFont val="Calibri"/>
        <family val="2"/>
      </rPr>
      <t>Incumplimiento de las obligaciones del Ejecutor, toda vez que, realizó modificaciones técnicas y financieras, sin el trámite requerido previa autorización ante el Ministerio, es decir una reformulación del proyecto.</t>
    </r>
  </si>
  <si>
    <r>
      <rPr>
        <b/>
        <sz val="8"/>
        <rFont val="Calibri"/>
        <family val="2"/>
      </rPr>
      <t xml:space="preserve">CAL_12/06/2026: </t>
    </r>
    <r>
      <rPr>
        <sz val="8"/>
        <rFont val="Calibri"/>
        <family val="2"/>
      </rPr>
      <t>Con memorando 2026IE0004861 del 05/05/2026 la Subdirectora de Proyectos da respuesta a la reiteración realizada por la OCI con memorando 2026IE0004861. La OCI remite reiteración con memorando 2026IE0007073 del 12/06/2026</t>
    </r>
  </si>
  <si>
    <r>
      <rPr>
        <b/>
        <sz val="8"/>
        <rFont val="Calibri"/>
        <family val="2"/>
      </rPr>
      <t xml:space="preserve">CAL_08/07/2026: </t>
    </r>
    <r>
      <rPr>
        <sz val="8"/>
        <rFont val="Calibri"/>
        <family val="2"/>
      </rPr>
      <t>Con memorando 2026IE0008505 del 09/07/2026 la OCI remite respuesta al área indicando que los documentos aportados no corresponden al reintegro de los saldos no ejecutados y amplia el plazo hasta el 16/07/2026</t>
    </r>
  </si>
  <si>
    <r>
      <rPr>
        <b/>
        <sz val="8"/>
        <color rgb="FF000000"/>
        <rFont val="Calibri"/>
        <family val="2"/>
      </rPr>
      <t xml:space="preserve">Suscripción del Contrato No. 656 de 2024 (A-D-P). </t>
    </r>
    <r>
      <rPr>
        <sz val="8"/>
        <color rgb="FF000000"/>
        <rFont val="Calibri"/>
        <family val="2"/>
      </rPr>
      <t>Se seleccionó a una fundación para la ejecución de una obra cuando esta no está facultada para dicha actividad, también se certificó al contratista cuando los documentos aportados no contaban con la rigidez legal exigida por la ley</t>
    </r>
  </si>
  <si>
    <r>
      <t xml:space="preserve">CAL_08/07/2026: </t>
    </r>
    <r>
      <rPr>
        <sz val="8"/>
        <rFont val="Calibri"/>
        <family val="2"/>
      </rPr>
      <t>Con memorando 2026IE0008346 del 09/06/2026 el Grupo de contratos presenta el reporte de avance y cumplimiento de la acción de mejora. Se adjunta formato GCT-F-58 actualizado de fecha 04/06/2026 y se verifica su publicación en el SPG. Se cumple con el entregable, pendiente validar efectividad.</t>
    </r>
    <r>
      <rPr>
        <b/>
        <sz val="8"/>
        <rFont val="Calibri"/>
        <family val="2"/>
      </rPr>
      <t xml:space="preserve">
CAL_10/06/2026: </t>
    </r>
    <r>
      <rPr>
        <sz val="8"/>
        <rFont val="Calibri"/>
        <family val="2"/>
      </rPr>
      <t>Con memorando 2026IE0006845 del 09/06/2026 el Grupo de contratos presenta el nuevo plan de mejoramiento para subsanar este hallazgo con cuatro acciones de mejora</t>
    </r>
    <r>
      <rPr>
        <b/>
        <sz val="8"/>
        <rFont val="Calibri"/>
        <family val="2"/>
      </rPr>
      <t xml:space="preserve">
CAL_02/06/2026: </t>
    </r>
    <r>
      <rPr>
        <sz val="8"/>
        <rFont val="Calibri"/>
        <family val="2"/>
      </rPr>
      <t>El 01/06/2026 con memorando 2026IE0006508 la OCI da respuesta al memorando 2026IE0006125 del 22/05/2026 y hace observaciones al nuevo plan de mejora.</t>
    </r>
    <r>
      <rPr>
        <b/>
        <sz val="8"/>
        <rFont val="Calibri"/>
        <family val="2"/>
      </rPr>
      <t xml:space="preserve">
CAL_25/05/2026: </t>
    </r>
    <r>
      <rPr>
        <sz val="8"/>
        <rFont val="Calibri"/>
        <family val="2"/>
      </rPr>
      <t>El 11/05/2026 el Grupo de Contratos mediante correo electrónico del 11/05/2026 remite reformulación a la acción de mejora, toda vez que la acción ejecutada fue declarada no efectiva por la OCI</t>
    </r>
    <r>
      <rPr>
        <b/>
        <sz val="8"/>
        <rFont val="Calibri"/>
        <family val="2"/>
      </rPr>
      <t>.</t>
    </r>
  </si>
  <si>
    <r>
      <t xml:space="preserve">CAL_08/07/2026: </t>
    </r>
    <r>
      <rPr>
        <sz val="8"/>
        <rFont val="Calibri"/>
        <family val="2"/>
      </rPr>
      <t>Con memorando 2026IE0008346 del 09/06/2026 el Grupo de contratos presenta el reporte de avance y cumplimiento de la acción de mejora. Se adjunta Circular No. 036 del 27 de marzo de 2026, mediante la cual se impartieron lineamientos para la radicación de solicitudes de contratación y procesos de selección. Se cumple con el entregable, pendiente validar efectividad.</t>
    </r>
    <r>
      <rPr>
        <b/>
        <sz val="8"/>
        <rFont val="Calibri"/>
        <family val="2"/>
      </rPr>
      <t xml:space="preserve">
CAL_10/06/2026: </t>
    </r>
    <r>
      <rPr>
        <sz val="8"/>
        <rFont val="Calibri"/>
        <family val="2"/>
      </rPr>
      <t>Con memorando 2026IE000845 del 09/06/2026 el Grupo de contratos presenta el nuevo plan de mejoramiento para subsanar este hallazgo con cuatro acciones de mejora</t>
    </r>
    <r>
      <rPr>
        <b/>
        <sz val="8"/>
        <rFont val="Calibri"/>
        <family val="2"/>
      </rPr>
      <t xml:space="preserve">
CAL_02/06/2026: </t>
    </r>
    <r>
      <rPr>
        <sz val="8"/>
        <rFont val="Calibri"/>
        <family val="2"/>
      </rPr>
      <t>El 01/06/2026 con memorando 2026IE0006508 la OCI da respuesta al memorando 2026IE0006125 del 22/05/2026 y hace observaciones al nuevo plan de mejora.</t>
    </r>
    <r>
      <rPr>
        <b/>
        <sz val="8"/>
        <rFont val="Calibri"/>
        <family val="2"/>
      </rPr>
      <t xml:space="preserve">
CAL_25/05/2026: </t>
    </r>
    <r>
      <rPr>
        <sz val="8"/>
        <rFont val="Calibri"/>
        <family val="2"/>
      </rPr>
      <t>El 11/05/2026 el Grupo de Contratos mediante correo electrónico del 11/05/2026 remite reformulación a la acción de mejora, toda vez que la acción ejecutada fue declarada no efectiva por la OCI</t>
    </r>
    <r>
      <rPr>
        <b/>
        <sz val="8"/>
        <rFont val="Calibri"/>
        <family val="2"/>
      </rPr>
      <t>.</t>
    </r>
    <r>
      <rPr>
        <sz val="8"/>
        <color rgb="FFFF0000"/>
        <rFont val="Calibri"/>
        <family val="2"/>
      </rPr>
      <t xml:space="preserve"> </t>
    </r>
  </si>
  <si>
    <r>
      <t>CAL_08/07/2026:</t>
    </r>
    <r>
      <rPr>
        <sz val="8"/>
        <rFont val="Calibri"/>
        <family val="2"/>
      </rPr>
      <t xml:space="preserve"> Con memorando 2026IE0008346 del 09/06/2026 el Grupo de contratos presenta el reporte de avance de la acción de mejora, indicando un avance del 35%. Se informa que el 23/03/2026 se realizó socialización del formato, y se adjunta archivo en excel con lista de asistencia a "SOCIALIZACIÓN NUEVO FORMATO DE ESTUDIO PREVIO PROCESOS DE SELECCION Y ANALISIS DEL SECTOR", y grabación de la reunión.</t>
    </r>
    <r>
      <rPr>
        <b/>
        <sz val="8"/>
        <rFont val="Calibri"/>
        <family val="2"/>
      </rPr>
      <t xml:space="preserve">
CAL_10/06/2026: </t>
    </r>
    <r>
      <rPr>
        <sz val="8"/>
        <rFont val="Calibri"/>
        <family val="2"/>
      </rPr>
      <t>Con memorando 2026IE0006845 del 09/06/2026 el Grupo de contratos presenta el nuevo plan de mejoramiento para subsanar este hallazgo con cuatro acciones de mejora</t>
    </r>
  </si>
  <si>
    <r>
      <t>CAL_08/07/2026:</t>
    </r>
    <r>
      <rPr>
        <sz val="8"/>
        <rFont val="Calibri"/>
        <family val="2"/>
      </rPr>
      <t xml:space="preserve"> Con memorando 2026IE0008346 del 09/06/2026 el Grupo de contratos presenta el reporte de avance de la acción de mejora, indicando que esta se encuentra en desarrollo</t>
    </r>
    <r>
      <rPr>
        <b/>
        <sz val="8"/>
        <rFont val="Calibri"/>
        <family val="2"/>
      </rPr>
      <t xml:space="preserve">
CAL_10/06/2026: </t>
    </r>
    <r>
      <rPr>
        <sz val="8"/>
        <rFont val="Calibri"/>
        <family val="2"/>
      </rPr>
      <t>Con memorando 2026IE0006845 del 09/06/2026 el Grupo de contratos presenta el nuevo plan de mejoramiento para subsanar este hallazgo con cuatro acciones de mejora</t>
    </r>
  </si>
  <si>
    <r>
      <rPr>
        <b/>
        <sz val="8"/>
        <color rgb="FF000000"/>
        <rFont val="Calibri"/>
        <family val="2"/>
      </rPr>
      <t xml:space="preserve">Supervisión y seguimiento del Convenio de uso de recursos 870 de 2019 por parte del VASB del MVCT (A)(D)(F). </t>
    </r>
    <r>
      <rPr>
        <sz val="8"/>
        <color rgb="FF000000"/>
        <rFont val="Calibri"/>
        <family val="2"/>
      </rPr>
      <t>en los informes no se registraron observaciones o algún reportes que advirtieran las diferencias en la ejecución y en las cantidades que fueron pagadas sin ser ejecutadas, reparos o conceptos frente a la ejecución de algunos ítems del contrato de obra o de las inconsistencias</t>
    </r>
  </si>
  <si>
    <r>
      <rPr>
        <b/>
        <sz val="8"/>
        <rFont val="Calibri"/>
        <family val="2"/>
      </rPr>
      <t xml:space="preserve">CAL_15/07/2026: </t>
    </r>
    <r>
      <rPr>
        <sz val="8"/>
        <rFont val="Calibri"/>
        <family val="2"/>
      </rPr>
      <t>Con memorando 2026IE0008474 del 08/07/2026 la DIDE informa que solicitó el cierre del hallazgo y que realizará un ajuste a los entregables. No se subsanan las observaciones realizadas por la OCI</t>
    </r>
    <r>
      <rPr>
        <b/>
        <sz val="8"/>
        <rFont val="Calibri"/>
        <family val="2"/>
      </rPr>
      <t xml:space="preserve">
CAL_04/06/2026: </t>
    </r>
    <r>
      <rPr>
        <sz val="8"/>
        <rFont val="Calibri"/>
        <family val="2"/>
      </rPr>
      <t>Con memorando 2026IE0006552 del 01/06/2026 la Subdirectora de proyectos de la DIDE reporta el cumplimiento de la acción de mejora. En correo electrónico remitido con radicado 2026IE0006623 la OCI solicita el cargue de evidencias y en correo electrónico con radicado 2026IE0006681 del 04/06/2026 se remiten observaciones indicando que los documentos aportados no evidencian el cumplimiento de la acción de mejora</t>
    </r>
  </si>
  <si>
    <r>
      <rPr>
        <b/>
        <sz val="8"/>
        <rFont val="Calibri"/>
        <family val="2"/>
      </rPr>
      <t>CAL_24/07/2026:</t>
    </r>
    <r>
      <rPr>
        <sz val="8"/>
        <rFont val="Calibri"/>
        <family val="2"/>
      </rPr>
      <t xml:space="preserve"> El área encargada de dar cumplimiento a la acción de mejora no reportó avances para el II trimestre de 2026</t>
    </r>
  </si>
  <si>
    <r>
      <t>SISTEMA DE ACUEDUCTO Y ALCANTARILLADO CORREGIMIENTO DE PARAGUACHON, MAICAO.</t>
    </r>
    <r>
      <rPr>
        <sz val="8"/>
        <color rgb="FF000000"/>
        <rFont val="Calibri"/>
        <family val="2"/>
      </rPr>
      <t xml:space="preserve"> Las obras desarrolladas y pagadas al contratista en el marco del contrato PAF-ATF-O-027-2017, no están cumplimiento con la finalidad del objeto del contrato, el cual era la prestación de los servicios de acueducto y alcantarillado, situación que afecta la calidad de vida de los habitantes</t>
    </r>
  </si>
  <si>
    <r>
      <rPr>
        <b/>
        <sz val="8"/>
        <rFont val="Calibri"/>
        <family val="2"/>
      </rPr>
      <t xml:space="preserve">
CAL_23/06/2026: </t>
    </r>
    <r>
      <rPr>
        <sz val="8"/>
        <rFont val="Calibri"/>
        <family val="2"/>
      </rPr>
      <t xml:space="preserve">Con memorando 2026IE0003977 del 22/06/2026 la OCI informa que la acción de mejora no fue efectiva y solicita formular un nuevo plan de mejoramiento </t>
    </r>
    <r>
      <rPr>
        <b/>
        <sz val="8"/>
        <rFont val="Calibri"/>
        <family val="2"/>
      </rPr>
      <t xml:space="preserve">
CAL_01/06/2026:</t>
    </r>
    <r>
      <rPr>
        <sz val="8"/>
        <rFont val="Calibri"/>
        <family val="2"/>
      </rPr>
      <t xml:space="preserve"> Con memorando 2026IE0005825 de 15/05/2026 la asesora del VASB solicita una mesa de trabajo para evaluar la efectividad de la acción de mejora.</t>
    </r>
    <r>
      <rPr>
        <sz val="8"/>
        <color rgb="FFFF0000"/>
        <rFont val="Calibri"/>
        <family val="2"/>
      </rPr>
      <t xml:space="preserve"> </t>
    </r>
  </si>
  <si>
    <r>
      <rPr>
        <b/>
        <sz val="8"/>
        <rFont val="Calibri"/>
        <family val="2"/>
      </rPr>
      <t xml:space="preserve">
CAL_06/07/2026: </t>
    </r>
    <r>
      <rPr>
        <sz val="8"/>
        <rFont val="Calibri"/>
        <family val="2"/>
      </rPr>
      <t>Con memorando 2026IE0008072 del 01/07/2026 el VASB remite la propuesta de formulación del nuevo plan de mejoramiento, no pero no se ajusta al formato de la CGR</t>
    </r>
    <r>
      <rPr>
        <sz val="8"/>
        <color rgb="FF000000"/>
        <rFont val="Calibri"/>
        <family val="2"/>
      </rPr>
      <t>. En correo electrónico con radicado 2026IE0008283 la OCI remite observaciones</t>
    </r>
  </si>
  <si>
    <r>
      <rPr>
        <b/>
        <sz val="8"/>
        <rFont val="Calibri"/>
        <family val="2"/>
      </rPr>
      <t>CAL_24/07/2026:</t>
    </r>
    <r>
      <rPr>
        <sz val="8"/>
        <rFont val="Calibri"/>
        <family val="2"/>
      </rPr>
      <t xml:space="preserve"> El área encargada no ha remitido la reformulación</t>
    </r>
  </si>
  <si>
    <r>
      <rPr>
        <b/>
        <sz val="8"/>
        <rFont val="Calibri"/>
        <family val="2"/>
      </rPr>
      <t>CAL_21/07/2026:</t>
    </r>
    <r>
      <rPr>
        <sz val="8"/>
        <rFont val="Calibri"/>
        <family val="2"/>
      </rPr>
      <t xml:space="preserve"> Con memorando 2026IE0009134 del 21/07/2026, el subdirector del SPAT reporta nuevamente el cumplimiento de la acción de mejora, las evidencias relacionadas no corresponden a la acción de mejora. En correo electrónico remitido con radicado 2026IE0009185, la OCI reitera lo informado en radicado 2026IE0008717</t>
    </r>
    <r>
      <rPr>
        <b/>
        <sz val="8"/>
        <rFont val="Calibri"/>
        <family val="2"/>
      </rPr>
      <t xml:space="preserve">
CAL_07/07/2026:</t>
    </r>
    <r>
      <rPr>
        <sz val="8"/>
        <rFont val="Calibri"/>
        <family val="2"/>
      </rPr>
      <t xml:space="preserve"> Con memorando 2026IE0007961 del 30/06/2026, el subdirector del SPAT reporta el cumplimiento de la acción de mejora. La acción de mejora que reportan no se encuentra registrada en la matriz de seguimiento, por lo tanto no es posible registrar el reporte de cumplimiento. En correo electrónico con radicado 2026IE0008717, la OCI informa la situación y solicita formalizar primero el nuevo plan de mejoramiento.</t>
    </r>
  </si>
  <si>
    <r>
      <rPr>
        <b/>
        <sz val="8"/>
        <rFont val="Calibri"/>
        <family val="2"/>
      </rPr>
      <t>Seguimiento planes de ordenamiento territorial</t>
    </r>
    <r>
      <rPr>
        <sz val="8"/>
        <rFont val="Calibri"/>
        <family val="2"/>
      </rPr>
      <t xml:space="preserve">. La estrategia de acompañamiento y asistencia técnica y financiera, no soluciona las deficiencias estructurales territoriales, requeridas para subsanar la demanda de áreas propicias para la ocupación de los hogares, en espacios habilitados, social y ambientalmente.
</t>
    </r>
  </si>
  <si>
    <r>
      <rPr>
        <b/>
        <sz val="8"/>
        <rFont val="Calibri"/>
        <family val="2"/>
      </rPr>
      <t>CAL_09/06/2026:</t>
    </r>
    <r>
      <rPr>
        <sz val="8"/>
        <rFont val="Calibri"/>
        <family val="2"/>
      </rPr>
      <t xml:space="preserve"> Con memorando 2026IE0006746 del 04/06/2026 la DEUT remite respuesta formulando el nuevo plan de mejoramiento, ya que la acción ejecutada fue encontrada no efectiva por la OCI</t>
    </r>
  </si>
  <si>
    <r>
      <rPr>
        <b/>
        <sz val="8"/>
        <color rgb="FF000000"/>
        <rFont val="Calibri"/>
        <family val="2"/>
      </rPr>
      <t xml:space="preserve">Saldos de Apropiación vigencia 2024. Administrativa con presunta incidencia Disciplinaria. (A-D). </t>
    </r>
    <r>
      <rPr>
        <sz val="8"/>
        <color rgb="FF000000"/>
        <rFont val="Calibri"/>
        <family val="2"/>
      </rPr>
      <t>Se evidenció que para la vigencia 2024, hubo saldos sin ejecutar por $52.438.079.835,48, equivalente al 1,05% correspondiente a los rubros de Funcionamiento e Inversión</t>
    </r>
  </si>
  <si>
    <r>
      <t xml:space="preserve">CAL_06/07/2026: </t>
    </r>
    <r>
      <rPr>
        <sz val="8"/>
        <rFont val="Calibri"/>
        <family val="2"/>
      </rPr>
      <t>Acción de mejora reformulada en atención a que la CGR en informe final de la auditoría financiera al MVCT, vigencia 2025 (CGR-CDVSB-015-2026) declaró las acciones de mejora implementadas como no efectivas. Remitido por la OAP en correo electrónico del 06/07/2026 y posteriormente en correo del VASB</t>
    </r>
  </si>
  <si>
    <r>
      <rPr>
        <b/>
        <sz val="8"/>
        <rFont val="Calibri"/>
        <family val="2"/>
      </rPr>
      <t xml:space="preserve">CAL_22/07/2026: </t>
    </r>
    <r>
      <rPr>
        <sz val="8"/>
        <rFont val="Calibri"/>
        <family val="2"/>
      </rPr>
      <t>En correo electronico remitido el 21/07/2026 por la subdirectora de la SSEVR informó que mediante radicado 2026IE0002927 del 11/03/2026 informó a la DIVIS el cumplimiento de la acción de mejora, situación que no fue debidamente reportada a la OCI. Adjuntan i) copia del memorando 2026IE0002927, ii) PROCEDIMIENTO: ASIGNACIÓN Y EJECUCIÓN DEL SUBSIDIO FAMILIAR DE VIVIENDA NUEVA RURAL (GPV-P-27 versión 1), y iii)acta de socializión del 04/03/2026. Pese a que el reporte a la OCI no se realizó oportunamente, se observa que las actividades se adelantaron dentro del plazo previsto, se cargan los soportes al SharePoint de evidencias de la OCI, con los cuales se completan las evidencias faltantes. Pendiente evaluar efectividad.</t>
    </r>
    <r>
      <rPr>
        <b/>
        <sz val="8"/>
        <rFont val="Calibri"/>
        <family val="2"/>
      </rPr>
      <t xml:space="preserve">
CAL_22/04/2026</t>
    </r>
    <r>
      <rPr>
        <sz val="8"/>
        <rFont val="Calibri"/>
        <family val="2"/>
      </rPr>
      <t>: Con memorando 2026IE0004700 del 22/04/2026, la la OCI informa al área que la acción de mejora se encuentra con plazo vencido y solicita remitir los soportes de la ejecución de manera inmediata.</t>
    </r>
  </si>
  <si>
    <r>
      <t xml:space="preserve">Saldo Derechos en Fideicomisos Fiducia Mercantil Patrimonio Autónomo. </t>
    </r>
    <r>
      <rPr>
        <sz val="8"/>
        <color rgb="FF000000"/>
        <rFont val="Calibri"/>
        <family val="2"/>
      </rPr>
      <t xml:space="preserve">El saldo total 192603 Derechos en Fideicomiso- Fiducia Mercantil Patrimonio Autónomo se encuentra subestimado en $558.431.467 y sobrestimado en $94.359.416, debido en parte a partidas pendientes por conciliar que afectan el saldo del activo al cierre de la vigencia </t>
    </r>
  </si>
  <si>
    <r>
      <rPr>
        <b/>
        <sz val="8"/>
        <rFont val="Calibri"/>
        <family val="2"/>
      </rPr>
      <t xml:space="preserve">CAL_30/06/2026: </t>
    </r>
    <r>
      <rPr>
        <sz val="8"/>
        <rFont val="Calibri"/>
        <family val="2"/>
      </rPr>
      <t xml:space="preserve">Con memorando 2026IE0007911 del 26/06/2026 la Subdirectora de Proyectos de la DIDE reporta el cumplimiento de la acción de mejora. Se adjunta archivo </t>
    </r>
    <r>
      <rPr>
        <i/>
        <sz val="8"/>
        <rFont val="Calibri"/>
        <family val="2"/>
      </rPr>
      <t xml:space="preserve">OFICIO DE FINDETER 16062026.pdf, </t>
    </r>
    <r>
      <rPr>
        <sz val="8"/>
        <rFont val="Calibri"/>
        <family val="2"/>
      </rPr>
      <t>que corresponde al oficio de respuesta 2202663005993 DEL 19/06/2026, respuesta a radicado 2026EE0026078, donde informan los avances en la conciliación. Se cumple con el número de entregables, pendiente validar efectividad.</t>
    </r>
  </si>
  <si>
    <r>
      <rPr>
        <b/>
        <sz val="8"/>
        <color rgb="FF000000"/>
        <rFont val="Calibri"/>
        <family val="2"/>
      </rPr>
      <t>Reservas Presupuestales Constituidas Vigencia 2023. (A) (D).</t>
    </r>
    <r>
      <rPr>
        <sz val="8"/>
        <color rgb="FF000000"/>
        <rFont val="Calibri"/>
        <family val="2"/>
      </rPr>
      <t xml:space="preserve"> deficiencias en los mecanismos de planeación, seguimiento y control, afectando de esta manera la ejecución de los compromisos presupuestales de los proyectos de inversión, toda vez que no se ejecutaron de manera eficiente y oportuna los recursos disponibles para la vigencia fiscal 2023.  Incorpora  H6(2020), H14(2021), H9(2019)</t>
    </r>
  </si>
  <si>
    <r>
      <t xml:space="preserve">CAL_06/07/2026: </t>
    </r>
    <r>
      <rPr>
        <sz val="8"/>
        <rFont val="Calibri"/>
        <family val="2"/>
      </rPr>
      <t>Acción de mejora reformulada en atención a que la CGR en informe final de la auditoría financiera al MVCT, vigencia 2025 (CGR-CDVSB-015-2026) declaró las acciones de mejora implementadas como no efectivas. Remitido por el VASB en correo electrónico del 06/07/2026</t>
    </r>
  </si>
  <si>
    <r>
      <rPr>
        <b/>
        <sz val="8"/>
        <color rgb="FF000000"/>
        <rFont val="Calibri"/>
        <family val="2"/>
      </rPr>
      <t xml:space="preserve">Reservas Presupuestales Constituidas Vigencia 2022. </t>
    </r>
    <r>
      <rPr>
        <sz val="8"/>
        <color rgb="FF000000"/>
        <rFont val="Calibri"/>
        <family val="2"/>
      </rPr>
      <t>Deficiencia frente a los indicadores de gestión y resultados de los proyectos y los límites fijados en la norma, teniendo en cuenta el hecho que la ejecución presupuestal en la vigencia 2022 correspondió al 22,52% del total de los recursos apropiados para inversión, lo que llevó a generar reservas presupuestales por 72,72%</t>
    </r>
  </si>
  <si>
    <r>
      <t xml:space="preserve">CAL_15/07/2026: </t>
    </r>
    <r>
      <rPr>
        <sz val="8"/>
        <rFont val="Calibri"/>
        <family val="2"/>
      </rPr>
      <t>Con memorando 2026IE0008474 del 08/07/2026 la DIDE remite reporte de gestión en una matriz, se carga al SharePoint, no se aportan evidencias.</t>
    </r>
  </si>
  <si>
    <r>
      <rPr>
        <b/>
        <sz val="8"/>
        <color rgb="FF000000"/>
        <rFont val="Calibri"/>
        <family val="2"/>
      </rPr>
      <t>Reservas presupuestales constituidas en la vigencia 2024. (A-D).</t>
    </r>
    <r>
      <rPr>
        <sz val="8"/>
        <color rgb="FF000000"/>
        <rFont val="Calibri"/>
        <family val="2"/>
      </rPr>
      <t xml:space="preserve"> El monto de las reservas presupuestales constituidas a 31/12/2024 con cargo al presupuesto de inversión correspondió al 86,61% del presupuesto de inversión, superando el 15% establecido en el artículo 78 del Decreto 111 de 1996 como límite de constitución de reservas para inversión.</t>
    </r>
  </si>
  <si>
    <r>
      <t xml:space="preserve">CAL_06/07/2026: </t>
    </r>
    <r>
      <rPr>
        <sz val="8"/>
        <rFont val="Calibri"/>
        <family val="2"/>
      </rPr>
      <t>Acción de mejora reformulada en atención a que la CGR en informe final de la auditoría financiera al MVCT, vigencia 2025 (CGR-CDVSB-015-2026) declaró las acciones de mejora implementadas como no efectivas. Remitido por la OAP en correo electrónico del 06/07/2026 y posteriormente en correo del VASB de igual fecha</t>
    </r>
  </si>
  <si>
    <r>
      <rPr>
        <b/>
        <sz val="8"/>
        <color rgb="FF000000"/>
        <rFont val="Calibri"/>
        <family val="2"/>
      </rPr>
      <t xml:space="preserve">Reserva Constituidas desde la vigencia 2016. (A) (D). </t>
    </r>
    <r>
      <rPr>
        <sz val="8"/>
        <color rgb="FF000000"/>
        <rFont val="Calibri"/>
        <family val="2"/>
      </rPr>
      <t>se evidencian deficiencias en las etapas de programación, viabilización y de evaluación para efectuar seguimiento a los proyectos que afectan el cumplimiento de metas proyectadas, manteniendo saldos acumulados de varias vigencias sin utilizar en la Dirección del Tesoro Nacional</t>
    </r>
  </si>
  <si>
    <r>
      <rPr>
        <b/>
        <sz val="8"/>
        <rFont val="Calibri"/>
        <family val="2"/>
      </rPr>
      <t>CAL_19/05/2026:</t>
    </r>
    <r>
      <rPr>
        <sz val="8"/>
        <rFont val="Calibri"/>
        <family val="2"/>
      </rPr>
      <t xml:space="preserve"> Con memorando 2026IE0004891 del 27/04/2026 el director de la DIDE reporta el cumplimiento de la acción de mejora. Adicional a las actas cargadas con memorando 2026IE0004234 se encuentran cuatro (4) actas de febrero y un acta de abril 2026. Con lo cual se cumple con el número de actas de seguimiento, sinembargo presentan un informe de cumplimiento del plan de mejoramiento no de las obligaciones del convenio 170 como se tiene previsto en la acción de mejora, por lo tanto no se ajusta a la actividad planteada. En mesa de trabajo del 04/06/2026 realizada entre el VASB y la OCI, se informan las observaciones al proceso.</t>
    </r>
  </si>
  <si>
    <r>
      <rPr>
        <b/>
        <sz val="8"/>
        <color rgb="FF000000"/>
        <rFont val="Calibri"/>
        <family val="2"/>
      </rPr>
      <t xml:space="preserve">Rendimientos Financieros Contrato de Encargo Fiduciario de Administración y Pagos, No 610 de 2019. </t>
    </r>
    <r>
      <rPr>
        <sz val="8"/>
        <color rgb="FF000000"/>
        <rFont val="Calibri"/>
        <family val="2"/>
      </rPr>
      <t>Deficiencias de supervisión en el seguimiento y control de la ejecución contractual, al no advertir que la Fiduciaria no ha consignado los rendimientos financieros desde la vigencia 2019 a marzo de 2023 por $300.285.295, como lo establece el contrato de encargo fiduciario.</t>
    </r>
  </si>
  <si>
    <r>
      <t xml:space="preserve">CAL_16/07/2026: </t>
    </r>
    <r>
      <rPr>
        <sz val="8"/>
        <rFont val="Calibri"/>
        <family val="2"/>
      </rPr>
      <t xml:space="preserve">Con memorando 2026IE0008845 del 16/07/2026, el subdirector de la SFP remite la formulación del nuevo plan de mejoramiento, en atención a que el plazo de ejecución de la acción reformulada en julio de 2025, finalizó sin que se lograra acreditar su cumplimiento </t>
    </r>
  </si>
  <si>
    <r>
      <rPr>
        <b/>
        <sz val="8"/>
        <color rgb="FF000000"/>
        <rFont val="Calibri"/>
        <family val="2"/>
      </rPr>
      <t>Rendimientos Financieros Contrato de Encargo Fiduciario de Administración y Pagos, No 610 de 2019</t>
    </r>
    <r>
      <rPr>
        <sz val="8"/>
        <color rgb="FF000000"/>
        <rFont val="Calibri"/>
        <family val="2"/>
      </rPr>
      <t>. Deficiencias de supervisión en el seguimiento y control de la ejecución contractual, al no advertir que la Fiduciaria no ha consignado los rendimientos financieros desde la vigencia 2019 a marzo de 2023 por $300.285.295, como lo establece el contrato de encargo fiduciario.</t>
    </r>
  </si>
  <si>
    <r>
      <t xml:space="preserve">CAL_15/07/2026: </t>
    </r>
    <r>
      <rPr>
        <sz val="8"/>
        <rFont val="Calibri"/>
        <family val="2"/>
      </rPr>
      <t>Con memorando 2026IE0008474 del 08/07/2026 la DIDE remite reporte de gestión en una matriz, se carga al SharePoint. No se aportan evidencias, aunque la matriz indica que remiten un enlace, este no fue aportado</t>
    </r>
    <r>
      <rPr>
        <b/>
        <sz val="8"/>
        <rFont val="Calibri"/>
        <family val="2"/>
      </rPr>
      <t>.</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</si>
  <si>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</si>
  <si>
    <r>
      <rPr>
        <b/>
        <sz val="8"/>
        <rFont val="Calibri"/>
        <family val="2"/>
      </rPr>
      <t>CAL_24/07/2026:</t>
    </r>
    <r>
      <rPr>
        <sz val="8"/>
        <rFont val="Calibri"/>
        <family val="2"/>
      </rPr>
      <t xml:space="preserve"> Pendiente por validar efectividad</t>
    </r>
  </si>
  <si>
    <r>
      <rPr>
        <b/>
        <sz val="8"/>
        <color rgb="FF000000"/>
        <rFont val="Calibri"/>
        <family val="2"/>
      </rPr>
      <t xml:space="preserve">Recursos Entregados en Administración. </t>
    </r>
    <r>
      <rPr>
        <sz val="8"/>
        <color rgb="FF000000"/>
        <rFont val="Calibri"/>
        <family val="2"/>
      </rPr>
      <t>La CGR considera que la subcuenta 19.08.01 Recursos Entregados en Administración se subestimó en $9.054.607.838 por el no reconocimiento de recursos a favor del Ministerio con cargo a los convenios con el Municipio de Cali CUR-16-2018 por $9.049.444.153 y CUR-153-2016 por $5.163.685</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</si>
  <si>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CAL_01/07/2026:</t>
    </r>
    <r>
      <rPr>
        <sz val="8"/>
        <rFont val="Calibri"/>
        <family val="2"/>
      </rPr>
      <t xml:space="preserve">  Con memorando 2026IE0008021 la subdirectora de proyectos remite solicitud de prórroga hasta el 30/09/2026. Se adjunta como anexo computable para avance el acta de la sesión 2, mesa de arreglo directo con EMCALI del 26/05/2026.
Aunque el oficio relaciona varios anexos como evidencia de las gestiones realizadas, en el correo electrónico no se encontraron los informes contables, el informe de EMCALI-CONPES, la conciliación CUR 016-2018 de enero de 2026, ni los extractos de la cuenta de ahorro y el encargo fiduciario.
La información remitida por el área fue cargada en el SharePoint de la OCI</t>
    </r>
  </si>
  <si>
    <r>
      <rPr>
        <b/>
        <sz val="8"/>
        <color rgb="FF000000"/>
        <rFont val="Calibri"/>
        <family val="2"/>
      </rPr>
      <t>Recursos de Crédito Externo Empréstitos Internacionales</t>
    </r>
    <r>
      <rPr>
        <sz val="8"/>
        <color rgb="FF000000"/>
        <rFont val="Calibri"/>
        <family val="2"/>
      </rPr>
      <t xml:space="preserve">
Se evidencia falencias de eficacia y economía en la gestión del MVCT,  que orienten  la optimización de los recursos puestos a su disposición, que de alguna manera incidan en los resultados del sector vivienda, en el período analizado.</t>
    </r>
  </si>
  <si>
    <r>
      <rPr>
        <b/>
        <sz val="8"/>
        <rFont val="Calibri"/>
        <family val="2"/>
      </rPr>
      <t xml:space="preserve">CAL_30/06/2026: </t>
    </r>
    <r>
      <rPr>
        <sz val="8"/>
        <rFont val="Calibri"/>
        <family val="2"/>
      </rPr>
      <t>Con memorando 2026IE0007935 del 30/06/2026 la DEUT solicita ampliar el plazo hasta el 30/08/2026</t>
    </r>
    <r>
      <rPr>
        <b/>
        <sz val="8"/>
        <rFont val="Calibri"/>
        <family val="2"/>
      </rPr>
      <t xml:space="preserve">
CAL_21/04/2026:</t>
    </r>
    <r>
      <rPr>
        <sz val="8"/>
        <rFont val="Calibri"/>
        <family val="2"/>
      </rPr>
      <t xml:space="preserve"> Con memorando 2026IE0004492 del 16/04/2026 la DEUT remite la reformulación de la acción de mejora, toda vez que el plazo el plazo de ejecución de la acción reformulada en julio de 2025 finalizó sin que se hubiese acreditado su ejecución</t>
    </r>
  </si>
  <si>
    <r>
      <rPr>
        <b/>
        <sz val="8"/>
        <rFont val="Calibri"/>
        <family val="2"/>
      </rPr>
      <t xml:space="preserve">Puesta en marcha del proyecto de Optimización y Ampliación del Sistema de Acueducto del municipio de Medio Baudó – Chocó. </t>
    </r>
    <r>
      <rPr>
        <sz val="8"/>
        <rFont val="Calibri"/>
        <family val="2"/>
      </rPr>
      <t>(A – F – D). La falta de finalización del proyecto constituye un daño al patrimonio público. Fondos invertidos no han generado el beneficio esperado y ahora se requieren más recursos para completar las obras. Gestión ineficaz e ineficiente de los fondos públicos</t>
    </r>
  </si>
  <si>
    <r>
      <rPr>
        <b/>
        <sz val="8"/>
        <rFont val="Calibri"/>
        <family val="2"/>
      </rPr>
      <t xml:space="preserve">CAL_15/07/2026: </t>
    </r>
    <r>
      <rPr>
        <sz val="8"/>
        <rFont val="Calibri"/>
        <family val="2"/>
      </rPr>
      <t xml:space="preserve">Con memorando 2026IE0008474 del 08/07/2026 la DIDE remite reporte de gestión en una matriz, se carga al SharePoint. No se aportan evidencias, aunque la matriz relaciona un enlace, este no funciona. </t>
    </r>
    <r>
      <rPr>
        <b/>
        <sz val="8"/>
        <rFont val="Calibri"/>
        <family val="2"/>
      </rPr>
      <t xml:space="preserve">
CAL_05/06/2026: </t>
    </r>
    <r>
      <rPr>
        <sz val="8"/>
        <rFont val="Calibri"/>
        <family val="2"/>
      </rPr>
      <t>Mediante correo electrónico del 05/06/2026 la SDE remite la modificación a la acción de mejora ajustada</t>
    </r>
    <r>
      <rPr>
        <b/>
        <sz val="8"/>
        <rFont val="Calibri"/>
        <family val="2"/>
      </rPr>
      <t xml:space="preserve">
CAL_01/06/2026: </t>
    </r>
    <r>
      <rPr>
        <sz val="8"/>
        <rFont val="Calibri"/>
        <family val="2"/>
      </rPr>
      <t xml:space="preserve">Con memorando 2026IE0005590 del 11/05/2026 el Subdirector de Desarrollo Empresarial solicita modificar las actividades y entregable de la acción de mejora </t>
    </r>
    <r>
      <rPr>
        <i/>
        <sz val="8"/>
        <rFont val="Calibri"/>
        <family val="2"/>
      </rPr>
      <t>"con el fin de que las acciones propuestas atiendan la causa del hallazgo desde las competencias actualmente a cargo de este Ministerio y que su cumplimiento no dependa de actores externos ni de relaciones contractuales extinguidas"</t>
    </r>
    <r>
      <rPr>
        <sz val="8"/>
        <rFont val="Calibri"/>
        <family val="2"/>
      </rPr>
      <t>. 
Mediante correo electrónico del 01/06/2026 con radicado 2026IE0006525, la OCI remite observaciones e informa que la modificación no ha sido registrada.</t>
    </r>
  </si>
  <si>
    <r>
      <rPr>
        <b/>
        <sz val="8"/>
        <rFont val="Calibri"/>
        <family val="2"/>
      </rPr>
      <t>CAL_19/06/2026:</t>
    </r>
    <r>
      <rPr>
        <sz val="8"/>
        <rFont val="Calibri"/>
        <family val="2"/>
      </rPr>
      <t xml:space="preserve"> En correo del 03/06/2026 la DIDE informa el cargue de evidencias, se verifica en el SharePoint y se encuentra "Informe técnico, jurídico y financiera - presunto incumplimiento parcial" con memorando de remisión a la OAJ 2025IE0013373 del 11/12/2025 (en el correo de envio a la OAJ estan los documentos firmados) y constancia de la radicación del 25/02/2026. Se cumple con los entregables "Acta individual de reparto No. 27001233300020260003400". Se cumple con los entregables. Pendiente validar efectividad</t>
    </r>
    <r>
      <rPr>
        <b/>
        <sz val="8"/>
        <rFont val="Calibri"/>
        <family val="2"/>
      </rPr>
      <t xml:space="preserve">.
CAL_01/06/2026: </t>
    </r>
    <r>
      <rPr>
        <sz val="8"/>
        <rFont val="Calibri"/>
        <family val="2"/>
      </rPr>
      <t>Con memorando 2026IE0005590 del 11/05/2026 el Subdirector de Desarrollo Empresarial reporta el cumplimiento de la acción de mejora, sin embargo las evidencias no se encuentran cargadas en el SharePoint de la OCI y tampoco es posible acceder al enlace indicado en el memorando.
Mediante correo electrónico del 01/06/2026 con radicado 2026IE0006525, la OCI informa que no se presentaron evidencias</t>
    </r>
  </si>
  <si>
    <r>
      <rPr>
        <b/>
        <sz val="8"/>
        <rFont val="Calibri"/>
        <family val="2"/>
      </rPr>
      <t>Puesta en marcha del Contrato No. 015 de 2016 – Novita – Chocó. Todos por el Pacífico.</t>
    </r>
    <r>
      <rPr>
        <sz val="8"/>
        <rFont val="Calibri"/>
        <family val="2"/>
      </rPr>
      <t xml:space="preserve"> (A – F – D). La falta de finalización del proyecto constituye un daño al patrimonio público, debido a que no han generado el beneficio esperado y actualmente se requieren más recursos para completar las obras. Los recursos invertidos en los proyectos están perdidos y en deterioro según lo evidenciado</t>
    </r>
  </si>
  <si>
    <r>
      <rPr>
        <b/>
        <sz val="8"/>
        <rFont val="Calibri"/>
        <family val="2"/>
      </rPr>
      <t xml:space="preserve">CAL_15/07/2026: </t>
    </r>
    <r>
      <rPr>
        <sz val="8"/>
        <rFont val="Calibri"/>
        <family val="2"/>
      </rPr>
      <t xml:space="preserve">Con memorando 2026IE0008474 del 08/07/2026 la DIDE remite reporte de gestión en una matriz, se carga al SharePoint. No se aportan evidencias, aunque la matriz relaciona un enlace, este no funciona. </t>
    </r>
    <r>
      <rPr>
        <b/>
        <sz val="8"/>
        <rFont val="Calibri"/>
        <family val="2"/>
      </rPr>
      <t xml:space="preserve">
CAL_05/06/2026: </t>
    </r>
    <r>
      <rPr>
        <sz val="8"/>
        <rFont val="Calibri"/>
        <family val="2"/>
      </rPr>
      <t>Mediante correo electrónico del 05/06/2026 la SDE remite la modificación a la acción de mejora ajustada</t>
    </r>
    <r>
      <rPr>
        <b/>
        <sz val="8"/>
        <rFont val="Calibri"/>
        <family val="2"/>
      </rPr>
      <t xml:space="preserve">
CAL_01/06/2026: </t>
    </r>
    <r>
      <rPr>
        <sz val="8"/>
        <rFont val="Calibri"/>
        <family val="2"/>
      </rPr>
      <t xml:space="preserve">Con memorando 2026IE0005590 del 11/05/2026 el Subdirector de Desarrollo Empresarial solicita modificar las actividades y entregable de la acción de mejora </t>
    </r>
    <r>
      <rPr>
        <i/>
        <sz val="8"/>
        <rFont val="Calibri"/>
        <family val="2"/>
      </rPr>
      <t>"con el fin de que las acciones propuestas atiendan la causa del hallazgo desde las competencias actualmente a cargo de este Ministerio y que su cumplimiento no dependa de actores externos ni de relaciones contractuales extinguidas"</t>
    </r>
    <r>
      <rPr>
        <sz val="8"/>
        <rFont val="Calibri"/>
        <family val="2"/>
      </rPr>
      <t>.
Mediante correo electrónico del 01/06/2026 con radicado 2026IE0006525, la OCI remite observaciones e informa que la modificación no ha sido registrada.</t>
    </r>
  </si>
  <si>
    <r>
      <rPr>
        <b/>
        <sz val="8"/>
        <rFont val="Calibri"/>
        <family val="2"/>
      </rPr>
      <t xml:space="preserve">CAL_19/06/2026: </t>
    </r>
    <r>
      <rPr>
        <sz val="8"/>
        <rFont val="Calibri"/>
        <family val="2"/>
      </rPr>
      <t>En correo del 03/06/2026 la DIDE informa el cargue de evidencias, se verifica en el SharePoint y se encuentra "Informe técnico, jurídico y financiera - presunto incumplimiento parcial" con memorando de remisión a la OAJ 2025IE0013373 del 11/12/2025 (en el correo de envio a la OAJ estan los documentos firmados) y constancia de la radicación del 25/02/2026. Se cumple con los entregables "Acta individual de reparto No. 27001233300020260003400". Se cumple con los entregables. Pendiente validar efectividad.</t>
    </r>
    <r>
      <rPr>
        <b/>
        <sz val="8"/>
        <rFont val="Calibri"/>
        <family val="2"/>
      </rPr>
      <t xml:space="preserve">
CAL_01/06/2026: </t>
    </r>
    <r>
      <rPr>
        <sz val="8"/>
        <rFont val="Calibri"/>
        <family val="2"/>
      </rPr>
      <t>Con memorando 2026IE0005590 del 11/05/2026 el Subdirector de Desarrollo Empresarial reporta el cumplimiento de la acción de mejora, sin embargo las evidencias no se encuentran cargadas en el SharePoint de la OCI y tampoco es posible acceder al enlace indicado en el memorando
Mediante correo electrónico del 01/06/2026 con radicado 2026IE0006525, la OCI informa que no se presentaron evidencias</t>
    </r>
  </si>
  <si>
    <r>
      <rPr>
        <b/>
        <sz val="8"/>
        <rFont val="Calibri"/>
        <family val="2"/>
      </rPr>
      <t>Puesta en marcha del acueducto y alcantarillados. Acandí – Chocó</t>
    </r>
    <r>
      <rPr>
        <sz val="8"/>
        <rFont val="Calibri"/>
        <family val="2"/>
      </rPr>
      <t>. Programa Todos por el Pacífico. (A – D – IP). gestión fiscal antieconómica, ineficaz e ineficiente, aunada al deterioro de los elementos construidos por la falta de uso.</t>
    </r>
  </si>
  <si>
    <r>
      <rPr>
        <b/>
        <sz val="8"/>
        <rFont val="Calibri"/>
        <family val="2"/>
      </rPr>
      <t xml:space="preserve">CAL_23/06/2026: </t>
    </r>
    <r>
      <rPr>
        <sz val="8"/>
        <rFont val="Calibri"/>
        <family val="2"/>
      </rPr>
      <t>Se verifica SharePoint y se encuentra cargado oficio 2026EE0032630 del 01/06/2026 dirigido al Gerente de Aguas del Chocó E.S.P. que contiene el concepto favorable al "Plan de Aseguramiento e la prestación". Se cumple con los entregables. Pendiente evaluar efectividad de la acción.</t>
    </r>
    <r>
      <rPr>
        <b/>
        <sz val="8"/>
        <rFont val="Calibri"/>
        <family val="2"/>
      </rPr>
      <t xml:space="preserve">
CAL_22/06/2026</t>
    </r>
    <r>
      <rPr>
        <sz val="8"/>
        <rFont val="Calibri"/>
        <family val="2"/>
      </rPr>
      <t>: Con memorando 2026IE0007493 del 19/06/2026 el Subdirector de Desarrollo Empresarial de la DIDE reporta el cumplimiento de la acción de mejora, pero no adjunta el entregable que falta. Mediante correo electrónico remitido por la OCI con radicado 2026IE0007547 se le informa a la DIDE que no se aportaron las evidencias que acreditan el cumplimiento de la acción de mejora</t>
    </r>
  </si>
  <si>
    <r>
      <rPr>
        <b/>
        <sz val="8"/>
        <rFont val="Calibri"/>
        <family val="2"/>
      </rPr>
      <t>CAL_15/07/2026:</t>
    </r>
    <r>
      <rPr>
        <sz val="8"/>
        <rFont val="Calibri"/>
        <family val="2"/>
      </rPr>
      <t xml:space="preserve"> Con memorando 2026IE0008474 del 08/07/2026 la DIDE remite reporte de gestión en una matriz, se carga al SharePoint. No se aportan evidencias.</t>
    </r>
  </si>
  <si>
    <r>
      <t xml:space="preserve">Deficiencias en el proceso de construcción del proyecto han ocasionado demoras en la entrega real y oportuna de las obras a sus usuarios finales.
</t>
    </r>
    <r>
      <rPr>
        <sz val="8"/>
        <color rgb="FFFF0000"/>
        <rFont val="Calibri"/>
        <family val="2"/>
      </rPr>
      <t>MONTERÍA</t>
    </r>
  </si>
  <si>
    <r>
      <rPr>
        <b/>
        <sz val="8"/>
        <color rgb="FF000000"/>
        <rFont val="Calibri"/>
        <family val="2"/>
      </rPr>
      <t xml:space="preserve">Política pública de equidad de género para las mujeres (A). </t>
    </r>
    <r>
      <rPr>
        <sz val="8"/>
        <color rgb="FF000000"/>
        <rFont val="Calibri"/>
        <family val="2"/>
      </rPr>
      <t>El MVCT no cumplió con la meta establecida para las vigencias 2023 y 2024 relacionada con el indicador: Viviendas mejoradas entregadas a mujeres. Se tenía establecido para 2023 y 2024 un total de 1.484 subsidios de mejoramiento para asignar a mujeres. A 31/12/2024 han sido asignados 356 subsidios de mejoramiento (23,9%)</t>
    </r>
  </si>
  <si>
    <r>
      <rPr>
        <b/>
        <sz val="8"/>
        <rFont val="Calibri"/>
        <family val="2"/>
      </rPr>
      <t xml:space="preserve">CAL_11/06/2026: </t>
    </r>
    <r>
      <rPr>
        <sz val="8"/>
        <rFont val="Calibri"/>
        <family val="2"/>
      </rPr>
      <t>Con memorando 2026IE0006962 del 10/06/2026 la SSEVR solicita a la OCI citar a mesa de trabajo, no se cita a espera de respuesta de la DIVIS</t>
    </r>
    <r>
      <rPr>
        <b/>
        <sz val="8"/>
        <rFont val="Calibri"/>
        <family val="2"/>
      </rPr>
      <t xml:space="preserve">
CAL_05/06/2026:</t>
    </r>
    <r>
      <rPr>
        <sz val="8"/>
        <rFont val="Calibri"/>
        <family val="2"/>
      </rPr>
      <t xml:space="preserve"> Con memorando 2026IE0006792 del 05/06/2026 la OCI reitera la solicitud de reformulación</t>
    </r>
    <r>
      <rPr>
        <b/>
        <sz val="8"/>
        <rFont val="Calibri"/>
        <family val="2"/>
      </rPr>
      <t xml:space="preserve">
CAL_19/05/2026:</t>
    </r>
    <r>
      <rPr>
        <sz val="8"/>
        <rFont val="Calibri"/>
        <family val="2"/>
      </rPr>
      <t xml:space="preserve"> Con memorando 2026IE0005880 del 19/05/2026 la OCI reitera la solicitud de reformulación</t>
    </r>
    <r>
      <rPr>
        <b/>
        <sz val="8"/>
        <rFont val="Calibri"/>
        <family val="2"/>
      </rPr>
      <t xml:space="preserve">
CAL_21/04/2026: </t>
    </r>
    <r>
      <rPr>
        <sz val="8"/>
        <rFont val="Calibri"/>
        <family val="2"/>
      </rPr>
      <t>Con memorando 2026IE0004663 del 21/04/2026 la OCI da respuesta a la SSEVR y reitera la solicitud de formulación del plan de mejoramiento</t>
    </r>
    <r>
      <rPr>
        <b/>
        <sz val="8"/>
        <rFont val="Calibri"/>
        <family val="2"/>
      </rPr>
      <t xml:space="preserve">
CAL_13/04/2026:</t>
    </r>
    <r>
      <rPr>
        <sz val="8"/>
        <rFont val="Calibri"/>
        <family val="2"/>
      </rPr>
      <t xml:space="preserve"> Con memorando 2026IE0004243 del 10/04/2026 la subdirectora de SSEVR indica que el hallazgo recae sobre la DIVIS y que sugiere que sean ellos quienes formulen la acción de mejora</t>
    </r>
  </si>
  <si>
    <r>
      <t>Planeación, Estructuración y Viabilización - Contrato De Obra No. 198 de 2020</t>
    </r>
    <r>
      <rPr>
        <sz val="8"/>
        <color rgb="FF000000"/>
        <rFont val="Calibri"/>
        <family val="2"/>
      </rPr>
      <t>.</t>
    </r>
    <r>
      <rPr>
        <b/>
        <sz val="8"/>
        <color rgb="FF000000"/>
        <rFont val="Calibri"/>
        <family val="2"/>
      </rPr>
      <t xml:space="preserve"> </t>
    </r>
    <r>
      <rPr>
        <sz val="8"/>
        <color rgb="FF000000"/>
        <rFont val="Calibri"/>
        <family val="2"/>
      </rPr>
      <t>Debilidades y fallas en la estructuración, que debieron ser atendidas en la verificación y revisión por parte del MVCT según señala la resolución 0661 de 2019 en su artículo 18</t>
    </r>
    <r>
      <rPr>
        <b/>
        <sz val="8"/>
        <color rgb="FF000000"/>
        <rFont val="Calibri"/>
        <family val="2"/>
      </rPr>
      <t>.</t>
    </r>
  </si>
  <si>
    <r>
      <rPr>
        <b/>
        <sz val="8"/>
        <rFont val="Calibri"/>
        <family val="2"/>
      </rPr>
      <t xml:space="preserve">CAL_24/07/2026: </t>
    </r>
    <r>
      <rPr>
        <sz val="8"/>
        <rFont val="Calibri"/>
        <family val="2"/>
      </rPr>
      <t>Con memorando 2026IE0009351 del 14/07/2026, la directora de la DPR da alcance a la solicitud de reformulación realizada con memorando 2026IE0007931 del 29/06/2026. Se amplia el plazo de ejecución hasta el 01/12/2026 y  se modifica el plan de mejoramiento.</t>
    </r>
  </si>
  <si>
    <r>
      <rPr>
        <b/>
        <sz val="8"/>
        <rFont val="Calibri"/>
        <family val="2"/>
      </rPr>
      <t xml:space="preserve">CAL_19/05/2026: </t>
    </r>
    <r>
      <rPr>
        <sz val="8"/>
        <rFont val="Calibri"/>
        <family val="2"/>
      </rPr>
      <t>En correo electrónico del 24/04/2026 el área informa del cargue de evidencias. Reportan como evidencia el acta de la mesa de arreglo directo, la comisión de enero de 2026 y las actas 39 y 44 del 27/01/2026 y 06/04/2026 respectivamente. El único documento que constituye un reporte claro del estado de los contratos es el informe de la mesa de reacción (11 proyectos), el acta 39 solo hace referencia al CUR 153, el acta 44 hace seguimiento a 10 proyectos. Las actas presentadas no constituyen un reporte claro y conciso del seguimiento y la asistencia técnica realizada. Los entregables presentados no se ajustan a lo planteado en la acción de mejora. En mesa de trabajo realizada el 04/06/2026 entre el VASB y la OCI, se informan las observaciones al proceso.</t>
    </r>
    <r>
      <rPr>
        <b/>
        <sz val="8"/>
        <color rgb="FFFF0000"/>
        <rFont val="Calibri"/>
        <family val="2"/>
      </rPr>
      <t xml:space="preserve">
</t>
    </r>
    <r>
      <rPr>
        <b/>
        <sz val="8"/>
        <rFont val="Calibri"/>
        <family val="2"/>
      </rPr>
      <t xml:space="preserve">CAL_22/04/2026: </t>
    </r>
    <r>
      <rPr>
        <sz val="8"/>
        <rFont val="Calibri"/>
        <family val="2"/>
      </rPr>
      <t xml:space="preserve">Con memorando 2026IE0004673 del 21/04/2026 la Subdirectora de proyectos reporta el cumplimiento de la acción de mejora. No hay acceso a los documentos. Se verifica en SharePoint y se evidencia que los soportes no se ecuentran cargados. Se remite correo de la OCI solicitando cargar las evidencias en el SharePoint.
El memorando informa que se tomo la decisión de dar terminación anticipada al CUR 153 de 2016 y posterior liquidación, "considerando además que el proyecto había finalizado de manera anticipada en 2022, sin cumplir con el objeto contractual". </t>
    </r>
  </si>
  <si>
    <r>
      <rPr>
        <b/>
        <sz val="8"/>
        <rFont val="Calibri"/>
        <family val="2"/>
      </rPr>
      <t xml:space="preserve">CAL_19/05/2026: </t>
    </r>
    <r>
      <rPr>
        <sz val="8"/>
        <rFont val="Calibri"/>
        <family val="2"/>
      </rPr>
      <t>En correo electrónico del 24/04/2026 el área informa del cargue de evidencias. Adicional a las actas cargadas con memorando 2026IE0004234 se encuentra un acta del 24/02/2026 correspondiente al CUR 040 (reformulación) y un acta del 06/04/2026. Presentan un informe de cumplimiento del plan de mejoramiento no de los compromisos de la mesa de arreglo directo. Los documentos aportados no acreditan la ejecución de la acción de mejora, en los términos en que se encuentra planteada. En mesa de trabajo realizada el 04/06/2026 entre el VASB y la OCI, se informan las observaciones al proceso.</t>
    </r>
    <r>
      <rPr>
        <b/>
        <sz val="8"/>
        <rFont val="Calibri"/>
        <family val="2"/>
      </rPr>
      <t xml:space="preserve">
CAL_22/04/2026: </t>
    </r>
    <r>
      <rPr>
        <sz val="8"/>
        <rFont val="Calibri"/>
        <family val="2"/>
      </rPr>
      <t>Con memorando 2026IE0004674 del 21/04/2026 la Subdirectora de proyectos reporta el cumplimiento de la acción de mejora. No hay acceso a los documentos. Se verifica en SharePoint y se evidencia que los soportes no se ecuentran cargados. Se remite correo de la OCI solicitando cargar las evidencias en el SharePoint.
El memorando informa que se tomo la decisión de dar terminación anticipada a los CUR 153 de 2016 y CUR 051 de 2017</t>
    </r>
  </si>
  <si>
    <r>
      <rPr>
        <b/>
        <sz val="8"/>
        <rFont val="Calibri"/>
        <family val="2"/>
      </rPr>
      <t xml:space="preserve">CAL_18/06/2026: </t>
    </r>
    <r>
      <rPr>
        <sz val="8"/>
        <rFont val="Calibri"/>
        <family val="2"/>
      </rPr>
      <t>Con memorando 2026IE0007418 del 18/06/2026 la OCI informa que la acción de mejora no fue efectiva y solicita presentar un nuevo plan de mejoramiento</t>
    </r>
    <r>
      <rPr>
        <b/>
        <sz val="8"/>
        <rFont val="Calibri"/>
        <family val="2"/>
      </rPr>
      <t xml:space="preserve">
CAL_13/04/2026: </t>
    </r>
    <r>
      <rPr>
        <sz val="8"/>
        <rFont val="Calibri"/>
        <family val="2"/>
      </rPr>
      <t>Con memorando 2026IE0004240 del 10/04/2026 la subdirectora de programas responde que ya agotaron recursos y no pueden hacer nada frente a la falta de respuesta del ejecutor y que corresponde a la Subdirección de Proyectos.</t>
    </r>
  </si>
  <si>
    <r>
      <t>Operaciones Reciprocas. (A). deficiencias en el análisis, verificación y conciliación, de acuerdo con lo establecido en el numeral 2.3.4. del Instructivo 002 del 01 de diciembre de 2022 y del numeral 3.1.1.1 Saldos por Conciliar del Manual de instrucciones de Operaciones Reciprocas.</t>
    </r>
    <r>
      <rPr>
        <sz val="8"/>
        <color rgb="FFFF0000"/>
        <rFont val="Calibri"/>
        <family val="2"/>
      </rPr>
      <t xml:space="preserve"> Incorpora H10(2021)</t>
    </r>
  </si>
  <si>
    <r>
      <t xml:space="preserve">CAL_16/07/2026: </t>
    </r>
    <r>
      <rPr>
        <sz val="8"/>
        <rFont val="Calibri"/>
        <family val="2"/>
      </rPr>
      <t>Con memorando 2026IE0008845 del 16/07/2026, el subdirector de la SFP remite la formulación del nuevo plan de mejoramiento, en atención a que la CGR en la auditoría financiera al MVCT, vigencia 2025, declaró la acción implementada como no efectiva.</t>
    </r>
  </si>
  <si>
    <r>
      <rPr>
        <b/>
        <sz val="8"/>
        <color rgb="FF000000"/>
        <rFont val="Calibri"/>
        <family val="2"/>
      </rPr>
      <t>Obligaciones del convenio interadministrativo de Uso de Recursos 1007 de 2020</t>
    </r>
    <r>
      <rPr>
        <sz val="8"/>
        <color rgb="FF000000"/>
        <rFont val="Calibri"/>
        <family val="2"/>
      </rPr>
      <t xml:space="preserve">, para la Optimización del Acueducto de San Antero y del Acueducto del  Corregimiento El Porvenir en el Municipio de San Antero, Córdoba. No se cumplió a cabalidad con lo establecido en los numerales 8, 9 y 11 de la Cláusula Cuarta del Convenio Interadministrativo de uso de recursos No. 1007 de 2020, </t>
    </r>
  </si>
  <si>
    <r>
      <rPr>
        <b/>
        <sz val="8"/>
        <color rgb="FF000000"/>
        <rFont val="Calibri"/>
        <family val="2"/>
      </rPr>
      <t>Notas a Los Estados Financieros. Administrativo:</t>
    </r>
    <r>
      <rPr>
        <sz val="8"/>
        <color rgb="FF000000"/>
        <rFont val="Calibri"/>
        <family val="2"/>
      </rPr>
      <t xml:space="preserve">  Se presenta incumplimiento de la información incluida en las notas de los estados financieros 10.2.2 y 16.4.1 como lo establece el Marco Conceptual para la presentación de los estados financieros y revelaciones establecido para Entidades de Gobierno, en la Resolución 533 de 2015.</t>
    </r>
  </si>
  <si>
    <r>
      <t xml:space="preserve">CAL_16/07/2026: </t>
    </r>
    <r>
      <rPr>
        <sz val="8"/>
        <rFont val="Calibri"/>
        <family val="2"/>
      </rPr>
      <t xml:space="preserve">Con memorando 2026IE0008845 del 16/07/2026, el subdirector de la SFP remite la formulación del nuevo plan de mejoramiento, en atención a que el plazo de ejecución del plan de mejoramiento reformulado en julio de 2025, finalizó sin que se lograra acreditar su cumplimiento </t>
    </r>
  </si>
  <si>
    <r>
      <rPr>
        <b/>
        <sz val="8"/>
        <color rgb="FF000000"/>
        <rFont val="Calibri"/>
        <family val="2"/>
      </rPr>
      <t>Notas a los Estados Financieros. Administrativo. (A).</t>
    </r>
    <r>
      <rPr>
        <sz val="8"/>
        <color rgb="FF000000"/>
        <rFont val="Calibri"/>
        <family val="2"/>
      </rPr>
      <t xml:space="preserve"> i) Nota 10.1.6. Depreciación Acumulada. ii) Nota 16.2.1. Estudios y Proyectos. iii) Nota 16.5. Derechos en Fideicomiso. iv) Nota 28.2.1. Financieros. </t>
    </r>
  </si>
  <si>
    <r>
      <rPr>
        <b/>
        <sz val="8"/>
        <rFont val="Calibri"/>
        <family val="2"/>
      </rPr>
      <t>CAL_16/07/2026:</t>
    </r>
    <r>
      <rPr>
        <sz val="8"/>
        <rFont val="Calibri"/>
        <family val="2"/>
      </rPr>
      <t xml:space="preserve"> Con memorando 2026IE0008845 del 16/07/2026, el subdirector de la SFP remite la formulación del nuevo plan de mejoramiento, en atención a que el plazo de ejecución del plan de mejoramiento formulado en julio de 2025, finalizó sin que se lograra acreditar su cumplimiento </t>
    </r>
  </si>
  <si>
    <r>
      <t xml:space="preserve">Meta Acuerdo Código E102 Sinergia. </t>
    </r>
    <r>
      <rPr>
        <sz val="8"/>
        <color rgb="FF000000"/>
        <rFont val="Calibri"/>
        <family val="2"/>
      </rPr>
      <t>Debilidades de control y gestión del MVCT en la asignación de subsidios familiares de vivienda a las comunidades indígenas Nukak y Jiw, afectando su acceso a la vivienda digna e incluyente, debido a que no se han asignado subsidios en especie para vivienda de interés social, a estas comunidades.</t>
    </r>
  </si>
  <si>
    <r>
      <rPr>
        <b/>
        <sz val="8"/>
        <rFont val="Calibri"/>
        <family val="2"/>
      </rPr>
      <t xml:space="preserve">CAL_22/06/2026: </t>
    </r>
    <r>
      <rPr>
        <sz val="8"/>
        <rFont val="Calibri"/>
        <family val="2"/>
      </rPr>
      <t>Con memorando 2026IE0006222 del 26/05/2026 la SSEVR remite la formulación de la nueva acción de mejora, toda vez que la acción ejecutada fue encontrada no efectiva por la OCI. En correo del 22/06/2026 con radicado 2026IE0007548 la OCI remite recomendaciones a tener en cuenta para el próximo reporte</t>
    </r>
  </si>
  <si>
    <r>
      <rPr>
        <b/>
        <sz val="8"/>
        <rFont val="Calibri"/>
        <family val="2"/>
      </rPr>
      <t xml:space="preserve">CAL_14/07/2026: </t>
    </r>
    <r>
      <rPr>
        <sz val="8"/>
        <rFont val="Calibri"/>
        <family val="2"/>
      </rPr>
      <t>Con memorando 2026IE0008467 del 08/07/2026 la Directora de la DVR solicita al Subdirector de Acompañamiento y Evaluación designar un funcionario que apoye el componente de acompañamiento social y se articule con la SSEVR</t>
    </r>
  </si>
  <si>
    <r>
      <rPr>
        <b/>
        <sz val="8"/>
        <rFont val="Calibri"/>
        <family val="2"/>
      </rPr>
      <t xml:space="preserve">CAL_23/04/2026: </t>
    </r>
    <r>
      <rPr>
        <sz val="8"/>
        <rFont val="Calibri"/>
        <family val="2"/>
      </rPr>
      <t>Con memorando 2026IE0004797 del 23/04/2026, la OCI informa que la acción de mejora no fue efectiva y solicita se formule un nuevo plan de mejoramiento</t>
    </r>
    <r>
      <rPr>
        <b/>
        <sz val="8"/>
        <rFont val="Calibri"/>
        <family val="2"/>
      </rPr>
      <t xml:space="preserve">
CAL_09/04/2026: </t>
    </r>
    <r>
      <rPr>
        <sz val="8"/>
        <rFont val="Calibri"/>
        <family val="2"/>
      </rPr>
      <t xml:space="preserve">Con memorando 2026IE0004127 del 08/04/2026, el jefe de OTIC remite respuesta y las actas de liquidación solicitadas. </t>
    </r>
  </si>
  <si>
    <r>
      <rPr>
        <b/>
        <sz val="8"/>
        <rFont val="Calibri"/>
        <family val="2"/>
      </rPr>
      <t xml:space="preserve">CAL_21/07/2026: </t>
    </r>
    <r>
      <rPr>
        <sz val="8"/>
        <rFont val="Calibri"/>
        <family val="2"/>
      </rPr>
      <t>Con memorando 2026IE0009115 del 21/07/2026, la OCI remite respueta reiterando que la acción de mejora implementada no fue efectiva</t>
    </r>
    <r>
      <rPr>
        <b/>
        <sz val="8"/>
        <rFont val="Calibri"/>
        <family val="2"/>
      </rPr>
      <t xml:space="preserve">
CAL_15/07/2026: </t>
    </r>
    <r>
      <rPr>
        <sz val="8"/>
        <rFont val="Calibri"/>
        <family val="2"/>
      </rPr>
      <t>Con memorando 2026IE0005026 del 28/04/2026, el jefe de OTIC remite respuesta indicando que el contrato 909 de 2022 se encuentra liquidado, e informa las acciones que adelantarán para agilizar el trámite de liquidaciones.</t>
    </r>
  </si>
  <si>
    <r>
      <rPr>
        <b/>
        <sz val="8"/>
        <rFont val="Calibri"/>
        <family val="2"/>
      </rPr>
      <t xml:space="preserve">CAL_08/07/2026: </t>
    </r>
    <r>
      <rPr>
        <sz val="8"/>
        <rFont val="Calibri"/>
        <family val="2"/>
      </rPr>
      <t>Con memorando 2026IE0008386 del 07/07/2026, la Coordinadora de Recursos Físicos informa que reporto avance con memorando 2026IE0004390 del 14/04/2026. Derivado de este, la OCI con memorando 2026IE0004798 del 23/04/2026, declaró la no efectividad de la acción de mejora.</t>
    </r>
    <r>
      <rPr>
        <b/>
        <sz val="8"/>
        <rFont val="Calibri"/>
        <family val="2"/>
      </rPr>
      <t xml:space="preserve">
CAL_30/06/2026:</t>
    </r>
    <r>
      <rPr>
        <sz val="8"/>
        <rFont val="Calibri"/>
        <family val="2"/>
      </rPr>
      <t xml:space="preserve"> Con memorando 2026IE0007870 del 26/06/2026, la SSA remite ajustes al nuevo plan de mejoramiento, en atención a que la acción de mejora implementada fue declarada no efectiva por la OCI</t>
    </r>
  </si>
  <si>
    <r>
      <rPr>
        <b/>
        <sz val="8"/>
        <rFont val="Calibri"/>
        <family val="2"/>
      </rPr>
      <t xml:space="preserve">CAL_15/07/2026: </t>
    </r>
    <r>
      <rPr>
        <sz val="8"/>
        <rFont val="Calibri"/>
        <family val="2"/>
      </rPr>
      <t>Con memorando 2026IE0008099 del 02/07/2026 la subdirectora de proyectos de la DIDE reporta el cumplimiento de la acción de mejora. Se adjuntan oficios de solicitud de depuración de febrero y mayo 2026, y oficios de respuesta emitidos por FINDETER de fecha 12/03/2026 y 15/06/2026. Se cumple con las evidencias, pendiente validar efectividad.</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</si>
  <si>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CAL_03/07/2026:</t>
    </r>
    <r>
      <rPr>
        <sz val="8"/>
        <rFont val="Calibri"/>
        <family val="2"/>
      </rPr>
      <t xml:space="preserve"> Con memorando 2026IE0008006 del 30/06/2026 la DIDE reporta el avance y presenta solicitud de prórroga hasta el 31/07/2026</t>
    </r>
  </si>
  <si>
    <r>
      <rPr>
        <b/>
        <sz val="8"/>
        <rFont val="Calibri"/>
        <family val="2"/>
      </rPr>
      <t>CAL_30/06/2026:</t>
    </r>
    <r>
      <rPr>
        <sz val="8"/>
        <rFont val="Calibri"/>
        <family val="2"/>
      </rPr>
      <t xml:space="preserve"> Con memorando 2026IE0007965 del 30/06/2026 el Grupo de Contratos remite el nuevo plan de mejoramiento ajustado con 3 acciones, toda vez que la OCI declaro la acción implementada en 2025 como no efectiva.</t>
    </r>
  </si>
  <si>
    <r>
      <rPr>
        <b/>
        <sz val="8"/>
        <rFont val="Calibri"/>
        <family val="2"/>
      </rPr>
      <t>CAL_08/07/2026:</t>
    </r>
    <r>
      <rPr>
        <sz val="8"/>
        <rFont val="Calibri"/>
        <family val="2"/>
      </rPr>
      <t xml:space="preserve"> Con memorando 2026IE0008346 del 09/06/2026 el Grupo de contratos presenta el reporte de avance de la acción de mejora, indicando un avance del 50%. No obstante se evidencia que el reporte se hace sobre la acción de mejora que fue declarada no efectiva por la OCI </t>
    </r>
    <r>
      <rPr>
        <b/>
        <sz val="8"/>
        <rFont val="Calibri"/>
        <family val="2"/>
      </rPr>
      <t xml:space="preserve">
CAL_30/06/2026:</t>
    </r>
    <r>
      <rPr>
        <sz val="8"/>
        <rFont val="Calibri"/>
        <family val="2"/>
      </rPr>
      <t xml:space="preserve"> Con memorando 2026IE0007965 del 30/06/2026 el Grupo de Contratos remite el nuevo plan de mejoramiento ajustado con 3 acciones, toda vez que la OCI declaro la acción implementada en 2025 como no efectiva.</t>
    </r>
  </si>
  <si>
    <r>
      <rPr>
        <b/>
        <sz val="8"/>
        <color rgb="FF000000"/>
        <rFont val="Calibri"/>
        <family val="2"/>
      </rPr>
      <t xml:space="preserve">Información de Proyectos de Inversión SPI (AD): </t>
    </r>
    <r>
      <rPr>
        <sz val="8"/>
        <color rgb="FF000000"/>
        <rFont val="Calibri"/>
        <family val="2"/>
      </rPr>
      <t>la CGR evidenció debilidades en el reporte de la información del SPI, por parte del MVCT, generando incertidumbre sobre el manejo de los recursos destinados a los proyectos, así como las actividades que se adelantan y el resultado de los mismos, que el cargue de la información en el SPI  genera incertidumbre sobre la misma.</t>
    </r>
  </si>
  <si>
    <r>
      <rPr>
        <b/>
        <sz val="8"/>
        <rFont val="Calibri"/>
        <family val="2"/>
      </rPr>
      <t>CAL_10/04/2026:</t>
    </r>
    <r>
      <rPr>
        <sz val="8"/>
        <rFont val="Calibri"/>
        <family val="2"/>
      </rPr>
      <t xml:space="preserve"> La OCI mediante correo electrónico enviado con radicado 2026IE0004206, informa al área que las evidencias no corresponden a la unidad de medida y por lo tanto no se puede considerar el avance reportado</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</si>
  <si>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CAL_30/06/2026: </t>
    </r>
    <r>
      <rPr>
        <sz val="8"/>
        <rFont val="Calibri"/>
        <family val="2"/>
      </rPr>
      <t>Con memorando 2026IE0007907 del 26/06/2026 la Subdirectora de proyectos solicita ajustar la unidad de medida y ampliar el plazo de ejecución hasta el 30/09/2026,  para elaborar un informe jurídico que relate las actuaciones de orden jurídico que se han surtido desde el inicio del proceso</t>
    </r>
  </si>
  <si>
    <r>
      <rPr>
        <b/>
        <sz val="8"/>
        <rFont val="Calibri"/>
        <family val="2"/>
      </rPr>
      <t xml:space="preserve">CAL_03/06/2026: </t>
    </r>
    <r>
      <rPr>
        <sz val="8"/>
        <rFont val="Calibri"/>
        <family val="2"/>
      </rPr>
      <t xml:space="preserve">Con memorando 2026IE0006353 del 28/05/2026 la Subdirectora de Proyectos de DIDE, reportó el cumplimiento de la acción de mejora.
Se adjunta oficio 2026EE0018846 del 08/04/2026 dirigido al alcalde municipal solicitando información del estado del proyecto. No hay evidencia de la </t>
    </r>
    <r>
      <rPr>
        <i/>
        <sz val="8"/>
        <rFont val="Calibri"/>
        <family val="2"/>
      </rPr>
      <t>"Adopcion de plan de acciones y compromisos"</t>
    </r>
    <r>
      <rPr>
        <sz val="8"/>
        <rFont val="Calibri"/>
        <family val="2"/>
      </rPr>
      <t xml:space="preserve">, ni el </t>
    </r>
    <r>
      <rPr>
        <i/>
        <sz val="8"/>
        <rFont val="Calibri"/>
        <family val="2"/>
      </rPr>
      <t xml:space="preserve">"seguimiento a los compromisos adquiridos"
</t>
    </r>
    <r>
      <rPr>
        <sz val="8"/>
        <rFont val="Calibri"/>
        <family val="2"/>
      </rPr>
      <t>Mediante correo electrónico con radicado 2026IE0006675 la OCI informa al área que las evidencias aportadas no son suficientes para acreditar la ejecución de la acción de mejora</t>
    </r>
  </si>
  <si>
    <r>
      <rPr>
        <b/>
        <sz val="8"/>
        <rFont val="Calibri"/>
        <family val="2"/>
      </rPr>
      <t xml:space="preserve">CAL_03/06/2026: </t>
    </r>
    <r>
      <rPr>
        <sz val="8"/>
        <rFont val="Calibri"/>
        <family val="2"/>
      </rPr>
      <t xml:space="preserve">Con memorando 2026IE0006533 del 01/06/2026 la Subdirectora de Proyectos de la DIDE reporta el cumplimiento de la acción de mejora. El memorando indica </t>
    </r>
    <r>
      <rPr>
        <i/>
        <sz val="8"/>
        <rFont val="Calibri"/>
        <family val="2"/>
      </rPr>
      <t xml:space="preserve">"actualmente continúan pendientes actuaciones administrativas, presupuestales, técnicas y contractuales necesarias para la culminación material de los proyectos" </t>
    </r>
    <r>
      <rPr>
        <sz val="8"/>
        <rFont val="Calibri"/>
        <family val="2"/>
      </rPr>
      <t>y que</t>
    </r>
    <r>
      <rPr>
        <i/>
        <sz val="8"/>
        <rFont val="Calibri"/>
        <family val="2"/>
      </rPr>
      <t xml:space="preserve"> "las actividades pendientes para lograr su estructuración definitiva, viabilización financiera y eventual ejecución material corresponden exclusivamente a la gestión administrativa, técnica, presupuestal y contractual del PDA Boyacá y del municipio de Ráquira, y, en consecuencia, desbordan la órbita de competencia y la capacidad de decisión del Ministerio de Vivienda, Ciudad y Territorio"</t>
    </r>
    <r>
      <rPr>
        <sz val="8"/>
        <rFont val="Calibri"/>
        <family val="2"/>
      </rPr>
      <t xml:space="preserve">
Se adjuntan 6 correos de citación a mesas de seguimiento, 13 actas de mesas de seguimiento (la última de mayo de 2026) y 3 solicitudes de información al PDA. Se cumple con el número de entregables, sin embargo no se subsana la causa raíz. Pendiente evaluar efectividad</t>
    </r>
  </si>
  <si>
    <r>
      <rPr>
        <b/>
        <sz val="8"/>
        <rFont val="Calibri"/>
        <family val="2"/>
      </rPr>
      <t xml:space="preserve">CAL_30/062026: </t>
    </r>
    <r>
      <rPr>
        <sz val="8"/>
        <rFont val="Calibri"/>
        <family val="2"/>
      </rPr>
      <t>Con memorando 2026IE0005866 del 15/05/2026 la DIDE remite la reformulación incorporando dos acciones de mejora correctivas, debido a que la acción implementada fue declarada no efectiva por la OCI</t>
    </r>
  </si>
  <si>
    <r>
      <rPr>
        <b/>
        <sz val="8"/>
        <rFont val="Calibri"/>
        <family val="2"/>
      </rPr>
      <t xml:space="preserve">CAL_23/06/2026: </t>
    </r>
    <r>
      <rPr>
        <sz val="8"/>
        <rFont val="Calibri"/>
        <family val="2"/>
      </rPr>
      <t>Con memorando 2026IE0007585 del 22/06/2026 la Suddirección de Gestión Empresarial de la DIDE solicita mantener la misma acción de mejora y ampliar el plazo. Pendiente respuesta de la OCI</t>
    </r>
    <r>
      <rPr>
        <b/>
        <sz val="8"/>
        <rFont val="Calibri"/>
        <family val="2"/>
      </rPr>
      <t xml:space="preserve">
AL_10/06/2026: </t>
    </r>
    <r>
      <rPr>
        <sz val="8"/>
        <rFont val="Calibri"/>
        <family val="2"/>
      </rPr>
      <t>Con memorando 2026IE0006920 del 10/06/2026 la OCI remite respuesta a la DIDE, confirmando la No efectividad de la acción de mejora. Plazo de respuesta cinco (5) días.</t>
    </r>
  </si>
  <si>
    <r>
      <rPr>
        <b/>
        <sz val="8"/>
        <rFont val="Calibri"/>
        <family val="2"/>
      </rPr>
      <t xml:space="preserve">CAL_30/06/2026: </t>
    </r>
    <r>
      <rPr>
        <sz val="8"/>
        <rFont val="Calibri"/>
        <family val="2"/>
      </rPr>
      <t xml:space="preserve">Con memorando 2026IE0008004 del 30/06/2026 la subdirectora de proyectos de la DIDE reporta el cumplimiento de la acción de mejora. Se adjunta: i) el informe final de supervisión del convenio interadministrativo No. 124 de 2007 (fecha 31/07/2018), ii) memorando 2026IE0007919 del 26/06/2026 dirigido al Grupo de contratos solicitando el cierre del expediente contractual porcaducidad de la acción contractual, iii) se adjunta copia del expedente físico del convenio. Se cumple con los entregables previstos mas no se evidencia que se haya realizado el </t>
    </r>
    <r>
      <rPr>
        <i/>
        <sz val="8"/>
        <rFont val="Calibri"/>
        <family val="2"/>
      </rPr>
      <t>"seguimiento al programa Plan Pazcifico en el componente relacionado con el Municipio de Quibdo"</t>
    </r>
  </si>
  <si>
    <r>
      <rPr>
        <b/>
        <sz val="8"/>
        <rFont val="Calibri"/>
        <family val="2"/>
      </rPr>
      <t xml:space="preserve">CAL_23/06/2026: </t>
    </r>
    <r>
      <rPr>
        <sz val="8"/>
        <rFont val="Calibri"/>
        <family val="2"/>
      </rPr>
      <t>Con memorando 2026IE0007651 la OCI reitera la solicitud de reformulación de la acción de mejora</t>
    </r>
    <r>
      <rPr>
        <b/>
        <sz val="8"/>
        <rFont val="Calibri"/>
        <family val="2"/>
      </rPr>
      <t xml:space="preserve">
CAL_20/05/2026: </t>
    </r>
    <r>
      <rPr>
        <sz val="8"/>
        <rFont val="Calibri"/>
        <family val="2"/>
      </rPr>
      <t>Con memorando 2026IE0005433 del 07/05/2026 la OCI informa a OTIC que la acción de mejora no fue efectiva y solicita formular un nuevo plan de mejoramiento</t>
    </r>
  </si>
  <si>
    <r>
      <rPr>
        <b/>
        <sz val="8"/>
        <rFont val="Calibri"/>
        <family val="2"/>
      </rPr>
      <t>CAL_01/06/2026</t>
    </r>
    <r>
      <rPr>
        <sz val="8"/>
        <rFont val="Calibri"/>
        <family val="2"/>
      </rPr>
      <t xml:space="preserve">: Con memorando 2026IE0005537 del 08/05/2026, la Subdirectora de Proyectos de la DIDE solicita el cierre del hallazgo, argumentando </t>
    </r>
    <r>
      <rPr>
        <i/>
        <sz val="8"/>
        <rFont val="Calibri"/>
        <family val="2"/>
      </rPr>
      <t xml:space="preserve">"que las causas que dieron origen al hallazgo han sido atendidas a través del proceso judicial que determinó el incumplimiento del convenio y su posterior liquidación judicial con saldo a favor de la Nación". </t>
    </r>
    <r>
      <rPr>
        <sz val="8"/>
        <rFont val="Calibri"/>
        <family val="2"/>
      </rPr>
      <t>Sinembargo no acreditan el cumplimiento de la acción de mejora. Se adjuntan: memorando internos dirigidos a la OAJ, Sentencia 006 del 30/01/2025 que declara la liquidación judicial del contrato y los autos de corrección. En mesa de trabajo realizada el 04/06/2026 entre el VASB y la OCI, se informan las observaciones al proceso.</t>
    </r>
  </si>
  <si>
    <r>
      <t xml:space="preserve">CAL_15/07/2026: </t>
    </r>
    <r>
      <rPr>
        <sz val="8"/>
        <rFont val="Calibri"/>
        <family val="2"/>
      </rPr>
      <t>Con memorando 2026IE0008474 del 08/07/2026 la DIDE remite reporte de gestión en una matriz, se carga al SharePoint. No se aportan evidencias.</t>
    </r>
  </si>
  <si>
    <r>
      <rPr>
        <b/>
        <sz val="8"/>
        <rFont val="Calibri"/>
        <family val="2"/>
      </rPr>
      <t xml:space="preserve">CAL_01/07/2026: </t>
    </r>
    <r>
      <rPr>
        <sz val="8"/>
        <rFont val="Calibri"/>
        <family val="2"/>
      </rPr>
      <t>Con memorando 2026IE0008013 del 01/07/2026 la OCI informa que la acción de mejora fue determinada como NO EFECTIVA y solicita formular un nuevo plan de mejoramiento</t>
    </r>
    <r>
      <rPr>
        <b/>
        <sz val="8"/>
        <rFont val="Calibri"/>
        <family val="2"/>
      </rPr>
      <t xml:space="preserve">
CAL_19/05/2026: </t>
    </r>
    <r>
      <rPr>
        <sz val="8"/>
        <rFont val="Calibri"/>
        <family val="2"/>
      </rPr>
      <t>El 29/04/2026 la DIDE remite respuesta a la OCI con memorando 2026IE0005074.</t>
    </r>
    <r>
      <rPr>
        <sz val="8"/>
        <color rgb="FFFF0000"/>
        <rFont val="Calibri"/>
        <family val="2"/>
      </rPr>
      <t xml:space="preserve"> </t>
    </r>
    <r>
      <rPr>
        <b/>
        <sz val="8"/>
        <rFont val="Calibri"/>
        <family val="2"/>
      </rPr>
      <t xml:space="preserve">
CAL_21/04/2026:</t>
    </r>
    <r>
      <rPr>
        <sz val="8"/>
        <rFont val="Calibri"/>
        <family val="2"/>
      </rPr>
      <t xml:space="preserve"> Con memorando 2026IE0004625 del 21/04/2026, la OCI solicita al área allegar </t>
    </r>
    <r>
      <rPr>
        <i/>
        <sz val="8"/>
        <rFont val="Calibri"/>
        <family val="2"/>
      </rPr>
      <t>"todas las evidencias relacionadas con el seguimiento e implementación de la Resolución 0140 de 2018, así como un informe de los resultados de implementación con corte a diciembre de 2025"</t>
    </r>
  </si>
  <si>
    <r>
      <rPr>
        <b/>
        <sz val="8"/>
        <rFont val="Calibri"/>
        <family val="2"/>
      </rPr>
      <t xml:space="preserve">CAL_15/07/2026: </t>
    </r>
    <r>
      <rPr>
        <sz val="8"/>
        <rFont val="Calibri"/>
        <family val="2"/>
      </rPr>
      <t>Con memorando 2026IE0008474 del 08/07/2026 la DIDE remite reporte de gestión en una matriz, se carga al SharePoint. No se aportan evidencias. Se incluye un link que no funciona</t>
    </r>
    <r>
      <rPr>
        <b/>
        <sz val="8"/>
        <rFont val="Calibri"/>
        <family val="2"/>
      </rPr>
      <t xml:space="preserve">
CAL_30/06/2026: </t>
    </r>
    <r>
      <rPr>
        <sz val="8"/>
        <rFont val="Calibri"/>
        <family val="2"/>
      </rPr>
      <t>Con memorando 2026IE0007982 del 30/06/2026 el subdirector de Desarrollo Empresarial de la DIDE remite solicitud de prórroga hasta el 31/08/2026</t>
    </r>
  </si>
  <si>
    <r>
      <rPr>
        <b/>
        <sz val="8"/>
        <color rgb="FF000000"/>
        <rFont val="Calibri"/>
        <family val="2"/>
      </rPr>
      <t xml:space="preserve">Esquemas diferenciales – Plan Nacional de suministro de Agua Potable y Saneamiento Básico Rural (A-D). </t>
    </r>
    <r>
      <rPr>
        <sz val="8"/>
        <color rgb="FF000000"/>
        <rFont val="Calibri"/>
        <family val="2"/>
      </rPr>
      <t>Los recursos comprometidos no fueron ejecutados en su totalidad, presentando un porcentaje de ejecución entre 0 y 8,8% al cierre de la vigencia 2024</t>
    </r>
  </si>
  <si>
    <r>
      <t>Ejecución y suspensión de los Proyectos</t>
    </r>
    <r>
      <rPr>
        <sz val="8"/>
        <color rgb="FF000000"/>
        <rFont val="Calibri"/>
        <family val="2"/>
      </rPr>
      <t xml:space="preserve">. Debilidades en las funciones de supervisión y seguimiento adelantadas por el Ministerio de Vivienda, Ciudad y Territorio, lo cual se evidencia en las fechas de terminación prorrogadas, el estado de suspensión y por ende la ejecución de los recursos en los proyectos con aportes de la Nación.
</t>
    </r>
  </si>
  <si>
    <r>
      <rPr>
        <b/>
        <sz val="8"/>
        <rFont val="Calibri"/>
        <family val="2"/>
      </rPr>
      <t xml:space="preserve">CAL_15/07/2026: </t>
    </r>
    <r>
      <rPr>
        <sz val="8"/>
        <rFont val="Calibri"/>
        <family val="2"/>
      </rPr>
      <t>Con memorando 2026IE0008474 del 08/07/2026 la DIDE remite reporte de gestión en una matriz, se carga al SharePoint. Aunque la matriz indica</t>
    </r>
    <r>
      <rPr>
        <i/>
        <sz val="8"/>
        <rFont val="Calibri"/>
        <family val="2"/>
      </rPr>
      <t xml:space="preserve"> "se adjuntan actas de reuniones de seguimiento CUR 800 y 802",</t>
    </r>
    <r>
      <rPr>
        <sz val="8"/>
        <rFont val="Calibri"/>
        <family val="2"/>
      </rPr>
      <t xml:space="preserve"> no se aportan evidencias.</t>
    </r>
    <r>
      <rPr>
        <b/>
        <sz val="8"/>
        <rFont val="Calibri"/>
        <family val="2"/>
      </rPr>
      <t xml:space="preserve">
CAL_03/06/2026: </t>
    </r>
    <r>
      <rPr>
        <sz val="8"/>
        <rFont val="Calibri"/>
        <family val="2"/>
      </rPr>
      <t>Con memorando 2026IE0006349 del 26/05/2026 la Subdirectora de Proyectos de la DIDE solicita la prórroga del plazo de terminación de la acción de mejora hasta el 30/08/2026, justificado en que para</t>
    </r>
    <r>
      <rPr>
        <i/>
        <sz val="8"/>
        <rFont val="Calibri"/>
        <family val="2"/>
      </rPr>
      <t xml:space="preserve"> "el convenio CUR 800-2022 de 2022, se requiere que EDESO y el Municipio de Rionegro suscriban el Acta de Entrega y Recibo a Satisdación de las Obras, para el CUR 802-2022 es necesario terminar las obras objeto del proyecto"</t>
    </r>
  </si>
  <si>
    <r>
      <rPr>
        <b/>
        <sz val="8"/>
        <color rgb="FF000000"/>
        <rFont val="Calibri"/>
        <family val="2"/>
      </rPr>
      <t>Ejecución Presupuestal Proyectos de Inversión</t>
    </r>
    <r>
      <rPr>
        <sz val="8"/>
        <color rgb="FF000000"/>
        <rFont val="Calibri"/>
        <family val="2"/>
      </rPr>
      <t>. En el proceso de asignación de recursos, el MVCT no tiene en cuenta la cadena de valor señalada para determinar la asignación de los recursos acorde con la misma, en aras de que su proyección se realice dentro del principio de planificación, con criterios de eficiencia y economía</t>
    </r>
  </si>
  <si>
    <r>
      <rPr>
        <b/>
        <sz val="8"/>
        <color rgb="FF000000"/>
        <rFont val="Calibri"/>
        <family val="2"/>
      </rPr>
      <t>Ejecución presupuestal en proyectos del sector agua potable y saneamiento básico.</t>
    </r>
    <r>
      <rPr>
        <sz val="8"/>
        <color rgb="FF000000"/>
        <rFont val="Calibri"/>
        <family val="2"/>
      </rPr>
      <t xml:space="preserve"> Es compromiso del MVCT, solicitar las subsanaciones de los mismo a través de los procedimientos de reestructuración y reformulación de la gestión de proyectos, con el objetivo en que los presupuestos asignados, sean ejecutados en los tiempos oportunos y términos de eficiencia, eficacia y economía.</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</si>
  <si>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CAL_01/07/2026:  </t>
    </r>
    <r>
      <rPr>
        <sz val="8"/>
        <rFont val="Calibri"/>
        <family val="2"/>
      </rPr>
      <t>Con memorando 2026IE0008023 la subdirectora de proyectos remite solicitud de prórroga hasta el 30/09/2026</t>
    </r>
    <r>
      <rPr>
        <b/>
        <sz val="8"/>
        <rFont val="Calibri"/>
        <family val="2"/>
      </rPr>
      <t xml:space="preserve">
CAL_02/06/2026:  </t>
    </r>
    <r>
      <rPr>
        <sz val="8"/>
        <rFont val="Calibri"/>
        <family val="2"/>
      </rPr>
      <t>Con memorando 2026IE0005981 la DIDE da respuesta a las observaciones realizadas por la OCI y remite el informe final de supervisión del convenio CUR 546-2019, con lo cual se cumple con el entregable, dentro de la carpeta denominada Liquidación CUR 546-2019 no se encuentra el acta de liquidación del convenio, según el informe el plazo para liquidar era el 30/06/2026</t>
    </r>
    <r>
      <rPr>
        <b/>
        <sz val="8"/>
        <rFont val="Calibri"/>
        <family val="2"/>
      </rPr>
      <t xml:space="preserve">
CAL_09/04/2026: </t>
    </r>
    <r>
      <rPr>
        <sz val="8"/>
        <rFont val="Calibri"/>
        <family val="2"/>
      </rPr>
      <t xml:space="preserve"> La OCI remite observaciones mediante correo electrónico con radicado 2026IE0004200</t>
    </r>
  </si>
  <si>
    <r>
      <rPr>
        <b/>
        <sz val="8"/>
        <color rgb="FF000000"/>
        <rFont val="Calibri"/>
        <family val="2"/>
      </rPr>
      <t xml:space="preserve">Ejecución presupuestal de proyectos de inversión. Administrativo con presunta incidencia Disciplinaria. (A-D). </t>
    </r>
    <r>
      <rPr>
        <sz val="8"/>
        <color rgb="FF000000"/>
        <rFont val="Calibri"/>
        <family val="2"/>
      </rPr>
      <t>Se evidenció baja ejecución del presupuesto para el rubro de inversión en la vigencia 2024, teniendo en cuenta que la apropiación definitiva por $1.232.572.716.121 (1.23 billones), se obligó el 10,17% de este valor, es decir, $125.398.157.275,23;</t>
    </r>
  </si>
  <si>
    <r>
      <t xml:space="preserve">CAL_06/07/2026: </t>
    </r>
    <r>
      <rPr>
        <sz val="8"/>
        <rFont val="Calibri"/>
        <family val="2"/>
      </rPr>
      <t>Acción de mejora reformulada en atención a que la CGR en informe final de la auditoría financiera al MVCT, vigencia 2025 (CGR-CDVSB-015-2026) declaró las acciones de mejora implementadas como no efectivas. Remitido por la OAP en correo electrónico del 06/07/2026 y posteriormente por el VASB en correo de la misma fecha</t>
    </r>
    <r>
      <rPr>
        <b/>
        <sz val="8"/>
        <rFont val="Calibri"/>
        <family val="2"/>
      </rPr>
      <t>.</t>
    </r>
  </si>
  <si>
    <r>
      <rPr>
        <b/>
        <sz val="8"/>
        <rFont val="Calibri"/>
        <family val="2"/>
      </rPr>
      <t xml:space="preserve">CAL_22/07/2026: </t>
    </r>
    <r>
      <rPr>
        <sz val="8"/>
        <rFont val="Calibri"/>
        <family val="2"/>
      </rPr>
      <t>En correo electronico remitido el 21/07/2026 por la subdirectora de la SSEVR informó que mediante radicado 2026IE0002927 del 11/03/2026 informó a la DIVIS el cumplimiento de la acción de mejora, situación que no fue debidamente reportada a la OCI. Adjuntan i) copia del memorando 2026IE0002927, ii) PROCEDIMIENTO: ASIGNACIÓN Y EJECUCIÓN DEL SUBSIDIO FAMILIAR DE VIVIENDA NUEVA RURAL (GPV-P-27 versión 1), y iii)acta de socializión del 04/03/2026. Pese a que el reporte a la OCI no se realizó oportunamente, se observa que las actividades se adelantaron dentro del plazo previsto, se cargan los soportes al SharePoint de evidencias de la OCI, con los cuales se completan las evidencias faltantes. Pendiente evaluar efectividad.</t>
    </r>
    <r>
      <rPr>
        <b/>
        <sz val="8"/>
        <rFont val="Calibri"/>
        <family val="2"/>
      </rPr>
      <t xml:space="preserve">
CAL_22/04/2026</t>
    </r>
    <r>
      <rPr>
        <sz val="8"/>
        <rFont val="Calibri"/>
        <family val="2"/>
      </rPr>
      <t>: Con memorando 2026IE0004700 del 22/04/2026, la OCI informa al área que la acción de mejora se encuentra con plazo vencido y solicita remitir los soportes de la ejecución de manera inmediata. Sin respuesta.</t>
    </r>
  </si>
  <si>
    <r>
      <rPr>
        <b/>
        <sz val="8"/>
        <color rgb="FF000000"/>
        <rFont val="Calibri"/>
        <family val="2"/>
      </rPr>
      <t>Ejecución Presupuestal – Proyectos de Inversión. Administrativo</t>
    </r>
    <r>
      <rPr>
        <sz val="8"/>
        <color rgb="FF000000"/>
        <rFont val="Calibri"/>
        <family val="2"/>
      </rPr>
      <t>: se observó  falta de eficacia en la consecución de las metas o resultados de los proyectos, con base en los recursos asignados y comprometidos en los mismos, teniendo en consideración que la función del MVCT es gestionar para que los proyectos se realicen en el tiempo establecido.</t>
    </r>
  </si>
  <si>
    <r>
      <t>La CGR manifiesta falta de eficacia en la consecución de las metas o resultados de los proyectos, con base en los recursos asignados y comprometidos en los mismos, teniendo en consideración que la función del MVCT es gestionar para que los proyectos se realicen en el tiempo establecido, pero que además no se puede desconocer las situaciones externas.</t>
    </r>
    <r>
      <rPr>
        <sz val="8"/>
        <color rgb="FFFF0000"/>
        <rFont val="Calibri"/>
        <family val="2"/>
      </rPr>
      <t xml:space="preserve"> </t>
    </r>
    <r>
      <rPr>
        <sz val="8"/>
        <color rgb="FF000000"/>
        <rFont val="Calibri"/>
        <family val="2"/>
      </rPr>
      <t xml:space="preserve">
</t>
    </r>
  </si>
  <si>
    <r>
      <t>Remitir oficio mensual solicitando implemetación de planes de acción para disminuir tiempos administrativos al interior de las entidades.
Mesas de trabajo mensuales de seguimiento sobre las actividades que se deben desarrollar entre las entidades involucr</t>
    </r>
    <r>
      <rPr>
        <sz val="8"/>
        <rFont val="Calibri"/>
        <family val="2"/>
      </rPr>
      <t xml:space="preserve">adas. </t>
    </r>
    <r>
      <rPr>
        <sz val="8"/>
        <color rgb="FFFF0000"/>
        <rFont val="Calibri"/>
        <family val="2"/>
      </rPr>
      <t xml:space="preserve">
</t>
    </r>
  </si>
  <si>
    <r>
      <rPr>
        <b/>
        <sz val="8"/>
        <color rgb="FF000000"/>
        <rFont val="Calibri"/>
        <family val="2"/>
      </rPr>
      <t xml:space="preserve">Ejecución Presupuestal – Proyectos de Inversión. (A) (D). </t>
    </r>
    <r>
      <rPr>
        <sz val="8"/>
        <color rgb="FF000000"/>
        <rFont val="Calibri"/>
        <family val="2"/>
      </rPr>
      <t>baja ejecución del presupuesto de inversión, teniendo en cuenta que de los $1.156.132.030.616 aprobados para la vigencia 2023, se obligó́ el 9.12% correspondiente a $105.471.101.447, esto debido a deficiencias en la programación y asignación de recursos presupuestales Incorpora el H12(2021)</t>
    </r>
  </si>
  <si>
    <r>
      <rPr>
        <b/>
        <sz val="8"/>
        <color rgb="FF000000"/>
        <rFont val="Calibri"/>
        <family val="2"/>
      </rPr>
      <t xml:space="preserve">Ejecución de vigencias futuras (A-D). </t>
    </r>
    <r>
      <rPr>
        <sz val="8"/>
        <color rgb="FF000000"/>
        <rFont val="Calibri"/>
        <family val="2"/>
      </rPr>
      <t>Se evidenció que para 2024 el CONFIS autorizó al MVCT un cupo de vigencias futuras por $256.177.283.071 para ser ejecutadas en el 2025. De estos recursos no se comprometieron $12.080.160.744,35, equivalente al 4,72%, los cuales, de acuerdo con lo establecido en el artículo 2.8.1.7.1.10 de la Decreto 1068 de 2015, caducan.</t>
    </r>
  </si>
  <si>
    <r>
      <rPr>
        <b/>
        <sz val="8"/>
        <rFont val="Calibri"/>
        <family val="2"/>
      </rPr>
      <t>CAL_22/07/2026:</t>
    </r>
    <r>
      <rPr>
        <sz val="8"/>
        <rFont val="Calibri"/>
        <family val="2"/>
      </rPr>
      <t xml:space="preserve"> En correo electronico remitido el 21/07/2026 por la subdirectora de la SSEVR informó que mediante radicado 2026IE0002927 del 11/03/2026 informó a la DIVIS el cumplimiento de la acción de mejora, situación que no fue debidamente reportada a la OCI. Adjuntan i) copia del memorando 2026IE0002927, ii) PROCEDIMIENTO: ASIGNACIÓN Y EJECUCIÓN DEL SUBSIDIO FAMILIAR DE VIVIENDA NUEVA RURAL (GPV-P-27 versión 1), y iii) acta de socializión del 04/03/2026. Pese a que el reporte a la OCI no se realizó oportunamente, se observa que las actividades se adelantaron dentro del plazo previsto, se cargan los soportes al SharePoint de evidencias de la OCI, con los cuales se completan las evidencias faltantes. Pendiente evaluar efectividad.</t>
    </r>
    <r>
      <rPr>
        <b/>
        <sz val="8"/>
        <rFont val="Calibri"/>
        <family val="2"/>
      </rPr>
      <t xml:space="preserve">
CAL_22/04/2026</t>
    </r>
    <r>
      <rPr>
        <sz val="8"/>
        <rFont val="Calibri"/>
        <family val="2"/>
      </rPr>
      <t>: Con memorando 2026IE0004700 del 22/04/2026, la la OCI informa al área que la acción de mejora se encuentra con plazo vencido y solicita remitir los soportes de la ejecución de manera inmediata. Sin respuesta.</t>
    </r>
  </si>
  <si>
    <r>
      <rPr>
        <b/>
        <sz val="8"/>
        <rFont val="Calibri"/>
        <family val="2"/>
      </rPr>
      <t xml:space="preserve">CAL_10/07/2026: </t>
    </r>
    <r>
      <rPr>
        <sz val="8"/>
        <rFont val="Calibri"/>
        <family val="2"/>
      </rPr>
      <t>Con memorando 2026IE0008666 del 10/07/2026 la asesora del VASB remite la formulación del nuevo plan de mejoramiento, toda vez que la OCI declaró no efectiva la acción de mejora ejecutada</t>
    </r>
  </si>
  <si>
    <r>
      <rPr>
        <b/>
        <sz val="8"/>
        <rFont val="Calibri"/>
        <family val="2"/>
      </rPr>
      <t xml:space="preserve">CAL_10/07/2026: </t>
    </r>
    <r>
      <rPr>
        <sz val="8"/>
        <rFont val="Calibri"/>
        <family val="2"/>
      </rPr>
      <t>Con memorando 2026IE0008666 del 10/07/2026 la asesora del VASB remite informe de supervisión actualizado del Contrato No. 1401 de 2025</t>
    </r>
    <r>
      <rPr>
        <b/>
        <sz val="8"/>
        <rFont val="Calibri"/>
        <family val="2"/>
      </rPr>
      <t xml:space="preserve">
CAL_01/07/2026:</t>
    </r>
    <r>
      <rPr>
        <sz val="8"/>
        <rFont val="Calibri"/>
        <family val="2"/>
      </rPr>
      <t xml:space="preserve"> Con memorando 2026IE0008014 del 01/07/2026 la OCI informa que no es posible determinar la efectividad de la acción de mejora, por lo tanto continúa en revisión y se solicita que una vez culminado el plazo de ejecución del contrato 1401 de 2025 831/07/2026) se remita informe final de ejecución.</t>
    </r>
    <r>
      <rPr>
        <b/>
        <sz val="8"/>
        <rFont val="Calibri"/>
        <family val="2"/>
      </rPr>
      <t xml:space="preserve">
CAL_07/04/2026:</t>
    </r>
    <r>
      <rPr>
        <sz val="8"/>
        <rFont val="Calibri"/>
        <family val="2"/>
      </rPr>
      <t xml:space="preserve"> Con memorando 2026IE0003952 del 01/04/2026 el VASB remite respuesta indicando que las condiciones no quedaron señaladas en el estudio previo, pero si en la minuta del contrato.</t>
    </r>
  </si>
  <si>
    <r>
      <rPr>
        <b/>
        <sz val="8"/>
        <color rgb="FF000000"/>
        <rFont val="Calibri"/>
        <family val="2"/>
      </rPr>
      <t>Ejecución de Convenios Uso de Recursos -CUR- del Sector Agua Potable y Saneamiento Básico</t>
    </r>
    <r>
      <rPr>
        <sz val="8"/>
        <color rgb="FF000000"/>
        <rFont val="Calibri"/>
        <family val="2"/>
      </rPr>
      <t xml:space="preserve">. Debilidades de las funciones de supervisión y seguimiento a cargo del Ministerio de Vivienda, Ciudad y Territorio, a fin de obtener la ejecución efectiva de los recursos invertidos de la Nación en el sector de Agua Potable y Saneamiento Básico.
</t>
    </r>
  </si>
  <si>
    <r>
      <rPr>
        <b/>
        <sz val="8"/>
        <rFont val="Calibri"/>
        <family val="2"/>
      </rPr>
      <t xml:space="preserve">CAL_24/07/2026: </t>
    </r>
    <r>
      <rPr>
        <sz val="8"/>
        <rFont val="Calibri"/>
        <family val="2"/>
      </rPr>
      <t>Con memorando 2026IE0009351 del 14/07/2026, la directora de la DPR da alcance a la reformulación del plan de mejoramiento presentada con memorando 2026IE0007931 del 29/06/2026, en atención a que la acción implementada fue declarada no efectiva por la OCI</t>
    </r>
  </si>
  <si>
    <r>
      <rPr>
        <b/>
        <sz val="8"/>
        <color rgb="FF000000"/>
        <rFont val="Calibri"/>
        <family val="2"/>
      </rPr>
      <t>Ejecución de Convenios Uso de Recursos -CUR- del Sector Agua Potable y Saneamiento Básico</t>
    </r>
    <r>
      <rPr>
        <sz val="8"/>
        <color rgb="FF000000"/>
        <rFont val="Calibri"/>
        <family val="2"/>
      </rPr>
      <t>. Debilidades de las funciones de supervisión y seguimiento a cargo del Ministerio de Vivienda, Ciudad y Territorio, a fin de obtener la ejecución efectiva de los recursos invertidos de la Nación en el sector de Agua Potable y Saneamiento Básico.</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</si>
  <si>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CAL_03/06/2026: </t>
    </r>
    <r>
      <rPr>
        <sz val="8"/>
        <rFont val="Calibri"/>
        <family val="2"/>
      </rPr>
      <t>Con memorando 2026IE0006349 del 26/05/2026 la Subdirectora de Proyectos de la DIDE solicita la prórroga del plazo de terminación de la acción de mejora hasta el 30/08/2026, justificado en que para</t>
    </r>
    <r>
      <rPr>
        <i/>
        <sz val="8"/>
        <rFont val="Calibri"/>
        <family val="2"/>
      </rPr>
      <t xml:space="preserve"> "el convenio CUR 800-2022 de 2022, se requiere que EDESO y el Municipio de Rionegro suscriban el Acta de Entrega y Recibo a Satisdación de las Obras, para el CUR 802-2022 es necesario terminar las obras objeto del proyecto"</t>
    </r>
  </si>
  <si>
    <r>
      <rPr>
        <b/>
        <sz val="8"/>
        <rFont val="Calibri"/>
        <family val="2"/>
      </rPr>
      <t>CAL_15/07/2026:</t>
    </r>
    <r>
      <rPr>
        <sz val="8"/>
        <rFont val="Calibri"/>
        <family val="2"/>
      </rPr>
      <t xml:space="preserve"> El área encargada no ha remitido la reformulación</t>
    </r>
  </si>
  <si>
    <r>
      <rPr>
        <b/>
        <sz val="8"/>
        <color rgb="FF000000"/>
        <rFont val="Calibri"/>
        <family val="2"/>
      </rPr>
      <t>Ejecución Contrato de Obra No. GIP-09-2021 Plan Maestro de Alcantarillado PMA Mocoa</t>
    </r>
    <r>
      <rPr>
        <sz val="8"/>
        <color rgb="FF000000"/>
        <rFont val="Calibri"/>
        <family val="2"/>
      </rPr>
      <t>. Deficiencias en la supervisión de la GIP como contratante y la supervisión del MVCT (UCP), generando daño patrimonial al Estado, en relación a obras particularizadas por el objetivo funcional y obras incompletas que afectan el funcionamiento del sistema de alcantarillado, por la suma de $2.052.710.696,5</t>
    </r>
  </si>
  <si>
    <r>
      <rPr>
        <b/>
        <sz val="8"/>
        <color rgb="FF000000"/>
        <rFont val="Calibri"/>
        <family val="2"/>
      </rPr>
      <t>Ejecución Contrato de obra GIP-07-2021</t>
    </r>
    <r>
      <rPr>
        <sz val="8"/>
        <color rgb="FF000000"/>
        <rFont val="Calibri"/>
        <family val="2"/>
      </rPr>
      <t>. Se ejecutaron obras que fueron pagadas y no están al servicio de la comunidad, se evidencia una gestión fiscal antieconómica, ineficiente, ineficaz e inoportuna, en la ejecución del contrato de obra No. GIP-07-2021, que a su vez origina un detrimento en el patrimonio público por valor de $625.103.853.</t>
    </r>
  </si>
  <si>
    <r>
      <rPr>
        <b/>
        <sz val="8"/>
        <color rgb="FF000000"/>
        <rFont val="Calibri"/>
        <family val="2"/>
      </rPr>
      <t>Diferencias en la Informacion del Resultado del Desarrollo del Programa “Casa Digna Vida Digna”.</t>
    </r>
    <r>
      <rPr>
        <sz val="8"/>
        <color rgb="FF000000"/>
        <rFont val="Calibri"/>
        <family val="2"/>
      </rPr>
      <t xml:space="preserve"> De acuerdo con la informacion del MVCT los hogares beneficiados con asignacion de subsidio del programa “Casa Digna Vida Digna” en la vigencia 2020 y 2021 es 7.063 y el reporte de Fonvivienda para las mismas vigencias es de 7.055 registrando una diferencia de 8.</t>
    </r>
  </si>
  <si>
    <r>
      <rPr>
        <b/>
        <sz val="8"/>
        <rFont val="Calibri"/>
        <family val="2"/>
      </rPr>
      <t>CAL_30/06/2026:</t>
    </r>
    <r>
      <rPr>
        <sz val="8"/>
        <rFont val="Calibri"/>
        <family val="2"/>
      </rPr>
      <t xml:space="preserve"> Con memorando 2026IE0007818 del 25/06/2026 la directora de la DIVIS remite el nuevo plan de mejoramiento, toda vez que el plazo de la anterior acción de mejora finalizó sin ejecución. Se formulan dos acciones, la primera a cargo de la SSFV y SSEVR</t>
    </r>
  </si>
  <si>
    <r>
      <rPr>
        <b/>
        <sz val="8"/>
        <rFont val="Calibri"/>
        <family val="2"/>
      </rPr>
      <t>CAL_30/06/2026:</t>
    </r>
    <r>
      <rPr>
        <sz val="8"/>
        <rFont val="Calibri"/>
        <family val="2"/>
      </rPr>
      <t xml:space="preserve"> Con memorando 2026IE0007818 del 25/06/2026 la directora de la DIVIS remite el nuevo plan de mejoramiento, toda vez que el plazo de la anterior acción de mejora finalizó sin ejecución. Se formulan dos acciones, la segunda a cargo de la DIVIS</t>
    </r>
  </si>
  <si>
    <r>
      <rPr>
        <b/>
        <sz val="8"/>
        <rFont val="Calibri"/>
        <family val="2"/>
      </rPr>
      <t xml:space="preserve">CAL_15/07/2026: </t>
    </r>
    <r>
      <rPr>
        <sz val="8"/>
        <rFont val="Calibri"/>
        <family val="2"/>
      </rPr>
      <t>Con memorando 2026IE0008474 del 08/07/2026 la DIDE remite reporte de gestión en una matriz, se carga al SharePoint. No se aportan evidencias. Aunque la matriz indica que la Subdirección promovió la reformulación de la acción de mejora, se aclara que esta no ha sido gestionada ante la OCI</t>
    </r>
    <r>
      <rPr>
        <b/>
        <sz val="8"/>
        <rFont val="Calibri"/>
        <family val="2"/>
      </rPr>
      <t xml:space="preserve">
CAL_22/06/2026: </t>
    </r>
    <r>
      <rPr>
        <sz val="8"/>
        <rFont val="Calibri"/>
        <family val="2"/>
      </rPr>
      <t>Con radicado 2026IE0007605 la OCI informa que no se acreditó el cumplimiento de la acción de mejora, por lo tanto esta se encuentra vencida y se requiere formular un nuevo plan de mejoramiento</t>
    </r>
    <r>
      <rPr>
        <b/>
        <sz val="8"/>
        <rFont val="Calibri"/>
        <family val="2"/>
      </rPr>
      <t xml:space="preserve">
CAL_03/06/2026:</t>
    </r>
    <r>
      <rPr>
        <sz val="8"/>
        <rFont val="Calibri"/>
        <family val="2"/>
      </rPr>
      <t xml:space="preserve"> Con radicado 2026IE0024142 del 30/04/2026 la Subdirectora de proyectos de la DIDE reporta el cumplimiento de la acción de mejora, se adjuntan como evidencias 6 oficios dirigidos a 2 fiduciarias consultando el estado de la liquidación de los contratos de Tame, Matanza y Caucasia. Los oficios dirigidos a la DIAN no corresponden con la actividad prevista. No se cumple con el número de entregables y tampoco con la frecuencia indicada (bimensual). En mesa de trabajo realizada el 04/06/2026 entre el VASB y la OCI, se informan las observaciones al proceso.</t>
    </r>
  </si>
  <si>
    <r>
      <rPr>
        <b/>
        <sz val="8"/>
        <rFont val="Calibri"/>
        <family val="2"/>
      </rPr>
      <t xml:space="preserve">CAL_16/06/2026: </t>
    </r>
    <r>
      <rPr>
        <sz val="8"/>
        <rFont val="Calibri"/>
        <family val="2"/>
      </rPr>
      <t>Acción de mejora declarada</t>
    </r>
    <r>
      <rPr>
        <b/>
        <sz val="8"/>
        <rFont val="Calibri"/>
        <family val="2"/>
      </rPr>
      <t xml:space="preserve"> NO EFECTIVA</t>
    </r>
    <r>
      <rPr>
        <sz val="8"/>
        <rFont val="Calibri"/>
        <family val="2"/>
      </rPr>
      <t xml:space="preserve"> por la CGR en informe final de la auditoría financiera al MVCT, vigencia 2025 (CGR-CDVSB-015-2026) p.121</t>
    </r>
  </si>
  <si>
    <r>
      <rPr>
        <b/>
        <sz val="8"/>
        <rFont val="Calibri"/>
        <family val="2"/>
      </rPr>
      <t xml:space="preserve">CAL_07/07/2026: </t>
    </r>
    <r>
      <rPr>
        <sz val="8"/>
        <rFont val="Calibri"/>
        <family val="2"/>
      </rPr>
      <t xml:space="preserve">En correo electrónico del 07/07/2026 la subdirectora de SSA solicita el cambio de dependencia responsable e informa que mediante Resolución No. 0173 de 2026 </t>
    </r>
    <r>
      <rPr>
        <i/>
        <sz val="8"/>
        <rFont val="Calibri"/>
        <family val="2"/>
      </rPr>
      <t xml:space="preserve">"se delegó en el Coordinador del Grupo de Titulación y Saneamiento Predial de la Dirección del Sistema Habitacional, la función de adelantar las actuaciones administrativas relacionadas con la titulación y saneamiento predial de los bienes provenientes del extinto ICT e INURBE". </t>
    </r>
    <r>
      <rPr>
        <sz val="8"/>
        <rFont val="Calibri"/>
        <family val="2"/>
      </rPr>
      <t>La solicitud se reitera en memorando 2026IE0008351 del 07/07/2026</t>
    </r>
  </si>
  <si>
    <r>
      <rPr>
        <b/>
        <sz val="8"/>
        <color rgb="FF000000"/>
        <rFont val="Calibri"/>
        <family val="2"/>
      </rPr>
      <t>Cuenta 1926 – Derechos en Fideicomiso. Administrativo (A).</t>
    </r>
    <r>
      <rPr>
        <sz val="8"/>
        <color rgb="FF000000"/>
        <rFont val="Calibri"/>
        <family val="2"/>
      </rPr>
      <t xml:space="preserve"> Diferencias entre los saldos registrados en los estados financieros del MVCT al cierre 31/12/2024 y los extractos bancarios y/o de fiducias de los convenios y/o contratos, correspondientes a partidas por conciliar entre los informes generados por FINDETER y los valores contabilizados por el MVCT</t>
    </r>
  </si>
  <si>
    <r>
      <rPr>
        <b/>
        <sz val="8"/>
        <color rgb="FF000000"/>
        <rFont val="Calibri"/>
        <family val="2"/>
      </rPr>
      <t xml:space="preserve">Cuenta 190801 Recursos Entregados en Administración- Convenio CUR-12-2018. </t>
    </r>
    <r>
      <rPr>
        <sz val="8"/>
        <color rgb="FF000000"/>
        <rFont val="Calibri"/>
        <family val="2"/>
      </rPr>
      <t>La CGR considera que existe una subestimación de la cuenta 190801-Otros Activos_x0002_Recursos Entregados en Administración por $1.464.074.071 y genera incertidumbre sobre el saldo real de los recursos asignados y ejecutados del convenio CUR -12 -2018</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</si>
  <si>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CAL_07/07/2026: </t>
    </r>
    <r>
      <rPr>
        <sz val="8"/>
        <rFont val="Calibri"/>
        <family val="2"/>
      </rPr>
      <t>Con memorando 2026IE0008020 del 01/07/2026 la subdirectora de proyectos remite solicitud de prórroga hasta el 30/09/2026</t>
    </r>
  </si>
  <si>
    <r>
      <rPr>
        <b/>
        <sz val="8"/>
        <color rgb="FF000000"/>
        <rFont val="Calibri"/>
        <family val="2"/>
      </rPr>
      <t>Cuenta 190513 Estudios y Proyectos – ENTERRITORIO</t>
    </r>
    <r>
      <rPr>
        <sz val="8"/>
        <color rgb="FF000000"/>
        <rFont val="Calibri"/>
        <family val="2"/>
      </rPr>
      <t xml:space="preserve"> Al efectuar cruce de información con ENTERRITORIO entidad a la que el Ministerio entrega recursos para el desarrollo de proyectos bajo la modalidad de Gerencia Integral, se han detectado inconsistencias entre el saldo reportado por esta Entidad y el saldo contable del MVCT  al cierre de la vigencia 2019.</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</si>
  <si>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CAL_17/06/2026:</t>
    </r>
    <r>
      <rPr>
        <sz val="8"/>
        <rFont val="Calibri"/>
        <family val="2"/>
      </rPr>
      <t xml:space="preserve"> Con memorando 2026IE0007262 del 16/06/2026 la DIDE remite alcance a la solicitud de reformulación 2026IE0003911 del 31/03/2026</t>
    </r>
    <r>
      <rPr>
        <b/>
        <sz val="8"/>
        <rFont val="Calibri"/>
        <family val="2"/>
      </rPr>
      <t xml:space="preserve">
CAL_02/06/2026: </t>
    </r>
    <r>
      <rPr>
        <sz val="8"/>
        <rFont val="Calibri"/>
        <family val="2"/>
      </rPr>
      <t>Con memorando 2026IE0005459 del 07/05/2026 la DIDE remite respuesta a las recomendaciones de la OCI del 01/04/2026 radicado 2026IE0003934 y ajusta la redacción de la acción de mejora, actividades y unidades de medida.</t>
    </r>
  </si>
  <si>
    <r>
      <t xml:space="preserve">CAL_16/07/2026: </t>
    </r>
    <r>
      <rPr>
        <sz val="8"/>
        <rFont val="Calibri"/>
        <family val="2"/>
      </rPr>
      <t xml:space="preserve">Con memorando 2026IE0008845 del 16/07/2026, el subdirector de la SFP remite la formulación del nuevo plan de mejoramiento, en atención a que el plazo de ejecución de la acción de mejora reformulada en julio de 2025, finalizó sin que se lograra acreditar su cumplimiento </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</si>
  <si>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CAL_17/06/2026: </t>
    </r>
    <r>
      <rPr>
        <sz val="8"/>
        <rFont val="Calibri"/>
        <family val="2"/>
      </rPr>
      <t>Con memorando 2026IE0007262 del 16/06/2026 la DIDE remite alcance a la solicitud de reformulación 2026IE0003911 del 31/03/2026</t>
    </r>
    <r>
      <rPr>
        <b/>
        <sz val="8"/>
        <rFont val="Calibri"/>
        <family val="2"/>
      </rPr>
      <t xml:space="preserve">
CAL_02/06/2026: </t>
    </r>
    <r>
      <rPr>
        <sz val="8"/>
        <rFont val="Calibri"/>
        <family val="2"/>
      </rPr>
      <t>Con memorando 2026IE0005459 del 07/05/2026 la DIDE remite respuesta a las recomendaciones de la OCI del 01/04/2026 radicado 2026IE0003934.
No obstante las modificaciones no pudieron ser registradas toda vez que los textos exceden los 390 caracteres y hay inconsistencias en los hallazgos a ajustar. Mediante correo electrónico con radicado 2026IE0006562, la OCI solicita presentar aclaraciones.</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</si>
  <si>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CAL_03/07/2026: </t>
    </r>
    <r>
      <rPr>
        <sz val="8"/>
        <rFont val="Calibri"/>
        <family val="2"/>
      </rPr>
      <t>Con memorando 2026IE0008006 del 30/06/2026 la DIDE reporta el avance y solicitud de prórroga hasta el 31/07/2026</t>
    </r>
    <r>
      <rPr>
        <b/>
        <sz val="8"/>
        <rFont val="Calibri"/>
        <family val="2"/>
      </rPr>
      <t xml:space="preserve">
CAL_17/06/2026: </t>
    </r>
    <r>
      <rPr>
        <sz val="8"/>
        <rFont val="Calibri"/>
        <family val="2"/>
      </rPr>
      <t>Con memorando 2026IE0007262 del 16/06/2026 la DIDE remite alcance a la solicitud de reformulación 2026IE0003911 del 31/03/2026. No hay modificaciones respecto a la solicitud realizada en mayo.</t>
    </r>
    <r>
      <rPr>
        <b/>
        <sz val="8"/>
        <rFont val="Calibri"/>
        <family val="2"/>
      </rPr>
      <t xml:space="preserve">
CAL_02/06/2026: </t>
    </r>
    <r>
      <rPr>
        <sz val="8"/>
        <rFont val="Calibri"/>
        <family val="2"/>
      </rPr>
      <t>Con memorando 2026IE0005459 del 07/05/2026 la DIDE remite respuesta a las recomendacione de la OCI del 01/04/2026 radicado 2026IE0003934 y ajusta la redacción de la acción de mejora, actividades y unidades de medida.</t>
    </r>
  </si>
  <si>
    <r>
      <rPr>
        <b/>
        <sz val="8"/>
        <color rgb="FF000000"/>
        <rFont val="Calibri"/>
        <family val="2"/>
      </rPr>
      <t>Cuenta 1905 – Bienes y Servicios Pagados por Anticipado. (A-D).</t>
    </r>
    <r>
      <rPr>
        <sz val="8"/>
        <color rgb="FF000000"/>
        <rFont val="Calibri"/>
        <family val="2"/>
      </rPr>
      <t xml:space="preserve"> En las actas de liquidación se evidenció que los valores objeto de reintegro al MVCT por recursos no ejecutados, son menores a los que están contabilizados en la cuenta contable, generando una diferencia del valor ejecutado y el saldo pendiente por reintegrar a la DTN por concepto de recursos no ejecutados.</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</si>
  <si>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CAL_17/06/2026: </t>
    </r>
    <r>
      <rPr>
        <sz val="8"/>
        <rFont val="Calibri"/>
        <family val="2"/>
      </rPr>
      <t xml:space="preserve">Con memorando 2026IE0007262 del 16/06/2026 la DIDE remite alcance a la solicitud de reformulación 2026IE0003911 del 31/03/2026. </t>
    </r>
    <r>
      <rPr>
        <b/>
        <sz val="8"/>
        <rFont val="Calibri"/>
        <family val="2"/>
      </rPr>
      <t xml:space="preserve">
CAL_02/06/2026: </t>
    </r>
    <r>
      <rPr>
        <sz val="8"/>
        <rFont val="Calibri"/>
        <family val="2"/>
      </rPr>
      <t>Con memorando 2026IE0005459 del 07/05/2026 la DIDE remite respuesta a las recomendaciones de la OCI del 01/04/2026 radicado 2026IE0003934.
No obstante las modificaciones no pudieron ser registradas toda vez que los textos exceden los 390 caracteres y hay inconsistencias en los hallazgos a ajustar. Mediante correo electrónico con radicado 2026IE0006562, la OCI solicita presentar aclaraciones.</t>
    </r>
  </si>
  <si>
    <r>
      <t xml:space="preserve">Bienes y Servicios Pagados por Anticipado Estudios y Proyectos </t>
    </r>
    <r>
      <rPr>
        <sz val="8"/>
        <color rgb="FF000000"/>
        <rFont val="Calibri"/>
        <family val="2"/>
      </rPr>
      <t>existe una subestimación en el saldo de la cuenta 190513- Otros Activos-Bienes y Servicios Pagados por Anticipado- Estudios y Proyectos y una sobrestimación por que afecta las cuentas de gastos respectivo, ocasionado por una falta de depuración oportuna de las diferencias mencionadas y por partidas pendientes por conciliar</t>
    </r>
  </si>
  <si>
    <r>
      <rPr>
        <b/>
        <sz val="8"/>
        <color rgb="FF000000"/>
        <rFont val="Calibri"/>
        <family val="2"/>
      </rPr>
      <t>Avances en el indicador del programa Casa Digna Vida Digna “Viviendas de Interes Social Urbanas Mejoradas”.</t>
    </r>
    <r>
      <rPr>
        <sz val="8"/>
        <color rgb="FF000000"/>
        <rFont val="Calibri"/>
        <family val="2"/>
      </rPr>
      <t xml:space="preserve"> Los avances en el desarrollo del programa casa digna vida digna no alcanzó las metas definidas para las vigencias 2020 y 2021, afectando en la reducción del deficit habitacional cualitativo y las privaciones de la poblacion en la dimension de vivienda.</t>
    </r>
  </si>
  <si>
    <r>
      <rPr>
        <b/>
        <sz val="8"/>
        <rFont val="Calibri"/>
        <family val="2"/>
      </rPr>
      <t>CAL_24/07/2026:</t>
    </r>
    <r>
      <rPr>
        <sz val="8"/>
        <rFont val="Calibri"/>
        <family val="2"/>
      </rPr>
      <t xml:space="preserve"> Con memorando 2026IE0009311 del 23/07/2026 la directora de la DIVIS, presentó solicitud de prórroga hasta el 15/12/2026 argumentando que </t>
    </r>
    <r>
      <rPr>
        <i/>
        <sz val="8"/>
        <rFont val="Calibri"/>
        <family val="2"/>
      </rPr>
      <t>de acuerdo con el cronograma de implementación del Programa de Mejoramiento de Vivienda, las actividades de ejecución de los mejoramientos se desarrollan durante el segundo semestre de 2026</t>
    </r>
  </si>
  <si>
    <r>
      <rPr>
        <b/>
        <sz val="8"/>
        <color rgb="FF000000"/>
        <rFont val="Calibri"/>
        <family val="2"/>
      </rPr>
      <t xml:space="preserve">Término contractual pactado para la liquidación del Patrimonio Autónomo – Adm. Fiduprevisora S.A. – MVCT. Administrativo con presunta incidencia Disciplinaria. (A) (D). </t>
    </r>
    <r>
      <rPr>
        <sz val="8"/>
        <color rgb="FF000000"/>
        <rFont val="Calibri"/>
        <family val="2"/>
      </rPr>
      <t>El contrato se encuentra en estado “terminado – en liquidación”, sin que se haya culminado de manera efectiva y formal el proceso de liquidación contractual y la transferencia efectiva de los bienes del INURBE al MVCT</t>
    </r>
  </si>
  <si>
    <r>
      <rPr>
        <b/>
        <sz val="8"/>
        <color rgb="FF000000"/>
        <rFont val="Calibri"/>
        <family val="2"/>
      </rPr>
      <t xml:space="preserve">Constitución y actualización de las Pólizas de garantías para el contrato de Fiducia Mercantil No.763 de 2007 suscrito entre el INURBE en Liquidación y el Consorcio FIDUPREVISORA S.A. (A) (D). </t>
    </r>
    <r>
      <rPr>
        <sz val="8"/>
        <color rgb="FF000000"/>
        <rFont val="Calibri"/>
        <family val="2"/>
      </rPr>
      <t>Incumplimiento de la obligación de mantener vigentes las garantías durante el término del contrato incluyendo la etapa de liquidación</t>
    </r>
  </si>
  <si>
    <r>
      <t xml:space="preserve">CAL_08/07/2026: </t>
    </r>
    <r>
      <rPr>
        <sz val="8"/>
        <rFont val="Calibri"/>
        <family val="2"/>
      </rPr>
      <t>Con memorando 2026IE0008346 del 09/06/2026 el Grupo de contratos presenta el reporte de avance de la acción de mejora, indicando que esta se encuentra en desarrollo</t>
    </r>
  </si>
  <si>
    <r>
      <rPr>
        <b/>
        <sz val="8"/>
        <color rgb="FF000000"/>
        <rFont val="Calibri"/>
        <family val="2"/>
      </rPr>
      <t>Elaboración de avalúos para los bienes del estado. (A) (D).</t>
    </r>
    <r>
      <rPr>
        <sz val="8"/>
        <color rgb="FF000000"/>
        <rFont val="Calibri"/>
        <family val="2"/>
      </rPr>
      <t xml:space="preserve"> Hay bienes inmuebles que no cuentan con el respectivo informe de avalúos, lo cual impide la identificación plena del bien inmueble y su contexto junto con su valor comercial y contable para su respectivo registro y legalización</t>
    </r>
  </si>
  <si>
    <r>
      <rPr>
        <b/>
        <sz val="8"/>
        <rFont val="Calibri"/>
        <family val="2"/>
      </rPr>
      <t>CAL_07/07/2026:</t>
    </r>
    <r>
      <rPr>
        <sz val="8"/>
        <rFont val="Calibri"/>
        <family val="2"/>
      </rPr>
      <t xml:space="preserve"> Con memorando 2026IE0008351 del 07/07/2026 la SSA reporta un avance del 8% indicando que a la fecha se han elaborado 26 informes técnicos e informa que en virtud de la Resolución 173 del 19/03/2026 presentaran una reformulación. No se adjuntan evidencias por lo tanto no es posible registrar el avance reportado.</t>
    </r>
  </si>
  <si>
    <r>
      <rPr>
        <b/>
        <sz val="8"/>
        <color rgb="FF000000"/>
        <rFont val="Calibri"/>
        <family val="2"/>
      </rPr>
      <t xml:space="preserve">Vigilancia y salvaguarda de los bienes del PAR INURBE EN LIQUIDACION a Cargo del Ministerio de Vivienda Ciudad y Territorio. (A). </t>
    </r>
    <r>
      <rPr>
        <sz val="8"/>
        <rFont val="Calibri"/>
        <family val="2"/>
      </rPr>
      <t>Predio en Bogotá con un uso distinto al habitacional y en Manizales, ocupación por personas en situación de vulnerabilidad, ubicadas en zonas marginales con construcciones prefabricadas y vetustez de 40 años</t>
    </r>
  </si>
  <si>
    <r>
      <rPr>
        <b/>
        <sz val="8"/>
        <rFont val="Calibri"/>
        <family val="2"/>
      </rPr>
      <t>CAL_07/07/2026:</t>
    </r>
    <r>
      <rPr>
        <sz val="8"/>
        <rFont val="Calibri"/>
        <family val="2"/>
      </rPr>
      <t xml:space="preserve"> Con memorando 2026IE0008351 del 07/07/2026 la SSA reporta un avance del 14% indicando que a la fecha se han realiado 42 caracterizaciones e informa que en virtud de la Resolución 173 del 19/03/2026 presentaran una reformulación. No se adjuntan evidencias por lo tanto no es posible registrar el avance reportado.</t>
    </r>
  </si>
  <si>
    <r>
      <rPr>
        <b/>
        <sz val="8"/>
        <color rgb="FF000000"/>
        <rFont val="Calibri"/>
        <family val="2"/>
      </rPr>
      <t>Ejecución del Contrato de Compraventa No. PAF–ATF–CV–001–2020 - Municipio de Quibdó. COH_9007_2025. (A-D-IP).</t>
    </r>
    <r>
      <rPr>
        <sz val="8"/>
        <color rgb="FF000000"/>
        <rFont val="Calibri"/>
        <family val="2"/>
      </rPr>
      <t xml:space="preserve"> El equipo entregado el 18/06/2021 no se encuentra en operación desde el 22/09/2022. Las condiciones actuales del equipo imposibilitan su utilización en las actividades de cobertura y compactación del relleno sanitario Marmolejo</t>
    </r>
  </si>
  <si>
    <r>
      <rPr>
        <b/>
        <sz val="8"/>
        <color rgb="FF000000"/>
        <rFont val="Calibri"/>
        <family val="2"/>
      </rPr>
      <t xml:space="preserve">Gestión financiera del Convenio CUR 1332 de 2023 – Municipio de Moniquirá. COH_8737_2025 (A-D). </t>
    </r>
    <r>
      <rPr>
        <sz val="8"/>
        <color rgb="FF000000"/>
        <rFont val="Calibri"/>
        <family val="2"/>
      </rPr>
      <t>Se evidenció que no se constituyó el Valor Líquido Cero respecto de los recursos correspondientes a la vigencia 2023, situación que afectó la disponibilidad presupuestal del proyecto, interrumpiendo la continuidad financiera del proyecto y limitando su ejecución contractual</t>
    </r>
  </si>
  <si>
    <r>
      <rPr>
        <b/>
        <sz val="8"/>
        <color rgb="FF000000"/>
        <rFont val="Calibri"/>
        <family val="2"/>
      </rPr>
      <t xml:space="preserve">Plazo del Contrato de Obra No. PAF-ATF-O-037-2019. COH_8184_2025 (A). </t>
    </r>
    <r>
      <rPr>
        <sz val="8"/>
        <color rgb="FF000000"/>
        <rFont val="Calibri"/>
        <family val="2"/>
      </rPr>
      <t>Se encontró que el contrato permaneció activo por fuera del plazo legalmente establecido, dando lugar a una ejecución material sin soporte jurídico válido, situación que afecta la trazabilidad, la legalidad del gasto y el principio de responsabilidad contractual.</t>
    </r>
  </si>
  <si>
    <r>
      <rPr>
        <b/>
        <sz val="8"/>
        <color rgb="FF000000"/>
        <rFont val="Calibri"/>
        <family val="2"/>
      </rPr>
      <t>Liquidación del Contrato de Obra No. PAF-ATF-O-037-2019. COH_8188_2025 (A).</t>
    </r>
    <r>
      <rPr>
        <sz val="8"/>
        <color rgb="FF000000"/>
        <rFont val="Calibri"/>
        <family val="2"/>
      </rPr>
      <t xml:space="preserve"> Se identificó que no se dio cumplimiento a lo establecido en el artículo 60 de la Ley 80 de 1993, y la cláusula trigésimo primera del contrato de obra, donde se indica que dicha liquidación debió realizarse dentro de los seis meses siguientes a la terminación del contrato.</t>
    </r>
  </si>
  <si>
    <r>
      <rPr>
        <b/>
        <sz val="8"/>
        <color rgb="FF000000"/>
        <rFont val="Calibri"/>
        <family val="2"/>
      </rPr>
      <t>Optimización del Acueducto Urbano del Municipio de Entrerríos, Antioquia. COH_8743_2025 (A-D).</t>
    </r>
    <r>
      <rPr>
        <sz val="8"/>
        <color rgb="FF000000"/>
        <rFont val="Calibri"/>
        <family val="2"/>
      </rPr>
      <t xml:space="preserve"> El contrato de obra actualmente se encuentra suspendido debido a los múltiples cambios a los que se ha visto expuesto desde sus estudios y diseños iniciales a la fecha.</t>
    </r>
  </si>
  <si>
    <r>
      <rPr>
        <b/>
        <sz val="8"/>
        <color rgb="FF000000"/>
        <rFont val="Calibri"/>
        <family val="2"/>
      </rPr>
      <t xml:space="preserve">Permisos Ambientales asociados al Convenio 1345 de 2023, celebrado entre el Ministerio de Vivienda Ciudad y Territorio – MVCT y el municipio de Entrerríos, Antioquia. COH_8776_2025 (A-D). </t>
    </r>
    <r>
      <rPr>
        <sz val="8"/>
        <color rgb="FF000000"/>
        <rFont val="Calibri"/>
        <family val="2"/>
      </rPr>
      <t>Se constató que el municipio de Entrerríos, Antioquia no obtuvo el permiso ambiental de ocupación de cauce, el cual es requerido para la ejecución de las obras del contrato de obra No. 006-2023</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</si>
  <si>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CAL_03/06/2026: </t>
    </r>
    <r>
      <rPr>
        <sz val="8"/>
        <rFont val="Calibri"/>
        <family val="2"/>
      </rPr>
      <t>Con memorando 2026IE0006349 del 26/05/2026 la Subdirectora de Proyectos de la DIDE solicita la prórroga del plazo de terminación de la acción de mejora hasta el 30/08/2026, justificado en que</t>
    </r>
    <r>
      <rPr>
        <i/>
        <sz val="8"/>
        <rFont val="Calibri"/>
        <family val="2"/>
      </rPr>
      <t xml:space="preserve"> "el convenio entrará al proceso de reformulación mediante un otrosí que tendrá el convenio, teniendo en cuenta, que una vez subsanados todos los componentes requeridos para la reformulación"</t>
    </r>
  </si>
  <si>
    <r>
      <rPr>
        <b/>
        <sz val="8"/>
        <color rgb="FF000000"/>
        <rFont val="Calibri"/>
        <family val="2"/>
      </rPr>
      <t>Requisitos ambientales proyecto “Construcción troncal Santa Mónica fase I municipio de Pasto”. COH_8718_2025 (A-D).</t>
    </r>
    <r>
      <rPr>
        <sz val="8"/>
        <color rgb="FF000000"/>
        <rFont val="Calibri"/>
        <family val="2"/>
      </rPr>
      <t xml:space="preserve"> Una vez obtuvo viabilidad e inició ejecución, tuvo que ser suspendido porque no contaba con los permisos, licencias y/o autorizaciones vigentes</t>
    </r>
  </si>
  <si>
    <r>
      <rPr>
        <b/>
        <sz val="8"/>
        <rFont val="Calibri"/>
        <family val="2"/>
      </rPr>
      <t>CAL_15/07/2026:</t>
    </r>
    <r>
      <rPr>
        <sz val="8"/>
        <rFont val="Calibri"/>
        <family val="2"/>
      </rPr>
      <t xml:space="preserve"> Pendiente por evaluar efectividad</t>
    </r>
  </si>
  <si>
    <r>
      <rPr>
        <b/>
        <sz val="8"/>
        <color rgb="FF000000"/>
        <rFont val="Calibri"/>
        <family val="2"/>
      </rPr>
      <t>Construcción del nuevo módulo de potabilización en la planta de tratamiento No. 2, planta de tratamiento de lodos y estudio de la norma NSR-2010 del tanque de almacenamiento de la planta No.01, en el municipio de Cartago, Valle del Cauca. (A-D).</t>
    </r>
    <r>
      <rPr>
        <sz val="8"/>
        <color rgb="FF000000"/>
        <rFont val="Calibri"/>
        <family val="2"/>
      </rPr>
      <t xml:space="preserve"> El contrato de obra se encuentra suspendido debido a los múltiples cambios a los que se ha visto expuesto el contrato</t>
    </r>
  </si>
  <si>
    <r>
      <rPr>
        <b/>
        <sz val="8"/>
        <color rgb="FF000000"/>
        <rFont val="Calibri"/>
        <family val="2"/>
      </rPr>
      <t xml:space="preserve">Planeación y ejecución del proyecto de optimización de alcantarillado del municipio San Luis de Sincé -Sucre, convenio 1334 de 2023. COH_8179_2025 (A-D). </t>
    </r>
    <r>
      <rPr>
        <sz val="8"/>
        <color rgb="FF000000"/>
        <rFont val="Calibri"/>
        <family val="2"/>
      </rPr>
      <t>El proyecto ha presentado atrasos progresivamente desde septiembre de 2024, hasta julio de 2025, alcanzando un atraso de 26,73%, que evidencia la persistencia del problema y la ineficacia de los planes de contingencia implementados</t>
    </r>
  </si>
  <si>
    <r>
      <rPr>
        <b/>
        <sz val="8"/>
        <rFont val="Calibri"/>
        <family val="2"/>
      </rPr>
      <t>CAL_15/07/2026:</t>
    </r>
    <r>
      <rPr>
        <sz val="8"/>
        <rFont val="Calibri"/>
        <family val="2"/>
      </rPr>
      <t xml:space="preserve"> Con memorando 2026IE0008474 del 08/07/2026 la DIDE remite reporte de gestión en una matriz, se carga al SharePoint. No se aportan evidencias.</t>
    </r>
    <r>
      <rPr>
        <b/>
        <sz val="8"/>
        <rFont val="Calibri"/>
        <family val="2"/>
      </rPr>
      <t xml:space="preserve">
CAL_30/06/2026: </t>
    </r>
    <r>
      <rPr>
        <sz val="8"/>
        <rFont val="Calibri"/>
        <family val="2"/>
      </rPr>
      <t xml:space="preserve">Con memorando 2026IE0007909 del 26/06/2026 la Subdirectora de Proyectos de la DIDE solicita ampliación de plazo y reformulación de la acción de mejora, en razón a que </t>
    </r>
    <r>
      <rPr>
        <i/>
        <sz val="8"/>
        <rFont val="Calibri"/>
        <family val="2"/>
      </rPr>
      <t>(…) las acciones implementadas surtieron los resultados ya que el Municipio logró obtener las autorizaciones que permitieron continuar con la ejecución del proyecto (...)</t>
    </r>
    <r>
      <rPr>
        <sz val="8"/>
        <rFont val="Calibri"/>
        <family val="2"/>
      </rPr>
      <t xml:space="preserve"> y por lo tanto</t>
    </r>
    <r>
      <rPr>
        <i/>
        <sz val="8"/>
        <rFont val="Calibri"/>
        <family val="2"/>
      </rPr>
      <t xml:space="preserve"> (...) La extensión del plazo se enmarca en las nuevas condiciones de plazo y ejecución del convenio y del proyecto, que buscarán el adecuado cumplimiento de las acciones definidas y que permitirán una valoración efectiva que sustente el cierre de los hallazgos (...)</t>
    </r>
  </si>
  <si>
    <r>
      <rPr>
        <b/>
        <sz val="8"/>
        <color rgb="FF000000"/>
        <rFont val="Calibri"/>
        <family val="2"/>
      </rPr>
      <t>Requisito del proyecto Alcantarillado avenida Francisco Fernández de Contreras Ocaña, Norte de Santander. COH_8750_2025 (A-D-OI)</t>
    </r>
    <r>
      <rPr>
        <sz val="8"/>
        <color rgb="FF000000"/>
        <rFont val="Calibri"/>
        <family val="2"/>
      </rPr>
      <t>. El proyecto se encuentra suspendido por no contar con el permiso de INVIAS. Tampoco cuenta con el permiso y/o autorización para depositar los residuos en un sitio de disposición autorizado</t>
    </r>
  </si>
  <si>
    <r>
      <rPr>
        <b/>
        <sz val="8"/>
        <color rgb="FF000000"/>
        <rFont val="Calibri"/>
        <family val="2"/>
      </rPr>
      <t>Planeación y ejecución del proyecto “Rehabilitación de las aducciones Campoalegre y los Cuervos, municipio de Chinchiná, Caldas”. COH_8772_2025 (A-D).</t>
    </r>
    <r>
      <rPr>
        <sz val="8"/>
        <color rgb="FF000000"/>
        <rFont val="Calibri"/>
        <family val="2"/>
      </rPr>
      <t xml:space="preserve"> El contrato fue suspendido y prorrogado en distintas ocasiones y, por ende, finalizando once (11) meses después del contemplado inicialmente, adicionalmente tuvo una disminución del alcance inicial del proyecto viabilizado.</t>
    </r>
  </si>
  <si>
    <r>
      <t xml:space="preserve">Hallazgo No. 1: Construcción y funcionamiento del sistema de alcantarillado Sector 4 Cereté (A-D-F). </t>
    </r>
    <r>
      <rPr>
        <sz val="8"/>
        <color rgb="FF000000"/>
        <rFont val="Calibri"/>
        <family val="2"/>
      </rPr>
      <t>CUR No. 1072  de 2021. La CGR evidenció que el proyecto no se encuentra en funcionamiento y operación, motivo por el cual no se cumplen los fines para los cuales fueron ejecutados y contratados las obras en beneficio de la comunidad.</t>
    </r>
  </si>
  <si>
    <r>
      <rPr>
        <b/>
        <sz val="8"/>
        <rFont val="Calibri"/>
        <family val="2"/>
      </rPr>
      <t xml:space="preserve">CAL_15/07/2026: </t>
    </r>
    <r>
      <rPr>
        <sz val="8"/>
        <rFont val="Calibri"/>
        <family val="2"/>
      </rPr>
      <t>Con memorando 2026IE0008474 del 08/07/2026 la DIDE remite reporte de gestión en una matriz, se carga al SharePoint. No se aportan evidencias.</t>
    </r>
    <r>
      <rPr>
        <b/>
        <sz val="8"/>
        <rFont val="Calibri"/>
        <family val="2"/>
      </rPr>
      <t xml:space="preserve">
CAL_09/06/2026: </t>
    </r>
    <r>
      <rPr>
        <sz val="8"/>
        <rFont val="Calibri"/>
        <family val="2"/>
      </rPr>
      <t>Se revisa el SharePoint y se encuentra cargado: i) informe de visita del 24/03/2026, indica que hay situaciones que afectan el funcionamiento del sistema de alcantarillado y se relaciona un plan de acción. ii) Oficio 2026IE0012096 del 10/03/2026 y 2026EE0013581 del 15/03/2026, con solicitudes de información, III) Se adjunta un cronograma del plan de mejoramiento, no el plan de acción para la puesta en funcionamiento y operación efectiva del sistema de alcantarillado del Sector 4 que es lo indicado en la acción de mejora. En correo elecrónico del 09/06/2026 con radicado 2026IE0006834, la OCI informa que las evidencias aportadas no acreditan el cumplimiento de la acción de mejora.</t>
    </r>
    <r>
      <rPr>
        <b/>
        <sz val="8"/>
        <rFont val="Calibri"/>
        <family val="2"/>
      </rPr>
      <t xml:space="preserve">
CAL_04/06/2026:</t>
    </r>
    <r>
      <rPr>
        <sz val="8"/>
        <rFont val="Calibri"/>
        <family val="2"/>
      </rPr>
      <t xml:space="preserve"> Con memorando 2026IE0006391 del 28/05/2026 la Subdirectora de Proyectos de la DIDE reporta el cumplimiento pero no aporta evidencias de la ejecución. Se remite correo electrónico con radicado 2026IE0006748 solicitando el cargue de evidencias</t>
    </r>
  </si>
  <si>
    <r>
      <t xml:space="preserve">Hallazgo No. 2: Reducción en la cobertura física del proyecto e inoportuna entrega del servicio a la comunidad beneficiada (A-D). </t>
    </r>
    <r>
      <rPr>
        <sz val="8"/>
        <color rgb="FF000000"/>
        <rFont val="Calibri"/>
        <family val="2"/>
      </rPr>
      <t>Se evidencia incumplimiento del alcance del objeto contractual inicial, se alteraron progresivamente las cantidades de obra, hecho que altero el alcance técnico previsto en la fase de viabilización y evidencia deficiencias en la estructuración inicial</t>
    </r>
  </si>
  <si>
    <r>
      <t xml:space="preserve">Hallazgo No. 3: Publicidad en el SECOP, Convenio Interadministrativo 1072 de 2021 y contratos de fiducia No. 101- 2022 y 094-2023 (A - D). </t>
    </r>
    <r>
      <rPr>
        <sz val="8"/>
        <color rgb="FF000000"/>
        <rFont val="Calibri"/>
        <family val="2"/>
      </rPr>
      <t>No se cumple con la publicación en el SECOP de los documentos del Proceso y los actos administrativos, dentro de los tres días siguientes a su expedición y la información del proceso: MVCT-1072-2021, se encuentra diligenciada de manera parcial.</t>
    </r>
  </si>
  <si>
    <r>
      <rPr>
        <b/>
        <sz val="8"/>
        <color rgb="FF000000"/>
        <rFont val="Calibri"/>
        <family val="2"/>
      </rPr>
      <t xml:space="preserve">CAL_30/06/2026: </t>
    </r>
    <r>
      <rPr>
        <sz val="8"/>
        <color rgb="FF000000"/>
        <rFont val="Calibri"/>
        <family val="2"/>
      </rPr>
      <t>Con memorando 2026IE0007908 del 24/06/2026 la Subdirectora de Proyectos remite 3 pdf con listas de chequeo firmadas y 3 pdf con pantallazos de la publicación en SECOP del CUR y los contratos derivados. Los enlaces de SECOP se encuentran indicados en las listas. Pendiente validar efectividad.</t>
    </r>
    <r>
      <rPr>
        <b/>
        <sz val="8"/>
        <color rgb="FF000000"/>
        <rFont val="Calibri"/>
        <family val="2"/>
      </rPr>
      <t xml:space="preserve">
CAL_09/06/2026: </t>
    </r>
    <r>
      <rPr>
        <sz val="8"/>
        <color rgb="FF000000"/>
        <rFont val="Calibri"/>
        <family val="2"/>
      </rPr>
      <t>Se revisa el SharePoin y se encuentra cargada lista de chequeo en excel de la publicación de los documentos de contratos derivados,  no se encuentra diligenciada la fecha de publicación en SECOP y pantallazos del SECOP donde se evidencia el cargue de algunos documentos. Faltan evidencias del convenio</t>
    </r>
    <r>
      <rPr>
        <sz val="8"/>
        <rFont val="Calibri"/>
        <family val="2"/>
      </rPr>
      <t>. En correo elecrónico del 09/06/2026 con radicado 2026IE0006833, la OCI informa que las evidencias aportadas no acreditan el cumplimiento de la acción de mejora.</t>
    </r>
    <r>
      <rPr>
        <b/>
        <sz val="8"/>
        <color rgb="FF000000"/>
        <rFont val="Calibri"/>
        <family val="2"/>
      </rPr>
      <t xml:space="preserve">
CAL_04/06/2026:</t>
    </r>
    <r>
      <rPr>
        <sz val="8"/>
        <color rgb="FF000000"/>
        <rFont val="Calibri"/>
        <family val="2"/>
      </rPr>
      <t xml:space="preserve"> Con memorando 2026IE0006392 del 28/05/2026 la Subdirectora de Proyectos de la DIDE reporta el cumplimiento pero no aporta evidencias de la ejecución. Se remite correo electrónico con radicado 2026IE0006748 solicitando el cargue de evidencias</t>
    </r>
  </si>
  <si>
    <r>
      <t xml:space="preserve">Hallazgo No. 4: Publicidad de la información en la página web del MVCT (A). </t>
    </r>
    <r>
      <rPr>
        <sz val="8"/>
        <color rgb="FF000000"/>
        <rFont val="Calibri"/>
        <family val="2"/>
      </rPr>
      <t>Incumplimiento al principio de transparencia y derecho de acceso a la información Pública al no encontrar cargado el convenio en el espacio dispuesto en la página del MVCT para la publicación de los convenios y/o contratos interadministrativos</t>
    </r>
  </si>
  <si>
    <r>
      <rPr>
        <b/>
        <sz val="8"/>
        <color rgb="FF000000"/>
        <rFont val="Calibri"/>
        <family val="2"/>
      </rPr>
      <t xml:space="preserve">CAL_07/07/2026: </t>
    </r>
    <r>
      <rPr>
        <sz val="8"/>
        <color rgb="FF000000"/>
        <rFont val="Calibri"/>
        <family val="2"/>
      </rPr>
      <t xml:space="preserve">Con memorando 2026IE0008457 del 08/07/2026 la Subdirectora de Proyectos remite memorando de alcance informando </t>
    </r>
    <r>
      <rPr>
        <i/>
        <sz val="8"/>
        <color rgb="FF000000"/>
        <rFont val="Calibri"/>
        <family val="2"/>
      </rPr>
      <t xml:space="preserve">"el Convenio Interadministrativo de Uso de Recursos CUR No. 1072 de 2021 ya se encuentra publicado en el enlace dispuesto por el MVCT para dicho efecto", </t>
    </r>
    <r>
      <rPr>
        <sz val="8"/>
        <color rgb="FF000000"/>
        <rFont val="Calibri"/>
        <family val="2"/>
      </rPr>
      <t>con lo cual se corrige lo observado por la CGR, pendiente validar efectividad</t>
    </r>
    <r>
      <rPr>
        <b/>
        <sz val="8"/>
        <color rgb="FF000000"/>
        <rFont val="Calibri"/>
        <family val="2"/>
      </rPr>
      <t xml:space="preserve">
CAL_30/06/2026: </t>
    </r>
    <r>
      <rPr>
        <sz val="8"/>
        <color rgb="FF000000"/>
        <rFont val="Calibri"/>
        <family val="2"/>
      </rPr>
      <t>Con memorando 2026IE0007908 del 24/06/2026 la Subdirectora de Proyectos remite memorando 2026IE0007843 del 25/06/2026 dirigido al Grupo de Contratos y una lista de documentos publicados en el SECOP. Los documentos aportados no corresponden con los entregables de la acción de mejora</t>
    </r>
    <r>
      <rPr>
        <sz val="8"/>
        <rFont val="Calibri"/>
        <family val="2"/>
      </rPr>
      <t>. La OCI remite correo electrónico con radicado 2026IE0008056 informando la situación</t>
    </r>
    <r>
      <rPr>
        <b/>
        <sz val="8"/>
        <color rgb="FF000000"/>
        <rFont val="Calibri"/>
        <family val="2"/>
      </rPr>
      <t xml:space="preserve">
CAL_04/06/2026:</t>
    </r>
    <r>
      <rPr>
        <sz val="8"/>
        <color rgb="FF000000"/>
        <rFont val="Calibri"/>
        <family val="2"/>
      </rPr>
      <t xml:space="preserve"> Con memorando 2026IE0006390 del 28/05/2026 la Subdirectora de Proyectos de la DIDE reporta el cumplimiento. Se adjunta reporte de SECOP I donde se evidencia que el último documento se publicó el 24/01/2025, correo del 08/05/2026 dirigido al grupo de Contratos solicitando orientación y el correo de respuesta emitido por dicha área. No se evidencia la lista de chequeo, ni el oficio de solicitud de publicacion. Se remite correo electrónico con radicado 2026IE0006749 informando que los documentos aportados no acreditan el cumplimiento de la acción de mejora</t>
    </r>
  </si>
  <si>
    <r>
      <rPr>
        <b/>
        <sz val="8"/>
        <rFont val="Calibri"/>
        <family val="2"/>
      </rPr>
      <t>CAL_10/07/2026:</t>
    </r>
    <r>
      <rPr>
        <sz val="8"/>
        <rFont val="Calibri"/>
        <family val="2"/>
      </rPr>
      <t xml:space="preserve"> Plan de mejoramiento remitido por Secretaria General mediante memorando 2026IE0008362 del 07/07/2026, con asunto </t>
    </r>
    <r>
      <rPr>
        <i/>
        <sz val="8"/>
        <rFont val="Calibri"/>
        <family val="2"/>
      </rPr>
      <t>"Plan de Mejoramiento de la Auditoría Financiera al MVCT, vigencia 2025"</t>
    </r>
    <r>
      <rPr>
        <sz val="8"/>
        <rFont val="Calibri"/>
        <family val="2"/>
      </rPr>
      <t>, y presentado en SIRECI el 07/07/2026</t>
    </r>
  </si>
  <si>
    <r>
      <rPr>
        <b/>
        <sz val="8"/>
        <rFont val="Calibri"/>
        <family val="2"/>
      </rPr>
      <t>CAL_10/07/2026:</t>
    </r>
    <r>
      <rPr>
        <sz val="8"/>
        <rFont val="Calibri"/>
        <family val="2"/>
      </rPr>
      <t xml:space="preserve"> Plan de mejoramiento remitido por el VASB en correo electrónico del 06/07/2026, con asunto </t>
    </r>
    <r>
      <rPr>
        <i/>
        <sz val="8"/>
        <rFont val="Calibri"/>
        <family val="2"/>
      </rPr>
      <t>"RE: Cuarta reiteración solicitud de formulación del Plan de Mejoramiento"</t>
    </r>
    <r>
      <rPr>
        <sz val="8"/>
        <rFont val="Calibri"/>
        <family val="2"/>
      </rPr>
      <t>, y presentado en SIRECI el 07/07/2026</t>
    </r>
  </si>
  <si>
    <r>
      <rPr>
        <b/>
        <sz val="8"/>
        <rFont val="Calibri"/>
        <family val="2"/>
      </rPr>
      <t>CAL_10/07/2026:</t>
    </r>
    <r>
      <rPr>
        <sz val="8"/>
        <rFont val="Calibri"/>
        <family val="2"/>
      </rPr>
      <t xml:space="preserve"> Plan de mejoramiento remitido por la DEUT mediante memorando 2026IE0007937 del 30/06/2026, con asunto </t>
    </r>
    <r>
      <rPr>
        <i/>
        <sz val="8"/>
        <rFont val="Calibri"/>
        <family val="2"/>
      </rPr>
      <t>"Remisión Plan de Mejoramiento hallazgo 6 Auditoría Financiera al Ministerio de Vivienda, Ciudad y Territorio, vigencia 2025 realizada por la CGR"</t>
    </r>
    <r>
      <rPr>
        <sz val="8"/>
        <rFont val="Calibri"/>
        <family val="2"/>
      </rPr>
      <t>, y presentado en SIRECI el 07/07/2026</t>
    </r>
  </si>
  <si>
    <r>
      <rPr>
        <b/>
        <sz val="8"/>
        <rFont val="Calibri"/>
        <family val="2"/>
      </rPr>
      <t>CAL_10/07/2026:</t>
    </r>
    <r>
      <rPr>
        <sz val="8"/>
        <rFont val="Calibri"/>
        <family val="2"/>
      </rPr>
      <t xml:space="preserve"> Plan de mejoramiento remitido por la OAJ mediante memorando 2026IE0008158 del 03/07/2026, con asunto </t>
    </r>
    <r>
      <rPr>
        <i/>
        <sz val="8"/>
        <rFont val="Calibri"/>
        <family val="2"/>
      </rPr>
      <t>"Remisión de Plan de Mejoramiento de la Auditoria Financiera al MVCT vigencia 2025 - CGR"</t>
    </r>
    <r>
      <rPr>
        <sz val="8"/>
        <rFont val="Calibri"/>
        <family val="2"/>
      </rPr>
      <t>, y presentado en SIRECI el 07/07/2026</t>
    </r>
  </si>
  <si>
    <r>
      <rPr>
        <b/>
        <sz val="8"/>
        <rFont val="Calibri"/>
        <family val="2"/>
      </rPr>
      <t>CAL_10/07/2026:</t>
    </r>
    <r>
      <rPr>
        <sz val="8"/>
        <rFont val="Calibri"/>
        <family val="2"/>
      </rPr>
      <t xml:space="preserve"> Plan de mejoramiento remitido por la OAP en correo electrónico del 06/07/2026, con asunto </t>
    </r>
    <r>
      <rPr>
        <i/>
        <sz val="8"/>
        <rFont val="Calibri"/>
        <family val="2"/>
      </rPr>
      <t>"RV: Traslado del informe final de la Auditoria Financiera al MVCT, vigencia 2025 y solicitud de formulación del Plan de Mejoramiento"</t>
    </r>
    <r>
      <rPr>
        <sz val="8"/>
        <rFont val="Calibri"/>
        <family val="2"/>
      </rPr>
      <t>, y presentado en SIRECI el 07/07/2026</t>
    </r>
  </si>
  <si>
    <r>
      <rPr>
        <b/>
        <sz val="8"/>
        <rFont val="Calibri"/>
        <family val="2"/>
      </rPr>
      <t>CAL_10/07/2026:</t>
    </r>
    <r>
      <rPr>
        <sz val="8"/>
        <rFont val="Calibri"/>
        <family val="2"/>
      </rPr>
      <t xml:space="preserve"> Plan de mejoramiento remitido por Secretaria General mediante memorando 2026IE0008144 del 02/07/2026, y correo electrónico del 07/07/2026, con asunto "Respuesta a memorando 2026IE0008144 del 02/07/2026, Plan de Mejoramiento Ocasional derivado de la AC_PMA_MOCOA (CGR-CDVSB-015-2026)", presentado en SIRECI el 07/07/2026</t>
    </r>
  </si>
  <si>
    <t>SEGUIMIENTO II Trimestre 2026</t>
  </si>
  <si>
    <t>SEGUIMIENTO III Trimestre 2026</t>
  </si>
  <si>
    <t>SEGUIMIENTO TRIMESTRAL</t>
  </si>
  <si>
    <r>
      <rPr>
        <b/>
        <sz val="8"/>
        <rFont val="Calibri"/>
        <family val="2"/>
      </rPr>
      <t xml:space="preserve">CAL_23/06/2026: </t>
    </r>
    <r>
      <rPr>
        <sz val="8"/>
        <rFont val="Calibri"/>
        <family val="2"/>
      </rPr>
      <t>Con memorando 2026IE0007651 la OCI reitera la solicitud de reformulación de la acción de mejora</t>
    </r>
    <r>
      <rPr>
        <b/>
        <sz val="8"/>
        <rFont val="Calibri"/>
        <family val="2"/>
      </rPr>
      <t xml:space="preserve">
CAL_20/05/2026: </t>
    </r>
    <r>
      <rPr>
        <sz val="8"/>
        <rFont val="Calibri"/>
        <family val="2"/>
      </rPr>
      <t>Con memorando 2026IE0005433 del 07/05/2026 la OCI informa a OTIC que la acción de mejora no fue efectiva y solicita formular un nuevo plan de mejoramiento</t>
    </r>
    <r>
      <rPr>
        <b/>
        <sz val="8"/>
        <rFont val="Calibri"/>
        <family val="2"/>
      </rPr>
      <t xml:space="preserve">
CAL_19/05/2026:</t>
    </r>
    <r>
      <rPr>
        <sz val="8"/>
        <rFont val="Calibri"/>
        <family val="2"/>
      </rPr>
      <t xml:space="preserve"> Con memorando 2026IE0005089 del 29/04/2026 la OCI solicita nuevamente información complementaria</t>
    </r>
    <r>
      <rPr>
        <sz val="8"/>
        <color rgb="FFFF0000"/>
        <rFont val="Calibri"/>
        <family val="2"/>
      </rPr>
      <t xml:space="preserve">. </t>
    </r>
    <r>
      <rPr>
        <sz val="8"/>
        <rFont val="Calibri"/>
        <family val="2"/>
      </rPr>
      <t>Los soportes del memorando 2026IE0003292 fueron cargados en el sharepoint.</t>
    </r>
  </si>
  <si>
    <r>
      <rPr>
        <b/>
        <sz val="8"/>
        <rFont val="Calibri"/>
        <family val="2"/>
      </rPr>
      <t xml:space="preserve">CAL_23/06/2026: </t>
    </r>
    <r>
      <rPr>
        <sz val="8"/>
        <rFont val="Calibri"/>
        <family val="2"/>
      </rPr>
      <t>Con memorando 2026IE0007651 la OCI reitera la solicitud de reformulación de la acción de mejora</t>
    </r>
    <r>
      <rPr>
        <b/>
        <sz val="8"/>
        <rFont val="Calibri"/>
        <family val="2"/>
      </rPr>
      <t xml:space="preserve">
CAL_20/05/2026: </t>
    </r>
    <r>
      <rPr>
        <sz val="8"/>
        <rFont val="Calibri"/>
        <family val="2"/>
      </rPr>
      <t>Con memorando 2026IE0005433 del 07/05/2026 la OCI informa a OTIC que la acción de mejora no fue efectiva y solicita formular un nuevo plan de mejoramiento</t>
    </r>
    <r>
      <rPr>
        <b/>
        <sz val="8"/>
        <rFont val="Calibri"/>
        <family val="2"/>
      </rPr>
      <t xml:space="preserve">
CAL_20/05/2026:</t>
    </r>
    <r>
      <rPr>
        <sz val="8"/>
        <rFont val="Calibri"/>
        <family val="2"/>
      </rPr>
      <t xml:space="preserve"> Con memorando 2026IE0005090 del 29/04/2026 la OCI solicita nuevamente información complementaria</t>
    </r>
    <r>
      <rPr>
        <sz val="8"/>
        <color rgb="FFFF0000"/>
        <rFont val="Calibri"/>
        <family val="2"/>
      </rPr>
      <t xml:space="preserve">. </t>
    </r>
    <r>
      <rPr>
        <sz val="8"/>
        <rFont val="Calibri"/>
        <family val="2"/>
      </rPr>
      <t>Los soportes del memorando 2026IE0003292 fueron cargados en el sharepoint</t>
    </r>
  </si>
  <si>
    <r>
      <rPr>
        <b/>
        <sz val="8"/>
        <rFont val="Calibri"/>
        <family val="2"/>
      </rPr>
      <t>CAL_07/04/2026:</t>
    </r>
    <r>
      <rPr>
        <sz val="8"/>
        <rFont val="Calibri"/>
        <family val="2"/>
      </rPr>
      <t xml:space="preserve"> Con memorando 2026IE0003953 del 01/04/2026 el VASB remite respuesta indicando que las condiciones no quedaron señaladas en el estudio previo, pero si en la minuta del contrato, adjuntan informe del contralo e informan que no se ha requerido hacer ajustes a las metas, presupuesto o alcance.</t>
    </r>
    <r>
      <rPr>
        <sz val="8"/>
        <color rgb="FFFF0000"/>
        <rFont val="Calibri"/>
        <family val="2"/>
      </rPr>
      <t xml:space="preserve"> </t>
    </r>
  </si>
  <si>
    <t xml:space="preserve">Avance fisico </t>
  </si>
  <si>
    <r>
      <rPr>
        <b/>
        <sz val="8"/>
        <rFont val="Calibri"/>
        <family val="2"/>
        <scheme val="minor"/>
      </rPr>
      <t xml:space="preserve">CAL_30/07/2026: </t>
    </r>
    <r>
      <rPr>
        <sz val="8"/>
        <rFont val="Calibri"/>
        <family val="2"/>
        <scheme val="minor"/>
      </rPr>
      <t>Con memorando 2026IE0009650 del 28/07/2026, la Subdirectora de Proyectos remite propuesta de reformulación, pero no se ajusta a los parámetros de la CGR. En correo electrónico con radicado 2026IE0009757 la OCI remite observaciones y recomendaciones</t>
    </r>
    <r>
      <rPr>
        <b/>
        <sz val="8"/>
        <rFont val="Calibri"/>
        <family val="2"/>
        <scheme val="minor"/>
      </rPr>
      <t xml:space="preserve">
CAL_21/07/2026: </t>
    </r>
    <r>
      <rPr>
        <sz val="8"/>
        <rFont val="Calibri"/>
        <family val="2"/>
        <scheme val="minor"/>
      </rPr>
      <t>Con memorando 2026IE0008987 del 17/07/2026, la OCI emite respuesta reiterando que la acción de mejora se encuentra vencida y no cumplida</t>
    </r>
    <r>
      <rPr>
        <b/>
        <sz val="8"/>
        <rFont val="Calibri"/>
        <family val="2"/>
        <scheme val="minor"/>
      </rPr>
      <t xml:space="preserve">
CAL_16/07/2026: </t>
    </r>
    <r>
      <rPr>
        <sz val="8"/>
        <rFont val="Calibri"/>
        <family val="2"/>
        <scheme val="minor"/>
      </rPr>
      <t>Con memorando 2026IE0008788 del 15/07/2026, la Subdirectora de Proyectos responde a las observaciones de la OCI indicando que para ellos la acción está cumplida y es efectiva, y solicitan el cierre del hallazgo</t>
    </r>
  </si>
  <si>
    <r>
      <rPr>
        <b/>
        <sz val="8"/>
        <rFont val="Calibri"/>
        <family val="2"/>
      </rPr>
      <t>CAL_21/07/2026:</t>
    </r>
    <r>
      <rPr>
        <sz val="8"/>
        <rFont val="Calibri"/>
        <family val="2"/>
      </rPr>
      <t xml:space="preserve"> Con memorando 2026IE0008671 del 10/07/2026 la directora de la DPR reporta el cumplimiento de la acción de mejora. Se adjunta copia de la a Circular No. 065 de 2026,</t>
    </r>
    <r>
      <rPr>
        <i/>
        <sz val="8"/>
        <rFont val="Calibri"/>
        <family val="2"/>
      </rPr>
      <t xml:space="preserve"> mediante la cual el Viceministerio de Agua y Saneamiento Básico establece los lineamientos para el seguimiento, reporte y control de la contratación derivada de proyectos de Agua Potable y Saneamiento Básico financiados con recursos del Presupuesto General de la Nación, en el marco de los convenios interadministrativos y Convenios de Uso de Recursos (CUR). </t>
    </r>
    <r>
      <rPr>
        <sz val="8"/>
        <rFont val="Calibri"/>
        <family val="2"/>
      </rPr>
      <t>Se cumple con el entregable previsto, pendiente validar efectividad</t>
    </r>
  </si>
  <si>
    <r>
      <rPr>
        <b/>
        <sz val="8"/>
        <rFont val="Calibri"/>
        <family val="2"/>
      </rPr>
      <t xml:space="preserve">CAL_08/07/2026: </t>
    </r>
    <r>
      <rPr>
        <sz val="8"/>
        <rFont val="Calibri"/>
        <family val="2"/>
      </rPr>
      <t xml:space="preserve">Con memorando 2026IE0008448 del 08/07/2026 la OCI informa que la acción implementada </t>
    </r>
    <r>
      <rPr>
        <i/>
        <sz val="8"/>
        <rFont val="Calibri"/>
        <family val="2"/>
      </rPr>
      <t>"no corrige los hechos generadores del hallazgo identificado por la CGR, ni tampoco garantiza la no repetición de estos hechos a futuro en nuevos procesos del MVCT",</t>
    </r>
    <r>
      <rPr>
        <sz val="8"/>
        <rFont val="Calibri"/>
        <family val="2"/>
      </rPr>
      <t xml:space="preserve"> por lo que considera la acción de mejora como NO EFECTIVA y solicita formular un nuevo plan de mejoramiento.</t>
    </r>
    <r>
      <rPr>
        <b/>
        <sz val="8"/>
        <rFont val="Calibri"/>
        <family val="2"/>
      </rPr>
      <t xml:space="preserve">
CAL_03/06/2026:</t>
    </r>
    <r>
      <rPr>
        <sz val="8"/>
        <rFont val="Calibri"/>
        <family val="2"/>
      </rPr>
      <t xml:space="preserve"> Con memorando 2026IE0005207 del 30/04/2026 la Subdirectora de proyectos de la DIDE reporta el cumplimiento de la acción de mejora, se adjunta acta de entrega de las obras al municipio CUR 1007 de 2020. Se cumple con el entregable, pendiente evaluar efectividad </t>
    </r>
  </si>
  <si>
    <t xml:space="preserve">En ejecución: 102 acciones de mejora </t>
  </si>
  <si>
    <r>
      <rPr>
        <b/>
        <sz val="11"/>
        <color rgb="FF000000"/>
        <rFont val="Calibri"/>
        <family val="2"/>
        <scheme val="minor"/>
      </rPr>
      <t xml:space="preserve">En evaluación: </t>
    </r>
    <r>
      <rPr>
        <sz val="11"/>
        <color indexed="8"/>
        <rFont val="Calibri"/>
        <family val="2"/>
        <scheme val="minor"/>
      </rPr>
      <t>25 acciones de mejora</t>
    </r>
  </si>
  <si>
    <t xml:space="preserve">No efectivas: 14 acciones de mejora </t>
  </si>
  <si>
    <t>Plazo vencido: 1 acción de mejora</t>
  </si>
  <si>
    <t>DIDE (113 acc)</t>
  </si>
  <si>
    <t>OAJ (2 acc)</t>
  </si>
  <si>
    <t>SG (31 acc)</t>
  </si>
  <si>
    <t>VASB  (7 acc)</t>
  </si>
  <si>
    <t>Normas de contratación y SECOP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</si>
</sst>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dd/mm/yyyy;@"/>
    <numFmt numFmtId="165" formatCode="0_ ;\-0\ "/>
    <numFmt numFmtId="166" formatCode="d/mm/yyyy;@"/>
    <numFmt numFmtId="167" formatCode="0.0%"/>
  </numFmts>
  <fonts count="30" x14ac:knownFonts="1">
    <font>
      <sz val="11"/>
      <color indexed="8"/>
      <name val="Calibri"/>
      <family val="2"/>
      <scheme val="minor"/>
    </font>
    <font>
      <sz val="11"/>
      <color theme="1"/>
      <name val="Calibri"/>
      <family val="2"/>
      <scheme val="minor"/>
    </font>
    <font>
      <sz val="11"/>
      <color indexed="8"/>
      <name val="Calibri"/>
      <family val="2"/>
      <scheme val="minor"/>
    </font>
    <font>
      <sz val="10"/>
      <name val="Arial"/>
      <family val="2"/>
    </font>
    <font>
      <sz val="10"/>
      <name val="Calibri"/>
      <family val="2"/>
      <scheme val="minor"/>
    </font>
    <font>
      <sz val="10"/>
      <color indexed="8"/>
      <name val="Calibri"/>
      <family val="2"/>
      <scheme val="minor"/>
    </font>
    <font>
      <b/>
      <sz val="11"/>
      <color indexed="8"/>
      <name val="Calibri"/>
      <family val="2"/>
      <scheme val="minor"/>
    </font>
    <font>
      <sz val="10"/>
      <color theme="1"/>
      <name val="Calibri"/>
      <family val="2"/>
      <scheme val="minor"/>
    </font>
    <font>
      <sz val="10"/>
      <color rgb="FF000000"/>
      <name val="Calibri"/>
      <family val="2"/>
      <scheme val="minor"/>
    </font>
    <font>
      <sz val="11"/>
      <color theme="1"/>
      <name val="Calibri"/>
      <family val="2"/>
    </font>
    <font>
      <sz val="11"/>
      <color rgb="FFFF0000"/>
      <name val="Calibri"/>
      <family val="2"/>
      <scheme val="minor"/>
    </font>
    <font>
      <b/>
      <sz val="5"/>
      <name val="Calibri"/>
      <family val="2"/>
      <scheme val="minor"/>
    </font>
    <font>
      <b/>
      <sz val="5"/>
      <color indexed="8"/>
      <name val="Calibri"/>
      <family val="2"/>
      <scheme val="minor"/>
    </font>
    <font>
      <b/>
      <sz val="8"/>
      <color indexed="8"/>
      <name val="Verdana Pro"/>
      <family val="2"/>
    </font>
    <font>
      <sz val="11"/>
      <name val="Calibri"/>
      <family val="2"/>
      <scheme val="minor"/>
    </font>
    <font>
      <sz val="10"/>
      <color theme="1"/>
      <name val="Verdana"/>
      <family val="2"/>
    </font>
    <font>
      <b/>
      <sz val="8"/>
      <name val="Calibri"/>
      <family val="2"/>
    </font>
    <font>
      <sz val="8"/>
      <name val="Calibri"/>
      <family val="2"/>
    </font>
    <font>
      <sz val="8"/>
      <color indexed="8"/>
      <name val="Calibri"/>
      <family val="2"/>
      <scheme val="minor"/>
    </font>
    <font>
      <sz val="8"/>
      <color rgb="FF000000"/>
      <name val="Calibri"/>
      <family val="2"/>
    </font>
    <font>
      <i/>
      <sz val="8"/>
      <name val="Calibri"/>
      <family val="2"/>
    </font>
    <font>
      <b/>
      <sz val="8"/>
      <color rgb="FF000000"/>
      <name val="Calibri"/>
      <family val="2"/>
    </font>
    <font>
      <sz val="8"/>
      <color rgb="FFFF0000"/>
      <name val="Calibri"/>
      <family val="2"/>
    </font>
    <font>
      <b/>
      <sz val="8"/>
      <color rgb="FFFF0000"/>
      <name val="Calibri"/>
      <family val="2"/>
    </font>
    <font>
      <i/>
      <sz val="8"/>
      <color rgb="FF000000"/>
      <name val="Calibri"/>
      <family val="2"/>
    </font>
    <font>
      <sz val="8"/>
      <name val="Calibri"/>
      <family val="2"/>
      <scheme val="minor"/>
    </font>
    <font>
      <b/>
      <sz val="8"/>
      <name val="Calibri"/>
      <family val="2"/>
      <scheme val="minor"/>
    </font>
    <font>
      <b/>
      <sz val="11"/>
      <color rgb="FF000000"/>
      <name val="Calibri"/>
      <family val="2"/>
      <scheme val="minor"/>
    </font>
    <font>
      <b/>
      <sz val="7"/>
      <color indexed="8"/>
      <name val="Calibri"/>
      <family val="2"/>
      <scheme val="minor"/>
    </font>
    <font>
      <sz val="7"/>
      <name val="Calibri"/>
      <family val="2"/>
      <scheme val="minor"/>
    </font>
  </fonts>
  <fills count="19">
    <fill>
      <patternFill patternType="none"/>
    </fill>
    <fill>
      <patternFill patternType="gray125"/>
    </fill>
    <fill>
      <patternFill patternType="none">
        <fgColor indexed="8"/>
      </patternFill>
    </fill>
    <fill>
      <patternFill patternType="solid">
        <fgColor theme="0"/>
        <bgColor indexed="64"/>
      </patternFill>
    </fill>
    <fill>
      <patternFill patternType="solid">
        <fgColor rgb="FFFFFF00"/>
        <bgColor indexed="64"/>
      </patternFill>
    </fill>
    <fill>
      <patternFill patternType="solid">
        <fgColor theme="0" tint="-0.14999847407452621"/>
        <bgColor rgb="FF000000"/>
      </patternFill>
    </fill>
    <fill>
      <patternFill patternType="solid">
        <fgColor theme="0" tint="-0.14999847407452621"/>
        <bgColor indexed="8"/>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theme="2" tint="-9.9978637043366805E-2"/>
        <bgColor indexed="64"/>
      </patternFill>
    </fill>
    <fill>
      <patternFill patternType="solid">
        <fgColor theme="2" tint="-9.9978637043366805E-2"/>
        <bgColor indexed="8"/>
      </patternFill>
    </fill>
    <fill>
      <patternFill patternType="solid">
        <fgColor theme="7" tint="0.7999816888943144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rgb="FFFFFF00"/>
        <bgColor indexed="8"/>
      </patternFill>
    </fill>
    <fill>
      <patternFill patternType="solid">
        <fgColor theme="3" tint="0.59999389629810485"/>
        <bgColor indexed="64"/>
      </patternFill>
    </fill>
    <fill>
      <patternFill patternType="solid">
        <fgColor theme="9" tint="0.39997558519241921"/>
        <bgColor indexed="64"/>
      </patternFill>
    </fill>
  </fills>
  <borders count="13">
    <border>
      <left/>
      <right/>
      <top/>
      <bottom/>
      <diagonal/>
    </border>
    <border>
      <left/>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top style="thin">
        <color auto="1"/>
      </top>
      <bottom style="thin">
        <color auto="1"/>
      </bottom>
      <diagonal/>
    </border>
    <border>
      <left style="thin">
        <color auto="1"/>
      </left>
      <right/>
      <top/>
      <bottom style="thin">
        <color auto="1"/>
      </bottom>
      <diagonal/>
    </border>
  </borders>
  <cellStyleXfs count="23">
    <xf numFmtId="0" fontId="0" fillId="0" borderId="0"/>
    <xf numFmtId="0" fontId="3" fillId="2" borderId="1"/>
    <xf numFmtId="0" fontId="3" fillId="2" borderId="1"/>
    <xf numFmtId="0" fontId="2" fillId="2" borderId="1"/>
    <xf numFmtId="0" fontId="3" fillId="2" borderId="1"/>
    <xf numFmtId="0" fontId="2" fillId="2" borderId="1"/>
    <xf numFmtId="0" fontId="3" fillId="2" borderId="1"/>
    <xf numFmtId="0" fontId="2" fillId="2" borderId="1"/>
    <xf numFmtId="0" fontId="2" fillId="2" borderId="1"/>
    <xf numFmtId="0" fontId="3" fillId="2" borderId="1"/>
    <xf numFmtId="0" fontId="2" fillId="2" borderId="1"/>
    <xf numFmtId="0" fontId="2" fillId="2" borderId="1"/>
    <xf numFmtId="0" fontId="2" fillId="2" borderId="1"/>
    <xf numFmtId="0" fontId="2" fillId="2" borderId="1"/>
    <xf numFmtId="0" fontId="2" fillId="2" borderId="1"/>
    <xf numFmtId="43" fontId="2" fillId="2" borderId="1" applyFont="0" applyFill="0" applyBorder="0" applyAlignment="0" applyProtection="0"/>
    <xf numFmtId="0" fontId="2" fillId="2" borderId="1"/>
    <xf numFmtId="0" fontId="2" fillId="2" borderId="1"/>
    <xf numFmtId="41" fontId="2" fillId="2" borderId="1" applyFont="0" applyFill="0" applyBorder="0" applyAlignment="0" applyProtection="0"/>
    <xf numFmtId="9" fontId="2" fillId="0" borderId="0" applyFont="0" applyFill="0" applyBorder="0" applyAlignment="0" applyProtection="0"/>
    <xf numFmtId="0" fontId="1" fillId="2" borderId="1"/>
    <xf numFmtId="41" fontId="2" fillId="2" borderId="1" applyFont="0" applyFill="0" applyBorder="0" applyAlignment="0" applyProtection="0"/>
    <xf numFmtId="49" fontId="15" fillId="2" borderId="1" applyFill="0" applyBorder="0" applyProtection="0">
      <alignment horizontal="left" vertical="center"/>
    </xf>
  </cellStyleXfs>
  <cellXfs count="234">
    <xf numFmtId="0" fontId="0" fillId="0" borderId="0" xfId="0"/>
    <xf numFmtId="0" fontId="4" fillId="2" borderId="3" xfId="9" applyFont="1" applyBorder="1" applyAlignment="1" applyProtection="1">
      <alignment horizontal="center" vertical="center" wrapText="1"/>
      <protection locked="0"/>
    </xf>
    <xf numFmtId="9" fontId="4" fillId="0" borderId="3"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5" fillId="0" borderId="1" xfId="0" applyFont="1" applyBorder="1"/>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2" borderId="3" xfId="8" applyFont="1" applyBorder="1" applyAlignment="1" applyProtection="1">
      <alignment horizontal="center" vertical="center" wrapText="1"/>
      <protection locked="0"/>
    </xf>
    <xf numFmtId="0" fontId="6" fillId="0" borderId="0" xfId="0" applyFont="1"/>
    <xf numFmtId="1" fontId="4" fillId="0" borderId="3" xfId="0" applyNumberFormat="1" applyFont="1" applyBorder="1" applyAlignment="1" applyProtection="1">
      <alignment horizontal="center" vertical="center" wrapText="1"/>
      <protection locked="0"/>
    </xf>
    <xf numFmtId="9" fontId="4" fillId="0" borderId="4" xfId="0" applyNumberFormat="1" applyFont="1" applyBorder="1" applyAlignment="1" applyProtection="1">
      <alignment horizontal="center" vertical="center" wrapText="1"/>
      <protection locked="0"/>
    </xf>
    <xf numFmtId="0" fontId="5" fillId="0" borderId="3" xfId="0" applyFont="1" applyBorder="1"/>
    <xf numFmtId="164" fontId="5" fillId="0" borderId="3" xfId="0" applyNumberFormat="1" applyFont="1" applyBorder="1" applyAlignment="1" applyProtection="1">
      <alignment horizontal="center" vertical="center"/>
      <protection locked="0"/>
    </xf>
    <xf numFmtId="14" fontId="9" fillId="0" borderId="3" xfId="0" applyNumberFormat="1" applyFont="1" applyBorder="1" applyAlignment="1" applyProtection="1">
      <alignment horizontal="center" vertical="center" wrapText="1"/>
      <protection locked="0"/>
    </xf>
    <xf numFmtId="0" fontId="0" fillId="4" borderId="0" xfId="0" applyFill="1"/>
    <xf numFmtId="166" fontId="5" fillId="0" borderId="3"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2" fillId="0" borderId="0" xfId="0" applyFont="1"/>
    <xf numFmtId="0" fontId="11" fillId="0" borderId="3" xfId="0" applyFont="1" applyBorder="1" applyAlignment="1">
      <alignment horizontal="center" vertical="top" wrapText="1"/>
    </xf>
    <xf numFmtId="0" fontId="13" fillId="0" borderId="3" xfId="0" applyFont="1" applyBorder="1" applyAlignment="1">
      <alignment horizontal="center" vertical="center" wrapText="1"/>
    </xf>
    <xf numFmtId="0" fontId="0" fillId="0" borderId="3" xfId="0" applyBorder="1" applyAlignment="1">
      <alignment horizontal="center" vertical="center"/>
    </xf>
    <xf numFmtId="0" fontId="14" fillId="0" borderId="3" xfId="0" applyFont="1" applyBorder="1" applyAlignment="1">
      <alignment horizontal="center"/>
    </xf>
    <xf numFmtId="0" fontId="0" fillId="0" borderId="3" xfId="0" applyBorder="1" applyAlignment="1">
      <alignment horizontal="center"/>
    </xf>
    <xf numFmtId="0" fontId="10" fillId="0" borderId="3" xfId="0" applyFont="1" applyBorder="1" applyAlignment="1">
      <alignment horizontal="center"/>
    </xf>
    <xf numFmtId="0" fontId="14" fillId="0" borderId="0" xfId="0" applyFont="1"/>
    <xf numFmtId="0" fontId="0" fillId="2" borderId="1" xfId="0" applyFill="1" applyBorder="1" applyAlignment="1">
      <alignment horizontal="center" vertical="center"/>
    </xf>
    <xf numFmtId="167" fontId="5" fillId="0" borderId="0" xfId="19" applyNumberFormat="1" applyFont="1" applyAlignment="1">
      <alignment vertical="center"/>
    </xf>
    <xf numFmtId="0" fontId="0" fillId="0" borderId="0" xfId="0" applyAlignment="1">
      <alignment horizontal="center" vertical="center"/>
    </xf>
    <xf numFmtId="9" fontId="0" fillId="0" borderId="3" xfId="0" applyNumberFormat="1" applyBorder="1" applyAlignment="1">
      <alignment horizontal="center" vertical="center" wrapText="1"/>
    </xf>
    <xf numFmtId="9" fontId="0" fillId="2" borderId="3" xfId="0" applyNumberForma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xf numFmtId="0" fontId="10" fillId="0" borderId="3" xfId="0" applyFont="1" applyBorder="1" applyAlignment="1">
      <alignment horizontal="center" vertical="center"/>
    </xf>
    <xf numFmtId="0" fontId="4" fillId="0" borderId="3" xfId="0" applyFont="1" applyBorder="1"/>
    <xf numFmtId="0" fontId="4" fillId="0" borderId="3" xfId="0" applyFont="1" applyBorder="1" applyAlignment="1">
      <alignment horizontal="center" vertical="center"/>
    </xf>
    <xf numFmtId="0" fontId="14" fillId="0" borderId="3" xfId="0" applyFont="1" applyBorder="1" applyAlignment="1">
      <alignment horizontal="center" vertical="center"/>
    </xf>
    <xf numFmtId="166" fontId="7" fillId="0" borderId="3" xfId="0" applyNumberFormat="1" applyFont="1" applyBorder="1" applyAlignment="1" applyProtection="1">
      <alignment horizontal="center" vertical="center" wrapText="1"/>
      <protection locked="0"/>
    </xf>
    <xf numFmtId="9" fontId="4" fillId="0" borderId="2" xfId="0" applyNumberFormat="1"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0" fillId="0" borderId="1" xfId="0" applyBorder="1"/>
    <xf numFmtId="0" fontId="14" fillId="2" borderId="1" xfId="0" applyFont="1" applyFill="1" applyBorder="1" applyAlignment="1">
      <alignment horizontal="center" vertical="center"/>
    </xf>
    <xf numFmtId="0" fontId="0" fillId="0" borderId="0" xfId="0" applyAlignment="1">
      <alignment horizontal="center"/>
    </xf>
    <xf numFmtId="0" fontId="14" fillId="0" borderId="0" xfId="0" applyFont="1" applyAlignment="1">
      <alignment horizontal="center"/>
    </xf>
    <xf numFmtId="0" fontId="14" fillId="3" borderId="3" xfId="0" applyFont="1" applyFill="1" applyBorder="1" applyAlignment="1">
      <alignment horizontal="center"/>
    </xf>
    <xf numFmtId="9" fontId="5" fillId="2" borderId="1" xfId="19" applyFont="1" applyFill="1" applyBorder="1" applyAlignment="1">
      <alignment horizontal="center" vertical="center"/>
    </xf>
    <xf numFmtId="0" fontId="18" fillId="0" borderId="0" xfId="0" applyFont="1"/>
    <xf numFmtId="0" fontId="16" fillId="5" borderId="4" xfId="0" applyFont="1" applyFill="1" applyBorder="1" applyAlignment="1" applyProtection="1">
      <alignment horizontal="center" vertical="center" wrapText="1"/>
      <protection locked="0"/>
    </xf>
    <xf numFmtId="14" fontId="16" fillId="5" borderId="4" xfId="0" applyNumberFormat="1"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17" fillId="6" borderId="3" xfId="0" applyFont="1" applyFill="1" applyBorder="1" applyAlignment="1" applyProtection="1">
      <alignment horizontal="center" vertical="center" wrapText="1"/>
      <protection locked="0"/>
    </xf>
    <xf numFmtId="0" fontId="16" fillId="6" borderId="3" xfId="0" applyFont="1" applyFill="1" applyBorder="1" applyAlignment="1" applyProtection="1">
      <alignment horizontal="center" vertical="center" wrapText="1"/>
      <protection locked="0"/>
    </xf>
    <xf numFmtId="0" fontId="17" fillId="0" borderId="3" xfId="0" applyFont="1" applyBorder="1" applyAlignment="1" applyProtection="1">
      <alignment vertical="center" wrapText="1"/>
      <protection locked="0"/>
    </xf>
    <xf numFmtId="0" fontId="19" fillId="0" borderId="3" xfId="12" applyFont="1" applyFill="1" applyBorder="1" applyAlignment="1" applyProtection="1">
      <alignment horizontal="left" vertical="center" wrapText="1"/>
      <protection locked="0"/>
    </xf>
    <xf numFmtId="0" fontId="19" fillId="0" borderId="3" xfId="12" applyFont="1" applyFill="1" applyBorder="1" applyAlignment="1" applyProtection="1">
      <alignment vertical="center" wrapText="1"/>
      <protection locked="0"/>
    </xf>
    <xf numFmtId="0" fontId="19" fillId="0" borderId="3" xfId="0" applyFont="1" applyBorder="1" applyAlignment="1" applyProtection="1">
      <alignment horizontal="left" vertical="center" wrapText="1"/>
      <protection locked="0"/>
    </xf>
    <xf numFmtId="0" fontId="19" fillId="0" borderId="3" xfId="0" applyFont="1" applyBorder="1" applyAlignment="1" applyProtection="1">
      <alignment horizontal="center" vertical="center"/>
      <protection locked="0"/>
    </xf>
    <xf numFmtId="164" fontId="19" fillId="0" borderId="3" xfId="0" applyNumberFormat="1" applyFont="1" applyBorder="1" applyAlignment="1" applyProtection="1">
      <alignment horizontal="center" vertical="center"/>
      <protection locked="0"/>
    </xf>
    <xf numFmtId="166" fontId="19" fillId="0" borderId="3" xfId="0" applyNumberFormat="1" applyFont="1" applyBorder="1" applyAlignment="1" applyProtection="1">
      <alignment horizontal="center" vertical="center"/>
      <protection locked="0"/>
    </xf>
    <xf numFmtId="1" fontId="17" fillId="0" borderId="3" xfId="0" applyNumberFormat="1"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9" fontId="17" fillId="0" borderId="3" xfId="0" applyNumberFormat="1" applyFont="1" applyBorder="1" applyAlignment="1" applyProtection="1">
      <alignment horizontal="center" vertical="center" wrapText="1"/>
      <protection locked="0"/>
    </xf>
    <xf numFmtId="0" fontId="19" fillId="0" borderId="3" xfId="0" applyFont="1" applyBorder="1" applyAlignment="1">
      <alignment horizontal="center" vertical="center" wrapText="1"/>
    </xf>
    <xf numFmtId="0" fontId="17" fillId="0" borderId="5" xfId="0" applyFont="1" applyBorder="1" applyAlignment="1" applyProtection="1">
      <alignment horizontal="justify" vertical="center" wrapText="1"/>
      <protection locked="0"/>
    </xf>
    <xf numFmtId="0" fontId="17" fillId="0" borderId="3" xfId="0" applyFont="1" applyBorder="1" applyAlignment="1" applyProtection="1">
      <alignment horizontal="justify" vertical="center" wrapText="1"/>
      <protection locked="0"/>
    </xf>
    <xf numFmtId="0" fontId="21" fillId="0" borderId="3" xfId="0" applyFont="1" applyBorder="1" applyAlignment="1">
      <alignment horizontal="left" vertical="center" wrapText="1"/>
    </xf>
    <xf numFmtId="0" fontId="19" fillId="0" borderId="3" xfId="0" applyFont="1" applyBorder="1" applyAlignment="1" applyProtection="1">
      <alignment vertical="center" wrapText="1"/>
      <protection locked="0"/>
    </xf>
    <xf numFmtId="0" fontId="17" fillId="0" borderId="3" xfId="20" applyFont="1" applyFill="1" applyBorder="1" applyAlignment="1" applyProtection="1">
      <alignment horizontal="center" vertical="center" wrapText="1"/>
      <protection locked="0"/>
    </xf>
    <xf numFmtId="164" fontId="19" fillId="0" borderId="3" xfId="20" applyNumberFormat="1" applyFont="1" applyFill="1" applyBorder="1" applyAlignment="1" applyProtection="1">
      <alignment horizontal="center" vertical="center"/>
      <protection locked="0"/>
    </xf>
    <xf numFmtId="166" fontId="19" fillId="0" borderId="3" xfId="20" applyNumberFormat="1" applyFont="1" applyFill="1" applyBorder="1" applyAlignment="1" applyProtection="1">
      <alignment horizontal="center" vertical="center"/>
      <protection locked="0"/>
    </xf>
    <xf numFmtId="0" fontId="16" fillId="0" borderId="5" xfId="0" applyFont="1" applyBorder="1" applyAlignment="1" applyProtection="1">
      <alignment horizontal="left" vertical="center" wrapText="1"/>
      <protection locked="0"/>
    </xf>
    <xf numFmtId="0" fontId="19" fillId="0" borderId="3" xfId="20" applyFont="1" applyFill="1" applyBorder="1" applyAlignment="1">
      <alignment horizontal="center" vertical="center"/>
    </xf>
    <xf numFmtId="0" fontId="17" fillId="0" borderId="3" xfId="0" applyFont="1" applyBorder="1" applyAlignment="1" applyProtection="1">
      <alignment horizontal="left" vertical="center" wrapText="1"/>
      <protection locked="0"/>
    </xf>
    <xf numFmtId="0" fontId="19" fillId="0" borderId="3" xfId="0" applyFont="1" applyBorder="1" applyAlignment="1">
      <alignment horizontal="left" vertical="center" wrapText="1"/>
    </xf>
    <xf numFmtId="0" fontId="21"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19" fillId="0" borderId="3" xfId="0" applyFont="1" applyBorder="1" applyAlignment="1" applyProtection="1">
      <alignment horizontal="justify" vertical="center" wrapText="1"/>
      <protection locked="0"/>
    </xf>
    <xf numFmtId="0" fontId="19" fillId="0" borderId="3" xfId="0" applyFont="1" applyBorder="1" applyAlignment="1" applyProtection="1">
      <alignment horizontal="center" vertical="center" wrapText="1"/>
      <protection locked="0"/>
    </xf>
    <xf numFmtId="166" fontId="19" fillId="0" borderId="3" xfId="0" applyNumberFormat="1" applyFont="1" applyBorder="1" applyAlignment="1" applyProtection="1">
      <alignment horizontal="center" vertical="center" wrapText="1"/>
      <protection locked="0"/>
    </xf>
    <xf numFmtId="0" fontId="17" fillId="0" borderId="3" xfId="0" applyFont="1" applyBorder="1" applyAlignment="1">
      <alignment horizontal="justify" vertical="center" wrapText="1"/>
    </xf>
    <xf numFmtId="0" fontId="19" fillId="0" borderId="3" xfId="0" applyFont="1" applyBorder="1" applyAlignment="1">
      <alignment horizontal="center" vertical="center"/>
    </xf>
    <xf numFmtId="0" fontId="17" fillId="0" borderId="5" xfId="0" applyFont="1" applyBorder="1" applyAlignment="1" applyProtection="1">
      <alignment horizontal="left" vertical="center" wrapText="1"/>
      <protection locked="0"/>
    </xf>
    <xf numFmtId="0" fontId="17" fillId="0" borderId="3" xfId="0" applyFont="1" applyBorder="1" applyAlignment="1">
      <alignment horizontal="left" vertical="center" wrapText="1"/>
    </xf>
    <xf numFmtId="0" fontId="16" fillId="0" borderId="5" xfId="0" applyFont="1" applyBorder="1" applyAlignment="1" applyProtection="1">
      <alignment vertical="center" wrapText="1"/>
      <protection locked="0"/>
    </xf>
    <xf numFmtId="0" fontId="17" fillId="0" borderId="5" xfId="0" applyFont="1" applyBorder="1" applyAlignment="1" applyProtection="1">
      <alignment vertical="center" wrapText="1"/>
      <protection locked="0"/>
    </xf>
    <xf numFmtId="0" fontId="21" fillId="0" borderId="3" xfId="0" applyFont="1" applyBorder="1" applyAlignment="1">
      <alignment horizontal="left" wrapText="1"/>
    </xf>
    <xf numFmtId="0" fontId="19" fillId="0" borderId="3" xfId="0" applyFont="1" applyBorder="1" applyAlignment="1">
      <alignment horizontal="left" vertical="top" wrapText="1"/>
    </xf>
    <xf numFmtId="0" fontId="19" fillId="0" borderId="3" xfId="12" applyFont="1" applyFill="1" applyBorder="1" applyAlignment="1" applyProtection="1">
      <alignment horizontal="center" vertical="center" wrapText="1"/>
      <protection locked="0"/>
    </xf>
    <xf numFmtId="0" fontId="17" fillId="0" borderId="3" xfId="0" applyFont="1" applyBorder="1" applyAlignment="1" applyProtection="1">
      <alignment horizontal="center" vertical="center"/>
      <protection locked="0"/>
    </xf>
    <xf numFmtId="0" fontId="19" fillId="0" borderId="3" xfId="0" applyFont="1" applyBorder="1" applyAlignment="1">
      <alignment vertical="center" wrapText="1"/>
    </xf>
    <xf numFmtId="1" fontId="19" fillId="0" borderId="3" xfId="0" applyNumberFormat="1" applyFont="1" applyBorder="1" applyAlignment="1" applyProtection="1">
      <alignment horizontal="center" vertical="center"/>
      <protection locked="0"/>
    </xf>
    <xf numFmtId="0" fontId="17" fillId="0" borderId="3" xfId="1" applyFont="1" applyFill="1" applyBorder="1" applyAlignment="1" applyProtection="1">
      <alignment horizontal="justify" vertical="center" wrapText="1"/>
      <protection locked="0"/>
    </xf>
    <xf numFmtId="0" fontId="17" fillId="0" borderId="3" xfId="9" applyFont="1" applyFill="1" applyBorder="1" applyAlignment="1" applyProtection="1">
      <alignment horizontal="justify" vertical="center" wrapText="1"/>
      <protection locked="0"/>
    </xf>
    <xf numFmtId="0" fontId="17" fillId="0" borderId="3" xfId="9" applyFont="1" applyFill="1" applyBorder="1" applyAlignment="1" applyProtection="1">
      <alignment horizontal="left" vertical="center" wrapText="1"/>
      <protection locked="0"/>
    </xf>
    <xf numFmtId="0" fontId="17" fillId="0" borderId="3" xfId="9" applyFont="1" applyFill="1" applyBorder="1" applyAlignment="1" applyProtection="1">
      <alignment horizontal="center" vertical="center" wrapText="1"/>
      <protection locked="0"/>
    </xf>
    <xf numFmtId="0" fontId="17" fillId="0" borderId="3" xfId="3" applyFont="1" applyFill="1" applyBorder="1" applyAlignment="1" applyProtection="1">
      <alignment horizontal="justify" vertical="center" wrapText="1"/>
      <protection locked="0"/>
    </xf>
    <xf numFmtId="0" fontId="17" fillId="0" borderId="3" xfId="8" applyFont="1" applyFill="1" applyBorder="1" applyAlignment="1" applyProtection="1">
      <alignment horizontal="center" vertical="center" wrapText="1"/>
      <protection locked="0"/>
    </xf>
    <xf numFmtId="0" fontId="17" fillId="0" borderId="3" xfId="0" applyFont="1" applyBorder="1" applyAlignment="1" applyProtection="1">
      <alignment vertical="center"/>
      <protection locked="0"/>
    </xf>
    <xf numFmtId="0" fontId="17" fillId="0" borderId="3" xfId="3" applyFont="1" applyFill="1" applyBorder="1" applyAlignment="1" applyProtection="1">
      <alignment horizontal="left" vertical="center" wrapText="1"/>
      <protection locked="0"/>
    </xf>
    <xf numFmtId="0" fontId="17" fillId="0" borderId="3" xfId="14" applyFont="1" applyFill="1" applyBorder="1" applyAlignment="1" applyProtection="1">
      <alignment horizontal="center" vertical="center" wrapText="1"/>
      <protection locked="0"/>
    </xf>
    <xf numFmtId="0" fontId="17" fillId="0" borderId="3" xfId="0" applyFont="1" applyBorder="1" applyAlignment="1" applyProtection="1">
      <alignment horizontal="justify" vertical="center"/>
      <protection locked="0"/>
    </xf>
    <xf numFmtId="0" fontId="19" fillId="0" borderId="3" xfId="4" applyFont="1" applyFill="1" applyBorder="1" applyAlignment="1" applyProtection="1">
      <alignment vertical="center" wrapText="1"/>
      <protection locked="0"/>
    </xf>
    <xf numFmtId="0" fontId="19" fillId="0" borderId="3" xfId="4" applyFont="1" applyFill="1" applyBorder="1" applyAlignment="1" applyProtection="1">
      <alignment horizontal="left" vertical="center" wrapText="1"/>
      <protection locked="0"/>
    </xf>
    <xf numFmtId="0" fontId="19" fillId="0" borderId="3" xfId="4" applyFont="1" applyFill="1" applyBorder="1" applyAlignment="1" applyProtection="1">
      <alignment horizontal="center" vertical="center" wrapText="1"/>
      <protection locked="0"/>
    </xf>
    <xf numFmtId="0" fontId="19" fillId="0" borderId="2" xfId="0" applyFont="1" applyBorder="1" applyAlignment="1" applyProtection="1">
      <alignment vertical="center" wrapText="1"/>
      <protection locked="0"/>
    </xf>
    <xf numFmtId="0" fontId="19" fillId="0" borderId="2"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164" fontId="19" fillId="0" borderId="2" xfId="0" applyNumberFormat="1" applyFont="1" applyBorder="1" applyAlignment="1" applyProtection="1">
      <alignment horizontal="center" vertical="center"/>
      <protection locked="0"/>
    </xf>
    <xf numFmtId="166" fontId="19" fillId="0" borderId="2" xfId="0" applyNumberFormat="1" applyFont="1" applyBorder="1" applyAlignment="1" applyProtection="1">
      <alignment horizontal="center" vertical="center"/>
      <protection locked="0"/>
    </xf>
    <xf numFmtId="0" fontId="16" fillId="0" borderId="3" xfId="0" applyFont="1" applyBorder="1" applyAlignment="1" applyProtection="1">
      <alignment vertical="center" wrapText="1"/>
      <protection locked="0"/>
    </xf>
    <xf numFmtId="0" fontId="19" fillId="0" borderId="4" xfId="0" applyFont="1" applyBorder="1" applyAlignment="1">
      <alignment horizontal="justify" vertical="center" wrapText="1"/>
    </xf>
    <xf numFmtId="0" fontId="19" fillId="0" borderId="4" xfId="0" applyFont="1" applyBorder="1" applyAlignment="1" applyProtection="1">
      <alignment horizontal="left" vertical="center" wrapText="1"/>
      <protection locked="0"/>
    </xf>
    <xf numFmtId="0" fontId="19" fillId="0" borderId="4" xfId="0" applyFont="1" applyBorder="1" applyAlignment="1" applyProtection="1">
      <alignment vertical="center" wrapText="1"/>
      <protection locked="0"/>
    </xf>
    <xf numFmtId="0" fontId="19" fillId="0" borderId="4" xfId="0" applyFont="1" applyBorder="1" applyAlignment="1" applyProtection="1">
      <alignment horizontal="center" vertical="center"/>
      <protection locked="0"/>
    </xf>
    <xf numFmtId="0" fontId="19" fillId="0" borderId="5"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0" fontId="17" fillId="0" borderId="4" xfId="0" applyFont="1" applyBorder="1" applyAlignment="1" applyProtection="1">
      <alignment horizontal="center" vertical="center" wrapText="1"/>
      <protection locked="0"/>
    </xf>
    <xf numFmtId="1" fontId="19" fillId="0" borderId="4" xfId="0" applyNumberFormat="1" applyFont="1" applyBorder="1" applyAlignment="1" applyProtection="1">
      <alignment horizontal="center" vertical="center"/>
      <protection locked="0"/>
    </xf>
    <xf numFmtId="14" fontId="19" fillId="0" borderId="3" xfId="0" applyNumberFormat="1"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9" fillId="0" borderId="2" xfId="0" applyFont="1" applyBorder="1" applyAlignment="1">
      <alignment horizontal="justify" vertical="center" wrapText="1"/>
    </xf>
    <xf numFmtId="0" fontId="19" fillId="0" borderId="2" xfId="0" applyFont="1" applyBorder="1" applyAlignment="1">
      <alignment horizontal="left" vertical="center" wrapText="1"/>
    </xf>
    <xf numFmtId="0" fontId="19" fillId="0" borderId="2" xfId="0" applyFont="1" applyBorder="1" applyAlignment="1" applyProtection="1">
      <alignment horizontal="center" vertical="center" wrapText="1"/>
      <protection locked="0"/>
    </xf>
    <xf numFmtId="1" fontId="19" fillId="0" borderId="2" xfId="0" applyNumberFormat="1" applyFont="1" applyBorder="1" applyAlignment="1" applyProtection="1">
      <alignment horizontal="center" vertical="center"/>
      <protection locked="0"/>
    </xf>
    <xf numFmtId="0" fontId="19" fillId="0" borderId="4" xfId="0" applyFont="1" applyBorder="1" applyAlignment="1" applyProtection="1">
      <alignment horizontal="justify" vertical="center" wrapText="1"/>
      <protection locked="0"/>
    </xf>
    <xf numFmtId="165" fontId="19" fillId="0" borderId="3" xfId="18" applyNumberFormat="1" applyFont="1" applyFill="1" applyBorder="1" applyAlignment="1" applyProtection="1">
      <alignment horizontal="center" vertical="center" wrapText="1"/>
      <protection locked="0"/>
    </xf>
    <xf numFmtId="0" fontId="19" fillId="0" borderId="6" xfId="0" applyFont="1" applyBorder="1" applyAlignment="1" applyProtection="1">
      <alignment vertical="center" wrapText="1"/>
      <protection locked="0"/>
    </xf>
    <xf numFmtId="0" fontId="19" fillId="0" borderId="9" xfId="0" applyFont="1" applyBorder="1" applyAlignment="1" applyProtection="1">
      <alignment horizontal="left" vertical="center" wrapText="1"/>
      <protection locked="0"/>
    </xf>
    <xf numFmtId="0" fontId="19" fillId="0" borderId="10" xfId="0" applyFont="1" applyBorder="1" applyAlignment="1">
      <alignment horizontal="center" vertical="center" wrapText="1"/>
    </xf>
    <xf numFmtId="0" fontId="17" fillId="0" borderId="6" xfId="0" applyFont="1" applyBorder="1" applyAlignment="1" applyProtection="1">
      <alignment horizontal="center" vertical="center" wrapText="1"/>
      <protection locked="0"/>
    </xf>
    <xf numFmtId="9" fontId="17" fillId="0" borderId="4" xfId="0" applyNumberFormat="1" applyFont="1" applyBorder="1" applyAlignment="1" applyProtection="1">
      <alignment horizontal="center" vertical="center" wrapText="1"/>
      <protection locked="0"/>
    </xf>
    <xf numFmtId="1" fontId="17" fillId="0" borderId="2" xfId="0" applyNumberFormat="1" applyFont="1" applyBorder="1" applyAlignment="1" applyProtection="1">
      <alignment horizontal="center" vertical="center" wrapText="1"/>
      <protection locked="0"/>
    </xf>
    <xf numFmtId="0" fontId="16" fillId="0" borderId="3" xfId="0" applyFont="1" applyBorder="1" applyAlignment="1" applyProtection="1">
      <alignment vertical="center"/>
      <protection locked="0"/>
    </xf>
    <xf numFmtId="0" fontId="21" fillId="0" borderId="3" xfId="0" applyFont="1" applyBorder="1" applyAlignment="1" applyProtection="1">
      <alignment vertical="center" wrapText="1"/>
      <protection locked="0"/>
    </xf>
    <xf numFmtId="14" fontId="19" fillId="0" borderId="3" xfId="0" applyNumberFormat="1" applyFont="1" applyBorder="1" applyAlignment="1" applyProtection="1">
      <alignment horizontal="center" vertical="center" wrapText="1"/>
      <protection locked="0"/>
    </xf>
    <xf numFmtId="0" fontId="19" fillId="0" borderId="3" xfId="9" applyFont="1" applyFill="1" applyBorder="1" applyAlignment="1" applyProtection="1">
      <alignment horizontal="center" vertical="center" wrapText="1"/>
      <protection locked="0"/>
    </xf>
    <xf numFmtId="0" fontId="19" fillId="0" borderId="5" xfId="0" applyFont="1" applyBorder="1" applyAlignment="1" applyProtection="1">
      <alignment horizontal="justify" vertical="center" wrapText="1"/>
      <protection locked="0"/>
    </xf>
    <xf numFmtId="0" fontId="21" fillId="5" borderId="3" xfId="0" applyFont="1" applyFill="1" applyBorder="1" applyAlignment="1" applyProtection="1">
      <alignment horizontal="center" vertical="center" wrapText="1"/>
      <protection locked="0"/>
    </xf>
    <xf numFmtId="0" fontId="16" fillId="5" borderId="3" xfId="3" applyFont="1" applyFill="1" applyBorder="1" applyAlignment="1" applyProtection="1">
      <alignment horizontal="center" vertical="center" wrapText="1"/>
      <protection locked="0"/>
    </xf>
    <xf numFmtId="0" fontId="21" fillId="5" borderId="4"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25" fillId="0" borderId="3" xfId="0" applyFont="1" applyBorder="1" applyAlignment="1" applyProtection="1">
      <alignment horizontal="justify" vertical="center" wrapText="1"/>
      <protection locked="0"/>
    </xf>
    <xf numFmtId="0" fontId="28" fillId="0" borderId="1" xfId="0" applyFont="1" applyBorder="1" applyAlignment="1" applyProtection="1">
      <alignment horizontal="center" vertical="center" wrapText="1"/>
      <protection locked="0"/>
    </xf>
    <xf numFmtId="9" fontId="29" fillId="0" borderId="1" xfId="0" applyNumberFormat="1" applyFont="1" applyBorder="1" applyAlignment="1" applyProtection="1">
      <alignment horizontal="center" vertical="center" wrapText="1"/>
      <protection locked="0"/>
    </xf>
    <xf numFmtId="0" fontId="5" fillId="7" borderId="3" xfId="0" applyFont="1" applyFill="1" applyBorder="1"/>
    <xf numFmtId="0" fontId="5" fillId="7" borderId="3" xfId="0" applyFont="1" applyFill="1" applyBorder="1" applyAlignment="1">
      <alignment horizontal="center" vertical="center"/>
    </xf>
    <xf numFmtId="9" fontId="5" fillId="7" borderId="3" xfId="19" applyFont="1" applyFill="1" applyBorder="1" applyAlignment="1">
      <alignment horizontal="center" vertical="center"/>
    </xf>
    <xf numFmtId="0" fontId="5" fillId="7" borderId="3" xfId="0" applyFont="1" applyFill="1" applyBorder="1" applyAlignment="1" applyProtection="1">
      <alignment horizontal="center" vertical="center" wrapText="1"/>
      <protection locked="0"/>
    </xf>
    <xf numFmtId="0" fontId="4" fillId="7" borderId="3" xfId="0" applyFont="1" applyFill="1" applyBorder="1" applyAlignment="1" applyProtection="1">
      <alignment horizontal="center" vertical="center" wrapText="1"/>
      <protection locked="0"/>
    </xf>
    <xf numFmtId="0" fontId="5" fillId="7" borderId="3" xfId="0" applyFont="1" applyFill="1" applyBorder="1" applyAlignment="1" applyProtection="1">
      <alignment horizontal="center" vertical="center"/>
      <protection locked="0"/>
    </xf>
    <xf numFmtId="0" fontId="5" fillId="7" borderId="3" xfId="0" applyFont="1" applyFill="1" applyBorder="1" applyAlignment="1">
      <alignment horizontal="center" vertical="center" wrapText="1"/>
    </xf>
    <xf numFmtId="0" fontId="5" fillId="8" borderId="3" xfId="0" applyFont="1" applyFill="1" applyBorder="1" applyAlignment="1" applyProtection="1">
      <alignment horizontal="center" vertical="center"/>
      <protection locked="0"/>
    </xf>
    <xf numFmtId="0" fontId="8" fillId="8" borderId="3" xfId="0" applyFont="1" applyFill="1" applyBorder="1" applyAlignment="1">
      <alignment horizontal="center" vertical="center" wrapText="1"/>
    </xf>
    <xf numFmtId="0" fontId="4" fillId="8" borderId="3" xfId="0" applyFont="1" applyFill="1" applyBorder="1" applyAlignment="1" applyProtection="1">
      <alignment horizontal="center" vertical="center" wrapText="1"/>
      <protection locked="0"/>
    </xf>
    <xf numFmtId="0" fontId="5" fillId="8" borderId="3"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5" fillId="8" borderId="3" xfId="0" applyFont="1" applyFill="1" applyBorder="1" applyAlignment="1" applyProtection="1">
      <alignment horizontal="center" vertical="center" wrapText="1"/>
      <protection locked="0"/>
    </xf>
    <xf numFmtId="0" fontId="4" fillId="9" borderId="3" xfId="3" applyFont="1" applyFill="1" applyBorder="1" applyAlignment="1" applyProtection="1">
      <alignment horizontal="center" vertical="center" wrapText="1"/>
      <protection locked="0"/>
    </xf>
    <xf numFmtId="0" fontId="5" fillId="8" borderId="2" xfId="0" applyFont="1" applyFill="1" applyBorder="1" applyAlignment="1" applyProtection="1">
      <alignment horizontal="center" vertical="center" wrapText="1"/>
      <protection locked="0"/>
    </xf>
    <xf numFmtId="0" fontId="5" fillId="8" borderId="3" xfId="0" applyFont="1" applyFill="1" applyBorder="1"/>
    <xf numFmtId="0" fontId="5" fillId="8" borderId="3" xfId="0" applyFont="1" applyFill="1" applyBorder="1" applyAlignment="1">
      <alignment horizontal="center" vertical="center"/>
    </xf>
    <xf numFmtId="9" fontId="5" fillId="8" borderId="3" xfId="19" applyFont="1" applyFill="1" applyBorder="1" applyAlignment="1">
      <alignment horizontal="center" vertical="center"/>
    </xf>
    <xf numFmtId="0" fontId="5" fillId="10" borderId="3" xfId="0" applyFont="1" applyFill="1" applyBorder="1" applyAlignment="1">
      <alignment horizontal="center" vertical="center" wrapText="1"/>
    </xf>
    <xf numFmtId="0" fontId="5" fillId="10" borderId="3" xfId="0" applyFont="1" applyFill="1" applyBorder="1" applyAlignment="1">
      <alignment horizontal="center" vertical="center"/>
    </xf>
    <xf numFmtId="0" fontId="7" fillId="10" borderId="3" xfId="0" applyFont="1" applyFill="1" applyBorder="1" applyAlignment="1">
      <alignment horizontal="center" vertical="center" wrapText="1"/>
    </xf>
    <xf numFmtId="0" fontId="5" fillId="10" borderId="3" xfId="0" applyFont="1" applyFill="1" applyBorder="1" applyAlignment="1" applyProtection="1">
      <alignment horizontal="center" vertical="center" wrapText="1"/>
      <protection locked="0"/>
    </xf>
    <xf numFmtId="0" fontId="8" fillId="10" borderId="3" xfId="0" applyFont="1" applyFill="1" applyBorder="1" applyAlignment="1">
      <alignment horizontal="center" vertical="center" wrapText="1"/>
    </xf>
    <xf numFmtId="0" fontId="4" fillId="10" borderId="3" xfId="0" applyFont="1" applyFill="1" applyBorder="1" applyAlignment="1" applyProtection="1">
      <alignment horizontal="center" vertical="center" wrapText="1"/>
      <protection locked="0"/>
    </xf>
    <xf numFmtId="0" fontId="4" fillId="11" borderId="3" xfId="3" applyFont="1" applyFill="1" applyBorder="1" applyAlignment="1" applyProtection="1">
      <alignment horizontal="center" vertical="center" wrapText="1"/>
      <protection locked="0"/>
    </xf>
    <xf numFmtId="0" fontId="5" fillId="10" borderId="3" xfId="0" applyFont="1" applyFill="1" applyBorder="1"/>
    <xf numFmtId="9" fontId="5" fillId="10" borderId="3" xfId="19" applyFont="1" applyFill="1" applyBorder="1" applyAlignment="1">
      <alignment horizontal="center" vertical="center"/>
    </xf>
    <xf numFmtId="0" fontId="8" fillId="12" borderId="3" xfId="0" applyFont="1" applyFill="1" applyBorder="1" applyAlignment="1">
      <alignment horizontal="center" vertical="center" wrapText="1"/>
    </xf>
    <xf numFmtId="0" fontId="5" fillId="12" borderId="3" xfId="0" applyFont="1" applyFill="1" applyBorder="1" applyAlignment="1">
      <alignment horizontal="center" vertical="center"/>
    </xf>
    <xf numFmtId="0" fontId="4" fillId="12" borderId="3" xfId="0" applyFont="1" applyFill="1" applyBorder="1" applyAlignment="1" applyProtection="1">
      <alignment horizontal="center" vertical="center" wrapText="1"/>
      <protection locked="0"/>
    </xf>
    <xf numFmtId="0" fontId="5" fillId="12" borderId="3" xfId="0" applyFont="1" applyFill="1" applyBorder="1" applyAlignment="1" applyProtection="1">
      <alignment horizontal="center" vertical="center"/>
      <protection locked="0"/>
    </xf>
    <xf numFmtId="0" fontId="5" fillId="12" borderId="3" xfId="0" applyFont="1" applyFill="1" applyBorder="1" applyAlignment="1" applyProtection="1">
      <alignment horizontal="center" vertical="center" wrapText="1"/>
      <protection locked="0"/>
    </xf>
    <xf numFmtId="0" fontId="5" fillId="12" borderId="3" xfId="0" applyFont="1" applyFill="1" applyBorder="1"/>
    <xf numFmtId="9" fontId="5" fillId="12" borderId="3" xfId="19" applyFont="1" applyFill="1" applyBorder="1" applyAlignment="1">
      <alignment horizontal="center" vertical="center"/>
    </xf>
    <xf numFmtId="0" fontId="5" fillId="13" borderId="3" xfId="0" applyFont="1" applyFill="1" applyBorder="1" applyAlignment="1">
      <alignment horizontal="center" vertical="center"/>
    </xf>
    <xf numFmtId="0" fontId="5" fillId="13" borderId="3" xfId="0" applyFont="1" applyFill="1" applyBorder="1" applyAlignment="1" applyProtection="1">
      <alignment horizontal="center" vertical="center"/>
      <protection locked="0"/>
    </xf>
    <xf numFmtId="0" fontId="5" fillId="13" borderId="3" xfId="0" applyFont="1" applyFill="1" applyBorder="1"/>
    <xf numFmtId="9" fontId="5" fillId="13" borderId="3" xfId="19" applyFont="1" applyFill="1" applyBorder="1" applyAlignment="1">
      <alignment horizontal="center" vertical="center"/>
    </xf>
    <xf numFmtId="0" fontId="5" fillId="13" borderId="3" xfId="0" applyFont="1" applyFill="1" applyBorder="1" applyAlignment="1" applyProtection="1">
      <alignment horizontal="center" vertical="center" wrapText="1"/>
      <protection locked="0"/>
    </xf>
    <xf numFmtId="0" fontId="4" fillId="13" borderId="3" xfId="0" applyFont="1" applyFill="1" applyBorder="1" applyAlignment="1" applyProtection="1">
      <alignment horizontal="center" vertical="center" wrapText="1"/>
      <protection locked="0"/>
    </xf>
    <xf numFmtId="0" fontId="5" fillId="14" borderId="3" xfId="0" applyFont="1" applyFill="1" applyBorder="1" applyAlignment="1" applyProtection="1">
      <alignment horizontal="center" vertical="center"/>
      <protection locked="0"/>
    </xf>
    <xf numFmtId="0" fontId="5" fillId="14" borderId="3" xfId="0" applyFont="1" applyFill="1" applyBorder="1" applyAlignment="1">
      <alignment horizontal="center" vertical="center" wrapText="1"/>
    </xf>
    <xf numFmtId="0" fontId="4" fillId="14" borderId="3" xfId="0" applyFont="1" applyFill="1" applyBorder="1" applyAlignment="1" applyProtection="1">
      <alignment horizontal="center" vertical="center" wrapText="1"/>
      <protection locked="0"/>
    </xf>
    <xf numFmtId="0" fontId="7" fillId="15" borderId="3"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5" fillId="15" borderId="3" xfId="0" applyFont="1" applyFill="1" applyBorder="1" applyAlignment="1" applyProtection="1">
      <alignment horizontal="center" vertical="center"/>
      <protection locked="0"/>
    </xf>
    <xf numFmtId="0" fontId="5" fillId="15" borderId="3" xfId="0" applyFont="1" applyFill="1" applyBorder="1"/>
    <xf numFmtId="0" fontId="5" fillId="15" borderId="3" xfId="0" applyFont="1" applyFill="1" applyBorder="1" applyAlignment="1">
      <alignment horizontal="center" vertical="center"/>
    </xf>
    <xf numFmtId="9" fontId="5" fillId="15" borderId="3" xfId="19" applyFont="1" applyFill="1" applyBorder="1" applyAlignment="1">
      <alignment horizontal="center" vertical="center"/>
    </xf>
    <xf numFmtId="0" fontId="4" fillId="15" borderId="3" xfId="0" applyFont="1" applyFill="1" applyBorder="1" applyAlignment="1" applyProtection="1">
      <alignment horizontal="center" vertical="center" wrapText="1"/>
      <protection locked="0"/>
    </xf>
    <xf numFmtId="0" fontId="5" fillId="14" borderId="3" xfId="0" applyFont="1" applyFill="1" applyBorder="1"/>
    <xf numFmtId="0" fontId="5" fillId="14" borderId="3" xfId="0" applyFont="1" applyFill="1" applyBorder="1" applyAlignment="1">
      <alignment horizontal="center" vertical="center"/>
    </xf>
    <xf numFmtId="9" fontId="5" fillId="14" borderId="3" xfId="19" applyFont="1" applyFill="1" applyBorder="1" applyAlignment="1">
      <alignment horizontal="center" vertical="center"/>
    </xf>
    <xf numFmtId="0" fontId="8" fillId="4" borderId="3" xfId="0" applyFont="1" applyFill="1" applyBorder="1" applyAlignment="1">
      <alignment horizontal="center" vertical="center" wrapText="1"/>
    </xf>
    <xf numFmtId="0" fontId="4" fillId="4" borderId="3" xfId="0" applyFont="1" applyFill="1" applyBorder="1" applyAlignment="1" applyProtection="1">
      <alignment horizontal="center" vertical="center" wrapText="1"/>
      <protection locked="0"/>
    </xf>
    <xf numFmtId="0" fontId="4" fillId="16" borderId="3" xfId="3"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5" fillId="4" borderId="3" xfId="0" applyFont="1" applyFill="1" applyBorder="1"/>
    <xf numFmtId="0" fontId="5" fillId="4" borderId="3" xfId="0" applyFont="1" applyFill="1" applyBorder="1" applyAlignment="1">
      <alignment horizontal="center" vertical="center"/>
    </xf>
    <xf numFmtId="9" fontId="5" fillId="4" borderId="3" xfId="19" applyFont="1" applyFill="1" applyBorder="1" applyAlignment="1">
      <alignment horizontal="center" vertical="center"/>
    </xf>
    <xf numFmtId="0" fontId="7" fillId="17" borderId="3" xfId="0" applyFont="1" applyFill="1" applyBorder="1" applyAlignment="1" applyProtection="1">
      <alignment horizontal="center" vertical="center" wrapText="1"/>
      <protection locked="0"/>
    </xf>
    <xf numFmtId="0" fontId="8" fillId="17" borderId="3" xfId="0" applyFont="1" applyFill="1" applyBorder="1" applyAlignment="1">
      <alignment horizontal="center" vertical="center" wrapText="1"/>
    </xf>
    <xf numFmtId="0" fontId="5" fillId="17" borderId="3" xfId="0" applyFont="1" applyFill="1" applyBorder="1"/>
    <xf numFmtId="0" fontId="5" fillId="17" borderId="3" xfId="0" applyFont="1" applyFill="1" applyBorder="1" applyAlignment="1">
      <alignment horizontal="center" vertical="center"/>
    </xf>
    <xf numFmtId="9" fontId="5" fillId="17" borderId="3" xfId="19" applyFont="1" applyFill="1" applyBorder="1" applyAlignment="1">
      <alignment horizontal="center" vertical="center"/>
    </xf>
    <xf numFmtId="0" fontId="5" fillId="18" borderId="3" xfId="0" applyFont="1" applyFill="1" applyBorder="1" applyAlignment="1" applyProtection="1">
      <alignment horizontal="center" vertical="center"/>
      <protection locked="0"/>
    </xf>
    <xf numFmtId="0" fontId="4" fillId="18" borderId="3" xfId="0" applyFont="1" applyFill="1" applyBorder="1" applyAlignment="1" applyProtection="1">
      <alignment horizontal="center" vertical="center" wrapText="1"/>
      <protection locked="0"/>
    </xf>
    <xf numFmtId="0" fontId="5" fillId="18" borderId="3" xfId="0" applyFont="1" applyFill="1" applyBorder="1"/>
    <xf numFmtId="0" fontId="5" fillId="18" borderId="3" xfId="0" applyFont="1" applyFill="1" applyBorder="1" applyAlignment="1">
      <alignment horizontal="center" vertical="center"/>
    </xf>
    <xf numFmtId="0" fontId="16" fillId="5" borderId="3"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center" vertical="center" wrapText="1"/>
      <protection locked="0"/>
    </xf>
    <xf numFmtId="0" fontId="16" fillId="5" borderId="2"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left" vertical="center" wrapText="1"/>
      <protection locked="0"/>
    </xf>
    <xf numFmtId="0" fontId="16" fillId="5" borderId="2" xfId="0" applyFont="1" applyFill="1" applyBorder="1" applyAlignment="1" applyProtection="1">
      <alignment horizontal="left" vertical="center" wrapText="1"/>
      <protection locked="0"/>
    </xf>
    <xf numFmtId="14" fontId="16" fillId="5" borderId="4" xfId="0" applyNumberFormat="1" applyFont="1" applyFill="1" applyBorder="1" applyAlignment="1" applyProtection="1">
      <alignment horizontal="center" vertical="center" wrapText="1"/>
      <protection locked="0"/>
    </xf>
    <xf numFmtId="14" fontId="16" fillId="5" borderId="2" xfId="0" applyNumberFormat="1" applyFont="1" applyFill="1" applyBorder="1" applyAlignment="1" applyProtection="1">
      <alignment horizontal="center" vertical="center" wrapText="1"/>
      <protection locked="0"/>
    </xf>
    <xf numFmtId="0" fontId="17" fillId="6" borderId="3" xfId="0" applyFont="1" applyFill="1" applyBorder="1" applyAlignment="1" applyProtection="1">
      <alignment horizontal="center" vertical="center" wrapText="1"/>
      <protection locked="0"/>
    </xf>
    <xf numFmtId="0" fontId="16" fillId="6" borderId="12" xfId="0" applyFont="1" applyFill="1" applyBorder="1" applyAlignment="1" applyProtection="1">
      <alignment horizontal="center" vertical="center"/>
      <protection locked="0"/>
    </xf>
    <xf numFmtId="0" fontId="16" fillId="6" borderId="7" xfId="0" applyFont="1" applyFill="1" applyBorder="1" applyAlignment="1" applyProtection="1">
      <alignment horizontal="center" vertical="center"/>
      <protection locked="0"/>
    </xf>
    <xf numFmtId="0" fontId="11" fillId="0" borderId="3"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14" fontId="11" fillId="0" borderId="4" xfId="0" applyNumberFormat="1" applyFont="1" applyBorder="1" applyAlignment="1" applyProtection="1">
      <alignment horizontal="center" vertical="center" wrapText="1"/>
      <protection locked="0"/>
    </xf>
    <xf numFmtId="14" fontId="11" fillId="0" borderId="2" xfId="0" applyNumberFormat="1" applyFont="1" applyBorder="1" applyAlignment="1" applyProtection="1">
      <alignment horizontal="center" vertical="center" wrapText="1"/>
      <protection locked="0"/>
    </xf>
    <xf numFmtId="1" fontId="11" fillId="0" borderId="5" xfId="0" applyNumberFormat="1" applyFont="1" applyBorder="1" applyAlignment="1">
      <alignment horizontal="center" vertical="center" wrapText="1"/>
    </xf>
    <xf numFmtId="1" fontId="11" fillId="0" borderId="11" xfId="0" applyNumberFormat="1" applyFont="1" applyBorder="1" applyAlignment="1">
      <alignment horizontal="center" vertical="center" wrapText="1"/>
    </xf>
    <xf numFmtId="1" fontId="11" fillId="0" borderId="6" xfId="0" applyNumberFormat="1" applyFont="1" applyBorder="1" applyAlignment="1">
      <alignment horizontal="center" vertical="center" wrapText="1"/>
    </xf>
  </cellXfs>
  <cellStyles count="23">
    <cellStyle name="BodyStyle" xfId="22" xr:uid="{6CF4DFEF-D1CA-4350-A103-59E93CFDBDE9}"/>
    <cellStyle name="Millares [0] 2 2" xfId="18" xr:uid="{22AC8558-5217-415B-94EE-20748A48AD7F}"/>
    <cellStyle name="Millares [0] 2 2 2" xfId="21" xr:uid="{3C9BD9C4-3B6F-4809-BFD2-945316022B4A}"/>
    <cellStyle name="Millares 2" xfId="15" xr:uid="{00000000-0005-0000-0000-000000000000}"/>
    <cellStyle name="Normal" xfId="0" builtinId="0"/>
    <cellStyle name="Normal 10" xfId="11" xr:uid="{00000000-0005-0000-0000-000002000000}"/>
    <cellStyle name="Normal 11" xfId="13" xr:uid="{00000000-0005-0000-0000-000003000000}"/>
    <cellStyle name="Normal 12" xfId="14" xr:uid="{00000000-0005-0000-0000-000004000000}"/>
    <cellStyle name="Normal 13" xfId="17" xr:uid="{00000000-0005-0000-0000-000005000000}"/>
    <cellStyle name="Normal 14" xfId="16" xr:uid="{00000000-0005-0000-0000-000006000000}"/>
    <cellStyle name="Normal 15" xfId="20" xr:uid="{B10F9684-794C-421A-9A46-C4CBB451FA84}"/>
    <cellStyle name="Normal 2" xfId="1" xr:uid="{00000000-0005-0000-0000-000007000000}"/>
    <cellStyle name="Normal 2 2" xfId="12" xr:uid="{00000000-0005-0000-0000-000008000000}"/>
    <cellStyle name="Normal 3" xfId="4" xr:uid="{00000000-0005-0000-0000-000009000000}"/>
    <cellStyle name="Normal 3 2 2" xfId="9" xr:uid="{00000000-0005-0000-0000-00000A000000}"/>
    <cellStyle name="Normal 3 3" xfId="6" xr:uid="{00000000-0005-0000-0000-00000B000000}"/>
    <cellStyle name="Normal 4" xfId="8" xr:uid="{00000000-0005-0000-0000-00000C000000}"/>
    <cellStyle name="Normal 5" xfId="10" xr:uid="{00000000-0005-0000-0000-00000D000000}"/>
    <cellStyle name="Normal 6" xfId="2" xr:uid="{00000000-0005-0000-0000-00000E000000}"/>
    <cellStyle name="Normal 7" xfId="3" xr:uid="{00000000-0005-0000-0000-00000F000000}"/>
    <cellStyle name="Normal 8" xfId="5" xr:uid="{00000000-0005-0000-0000-000010000000}"/>
    <cellStyle name="Normal 9" xfId="7" xr:uid="{00000000-0005-0000-0000-000011000000}"/>
    <cellStyle name="Porcentaje" xfId="19" builtinId="5"/>
  </cellStyles>
  <dxfs count="0"/>
  <tableStyles count="0" defaultTableStyle="TableStyleMedium2" defaultPivotStyle="PivotStyleLight16"/>
  <colors>
    <mruColors>
      <color rgb="FFFFFF99"/>
      <color rgb="FF99FF66"/>
      <color rgb="FFFF3399"/>
      <color rgb="FF00FFFF"/>
      <color rgb="FFFF00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15D4-4C62-8AE9-EC8A3B9246F9}"/>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15D4-4C62-8AE9-EC8A3B9246F9}"/>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15D4-4C62-8AE9-EC8A3B9246F9}"/>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15D4-4C62-8AE9-EC8A3B9246F9}"/>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15D4-4C62-8AE9-EC8A3B9246F9}"/>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15D4-4C62-8AE9-EC8A3B9246F9}"/>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'Junio 30'!$A$147:$A$152</c:f>
              <c:strCache>
                <c:ptCount val="6"/>
                <c:pt idx="0">
                  <c:v>Acciones de mejora cumplidas</c:v>
                </c:pt>
                <c:pt idx="1">
                  <c:v>Acciones de mejora No efectivas</c:v>
                </c:pt>
                <c:pt idx="2">
                  <c:v>Acciones de mejora con avance  &gt; 50%</c:v>
                </c:pt>
                <c:pt idx="3">
                  <c:v>Acciones de mejora con avance &lt; 50%</c:v>
                </c:pt>
                <c:pt idx="4">
                  <c:v>Acciones de mejora con 0% de avance</c:v>
                </c:pt>
                <c:pt idx="5">
                  <c:v>Acciones de mejora vencidas</c:v>
                </c:pt>
              </c:strCache>
            </c:strRef>
          </c:cat>
          <c:val>
            <c:numRef>
              <c:f>'Junio 30'!$B$147:$B$152</c:f>
              <c:numCache>
                <c:formatCode>General</c:formatCode>
                <c:ptCount val="6"/>
                <c:pt idx="0">
                  <c:v>24</c:v>
                </c:pt>
                <c:pt idx="1">
                  <c:v>14</c:v>
                </c:pt>
                <c:pt idx="2">
                  <c:v>12</c:v>
                </c:pt>
                <c:pt idx="3">
                  <c:v>10</c:v>
                </c:pt>
                <c:pt idx="4">
                  <c:v>78</c:v>
                </c:pt>
                <c:pt idx="5">
                  <c:v>1</c:v>
                </c:pt>
              </c:numCache>
            </c:numRef>
          </c:val>
          <c:extLst>
            <c:ext xmlns:c16="http://schemas.microsoft.com/office/drawing/2014/chart" uri="{C3380CC4-5D6E-409C-BE32-E72D297353CC}">
              <c16:uniqueId val="{0000000C-15D4-4C62-8AE9-EC8A3B9246F9}"/>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tint val="58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6455-45EF-BFDF-A763160AE929}"/>
              </c:ext>
            </c:extLst>
          </c:dPt>
          <c:dPt>
            <c:idx val="1"/>
            <c:bubble3D val="0"/>
            <c:spPr>
              <a:solidFill>
                <a:schemeClr val="accent1">
                  <a:tint val="86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6455-45EF-BFDF-A763160AE929}"/>
              </c:ext>
            </c:extLst>
          </c:dPt>
          <c:dPt>
            <c:idx val="2"/>
            <c:bubble3D val="0"/>
            <c:spPr>
              <a:solidFill>
                <a:schemeClr val="accent1">
                  <a:shade val="86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6455-45EF-BFDF-A763160AE929}"/>
              </c:ext>
            </c:extLst>
          </c:dPt>
          <c:dPt>
            <c:idx val="3"/>
            <c:bubble3D val="0"/>
            <c:spPr>
              <a:solidFill>
                <a:schemeClr val="accent1">
                  <a:shade val="58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6455-45EF-BFDF-A763160AE929}"/>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'Julio 30'!$E$236:$E$239</c:f>
              <c:strCache>
                <c:ptCount val="4"/>
                <c:pt idx="0">
                  <c:v>En evaluación: 25 acciones de mejora</c:v>
                </c:pt>
                <c:pt idx="1">
                  <c:v>No efectivas: 14 acciones de mejora </c:v>
                </c:pt>
                <c:pt idx="2">
                  <c:v>En ejecución: 102 acciones de mejora </c:v>
                </c:pt>
                <c:pt idx="3">
                  <c:v>Plazo vencido: 1 acción de mejora</c:v>
                </c:pt>
              </c:strCache>
            </c:strRef>
          </c:cat>
          <c:val>
            <c:numRef>
              <c:f>'Julio 30'!$F$236:$F$239</c:f>
              <c:numCache>
                <c:formatCode>General</c:formatCode>
                <c:ptCount val="4"/>
                <c:pt idx="0">
                  <c:v>25</c:v>
                </c:pt>
                <c:pt idx="1">
                  <c:v>14</c:v>
                </c:pt>
                <c:pt idx="2">
                  <c:v>155</c:v>
                </c:pt>
                <c:pt idx="3">
                  <c:v>1</c:v>
                </c:pt>
              </c:numCache>
            </c:numRef>
          </c:val>
          <c:extLst>
            <c:ext xmlns:c16="http://schemas.microsoft.com/office/drawing/2014/chart" uri="{C3380CC4-5D6E-409C-BE32-E72D297353CC}">
              <c16:uniqueId val="{00000000-6C12-42F9-982F-C95EE5295E3A}"/>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560411198600178"/>
          <c:y val="1.8518518518518517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823-4BD7-A3D9-50700C50E573}"/>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823-4BD7-A3D9-50700C50E573}"/>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3823-4BD7-A3D9-50700C50E573}"/>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3823-4BD7-A3D9-50700C50E573}"/>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3823-4BD7-A3D9-50700C50E573}"/>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3823-4BD7-A3D9-50700C50E573}"/>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3823-4BD7-A3D9-50700C50E573}"/>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'Julio 30'!$K$246:$K$252</c:f>
              <c:strCache>
                <c:ptCount val="7"/>
                <c:pt idx="0">
                  <c:v>Financieros y presupuestales</c:v>
                </c:pt>
                <c:pt idx="1">
                  <c:v>Debilidades en el seguimiento</c:v>
                </c:pt>
                <c:pt idx="2">
                  <c:v>Debilidades en la viabilización</c:v>
                </c:pt>
                <c:pt idx="3">
                  <c:v>Incumplimiento de metas</c:v>
                </c:pt>
                <c:pt idx="4">
                  <c:v>Obras sin funcionamiento</c:v>
                </c:pt>
                <c:pt idx="5">
                  <c:v>Sistemas de Información</c:v>
                </c:pt>
                <c:pt idx="6">
                  <c:v>Normas de contratación y SECOP</c:v>
                </c:pt>
              </c:strCache>
            </c:strRef>
          </c:cat>
          <c:val>
            <c:numRef>
              <c:f>'Julio 30'!$L$246:$L$252</c:f>
              <c:numCache>
                <c:formatCode>General</c:formatCode>
                <c:ptCount val="7"/>
                <c:pt idx="0">
                  <c:v>58</c:v>
                </c:pt>
                <c:pt idx="1">
                  <c:v>80</c:v>
                </c:pt>
                <c:pt idx="2">
                  <c:v>46</c:v>
                </c:pt>
                <c:pt idx="3">
                  <c:v>12</c:v>
                </c:pt>
                <c:pt idx="4">
                  <c:v>13</c:v>
                </c:pt>
                <c:pt idx="5">
                  <c:v>6</c:v>
                </c:pt>
                <c:pt idx="6">
                  <c:v>15</c:v>
                </c:pt>
              </c:numCache>
            </c:numRef>
          </c:val>
          <c:extLst>
            <c:ext xmlns:c16="http://schemas.microsoft.com/office/drawing/2014/chart" uri="{C3380CC4-5D6E-409C-BE32-E72D297353CC}">
              <c16:uniqueId val="{00000000-D235-41BD-AF72-0344E7AFD1B4}"/>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5086033016983826"/>
          <c:y val="0.20017023913677456"/>
          <c:w val="0.43562440183410345"/>
          <c:h val="0.74306211723534554"/>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chemeClr val="accent1">
                  <a:shade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9BC-40B1-97E2-213174E2FA28}"/>
              </c:ext>
            </c:extLst>
          </c:dPt>
          <c:dPt>
            <c:idx val="1"/>
            <c:bubble3D val="0"/>
            <c:spPr>
              <a:solidFill>
                <a:schemeClr val="accent1">
                  <a:shade val="7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09BC-40B1-97E2-213174E2FA28}"/>
              </c:ext>
            </c:extLst>
          </c:dPt>
          <c:dPt>
            <c:idx val="2"/>
            <c:bubble3D val="0"/>
            <c:spPr>
              <a:solidFill>
                <a:schemeClr val="accent1">
                  <a:shade val="9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09BC-40B1-97E2-213174E2FA28}"/>
              </c:ext>
            </c:extLst>
          </c:dPt>
          <c:dPt>
            <c:idx val="3"/>
            <c:bubble3D val="0"/>
            <c:spPr>
              <a:solidFill>
                <a:schemeClr val="accent1">
                  <a:tint val="9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09BC-40B1-97E2-213174E2FA28}"/>
              </c:ext>
            </c:extLst>
          </c:dPt>
          <c:dPt>
            <c:idx val="4"/>
            <c:bubble3D val="0"/>
            <c:spPr>
              <a:solidFill>
                <a:schemeClr val="accent1">
                  <a:tint val="7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09BC-40B1-97E2-213174E2FA28}"/>
              </c:ext>
            </c:extLst>
          </c:dPt>
          <c:dPt>
            <c:idx val="5"/>
            <c:bubble3D val="0"/>
            <c:spPr>
              <a:solidFill>
                <a:schemeClr val="accent1">
                  <a:tint val="5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09BC-40B1-97E2-213174E2FA28}"/>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'Julio 30'!$L$258:$L$263</c:f>
              <c:strCache>
                <c:ptCount val="6"/>
                <c:pt idx="0">
                  <c:v>A</c:v>
                </c:pt>
                <c:pt idx="1">
                  <c:v>A-D</c:v>
                </c:pt>
                <c:pt idx="2">
                  <c:v>A-D-F</c:v>
                </c:pt>
                <c:pt idx="3">
                  <c:v>A-D-IP</c:v>
                </c:pt>
                <c:pt idx="4">
                  <c:v>A-D-P</c:v>
                </c:pt>
                <c:pt idx="5">
                  <c:v>A-D-F-P</c:v>
                </c:pt>
              </c:strCache>
            </c:strRef>
          </c:cat>
          <c:val>
            <c:numRef>
              <c:f>'Julio 30'!$M$258:$M$263</c:f>
              <c:numCache>
                <c:formatCode>General</c:formatCode>
                <c:ptCount val="6"/>
                <c:pt idx="0">
                  <c:v>93</c:v>
                </c:pt>
                <c:pt idx="1">
                  <c:v>64</c:v>
                </c:pt>
                <c:pt idx="2">
                  <c:v>25</c:v>
                </c:pt>
                <c:pt idx="3">
                  <c:v>5</c:v>
                </c:pt>
                <c:pt idx="4">
                  <c:v>4</c:v>
                </c:pt>
                <c:pt idx="5">
                  <c:v>2</c:v>
                </c:pt>
              </c:numCache>
            </c:numRef>
          </c:val>
          <c:extLst>
            <c:ext xmlns:c16="http://schemas.microsoft.com/office/drawing/2014/chart" uri="{C3380CC4-5D6E-409C-BE32-E72D297353CC}">
              <c16:uniqueId val="{00000000-9E4C-48DD-8D26-F6751E12A3EE}"/>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data id="1">
      <cx:strDim type="cat">
        <cx:f>_xlchart.v1.0</cx:f>
      </cx:strDim>
      <cx:numDim type="size">
        <cx:f>_xlchart.v1.2</cx:f>
      </cx:numDim>
    </cx:data>
  </cx:chartData>
  <cx:chart>
    <cx:plotArea>
      <cx:plotAreaRegion>
        <cx:series layoutId="treemap" uniqueId="{9FC935BE-CA8F-4D6C-9A4B-C3A2A2F69255}" formatIdx="0">
          <cx:dataLabels pos="ctr">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1" value="0"/>
          </cx:dataLabels>
          <cx:dataId val="0"/>
          <cx:layoutPr>
            <cx:parentLabelLayout val="overlapping"/>
          </cx:layoutPr>
        </cx:series>
        <cx:series layoutId="treemap" hidden="1" uniqueId="{ACB48F76-E422-4328-8994-96CCB705E2D0}" formatIdx="1">
          <cx:dataLabels pos="ctr">
            <cx:visibility seriesName="0" categoryName="1" value="0"/>
          </cx:dataLabels>
          <cx:dataId val="1"/>
          <cx:layoutPr>
            <cx:parentLabelLayout val="overlapping"/>
          </cx:layoutPr>
        </cx:series>
      </cx:plotAreaRegion>
    </cx:plotArea>
    <cx:legend pos="r" align="ctr" overlay="0">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Reversed" id="21">
  <a:schemeClr val="accent1"/>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411">
  <cs:axisTitle>
    <cs:lnRef idx="0"/>
    <cs:fillRef idx="0"/>
    <cs:effectRef idx="0"/>
    <cs:fontRef idx="minor">
      <a:schemeClr val="dk1">
        <a:lumMod val="75000"/>
        <a:lumOff val="25000"/>
      </a:schemeClr>
    </cs:fontRef>
    <cs:spPr>
      <a:solidFill>
        <a:schemeClr val="bg1">
          <a:lumMod val="65000"/>
        </a:schemeClr>
      </a:solidFill>
      <a:ln>
        <a:solidFill>
          <a:schemeClr val="bg1"/>
        </a:solidFill>
      </a:ln>
    </cs:spPr>
    <cs:defRPr sz="9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cs:chartArea>
  <cs:dataLabel>
    <cs:lnRef idx="0"/>
    <cs:fillRef idx="0"/>
    <cs:effectRef idx="0"/>
    <cs:fontRef idx="minor">
      <a:schemeClr val="lt1"/>
    </cs:fontRef>
    <cs:defRPr sz="900"/>
  </cs:dataLabel>
  <cs:dataLabelCallout>
    <cs:lnRef idx="0"/>
    <cs:fillRef idx="0"/>
    <cs:effectRef idx="0"/>
    <cs:fontRef idx="minor">
      <a:schemeClr val="lt1"/>
    </cs:fontRef>
    <cs:spPr>
      <a:solidFill>
        <a:schemeClr val="dk1">
          <a:lumMod val="65000"/>
          <a:lumOff val="35000"/>
          <a:alpha val="75000"/>
        </a:schemeClr>
      </a:solidFill>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ln>
        <a:solidFill>
          <a:schemeClr val="lt1"/>
        </a:solidFill>
      </a:ln>
    </cs:spPr>
  </cs:dataPoint>
  <cs:dataPoint3D>
    <cs:lnRef idx="0"/>
    <cs:fillRef idx="0">
      <cs:styleClr val="auto"/>
    </cs:fillRef>
    <cs:effectRef idx="0"/>
    <cs:fontRef idx="minor">
      <a:schemeClr val="dk1"/>
    </cs:fontRef>
    <cs:spPr>
      <a:solidFill>
        <a:schemeClr val="ph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75000"/>
            <a:lumOff val="25000"/>
          </a:schemeClr>
        </a:solidFill>
      </a:ln>
    </cs:spPr>
    <cs:defRPr sz="9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lumOff val="10000"/>
              </a:schemeClr>
            </a:gs>
            <a:gs pos="0">
              <a:schemeClr val="lt1">
                <a:lumMod val="75000"/>
                <a:alpha val="36000"/>
                <a:lumOff val="10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inor">
      <a:schemeClr val="dk1">
        <a:lumMod val="75000"/>
        <a:lumOff val="25000"/>
      </a:schemeClr>
    </cs:fontRef>
    <cs:defRPr sz="1800" b="1"/>
  </cs:title>
  <cs:trendline>
    <cs:lnRef idx="0"/>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75000"/>
        <a:lumOff val="25000"/>
      </a:schemeClr>
    </cs:fontRef>
    <cs:defRPr sz="9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defRPr sz="9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hyperlink" Target="https://minviviendagovco.sharepoint.com/:f:/s/Grp_GRUPODECONTRATOS_CONTRATACION/EuD6zCLLT81Hl0KuE63kwwkBpBYFiZpdt2r9V5WHBsvhnw?e=gyx0BK"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https://minviviendagovco.sharepoint.com/:f:/s/Grp_GRUPODECONTRATOS_CONTRATACION/EuD6zCLLT81Hl0KuE63kwwkBpBYFiZpdt2r9V5WHBsvhnw?e=gyx0BK" TargetMode="External"/></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microsoft.com/office/2014/relationships/chartEx" Target="../charts/chartEx1.xml"/><Relationship Id="rId1" Type="http://schemas.openxmlformats.org/officeDocument/2006/relationships/hyperlink" Target="https://minviviendagovco.sharepoint.com/:f:/s/Grp_GRUPODECONTRATOS_CONTRATACION/EuD6zCLLT81Hl0KuE63kwwkBpBYFiZpdt2r9V5WHBsvhnw?e=gyx0BK" TargetMode="Externa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2</xdr:col>
      <xdr:colOff>0</xdr:colOff>
      <xdr:row>0</xdr:row>
      <xdr:rowOff>0</xdr:rowOff>
    </xdr:from>
    <xdr:ext cx="304800" cy="303214"/>
    <xdr:sp macro="" textlink="">
      <xdr:nvSpPr>
        <xdr:cNvPr id="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9236CA-90F7-45EE-8537-28716B7911FA}"/>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55BF5F-10A8-4EE3-A1E0-ED1BEFB022AA}"/>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88EBEE-F405-44DC-8A91-611A48C725F5}"/>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48B3EF-FA9D-4301-87A5-EB68FA118BC5}"/>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14E319-47D4-45B7-A808-D499DC9655E2}"/>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BD7D66-BB54-421D-9E86-1706026A84A7}"/>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3D62DE-AC1B-4B43-B530-B6DD658F6678}"/>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613CA9-4F3C-4417-97E5-5344798CD3BD}"/>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E6C9A3-F705-4DF4-9166-01D970F3CDD3}"/>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4C1511-22FF-4B1E-96FF-3F7298715D15}"/>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F4750A-5444-4ECA-BB14-C8CAE66757EA}"/>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3F8E0F4-8360-401C-AC4E-F781033C1ABB}"/>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75D37F-51D6-4AA4-BE1D-451C2438A585}"/>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BCF65D9-C36D-46DF-AF8C-382C8247BED4}"/>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6DF0780-1BF5-4227-8700-772D14D1FD29}"/>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32247F-0ECD-49F3-A54F-75D3A9DE0A90}"/>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1365D5-A0C5-41FD-8524-CD59B11EF957}"/>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20A713-9A43-4075-BACF-2081AF6C0F59}"/>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603613-67B8-4884-B4F2-BA5E445A3EF3}"/>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73E123-8074-4C20-9159-581E93B63B20}"/>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5B229F-CA03-4217-8143-116C5F74BE6C}"/>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7CE257-B3F1-4CEF-8957-44C30AF4A185}"/>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1F3A91-367A-4438-BDFB-AB49D118348E}"/>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E1C388D-CAA7-49B6-ACAE-1F5C0AF9AE01}"/>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CAA8EEA-B967-41AF-B40C-CF7C7E0D6A9F}"/>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A5C835D-1390-4FAF-B678-A678DD11CB3D}"/>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290475-606F-42A1-A65B-D81F3EBAB3F4}"/>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E168295-94FF-4A23-9BE8-061C96E624F5}"/>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C7662D-BE0D-4BA3-8B61-13AFC29C9C62}"/>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880553-DF9F-415E-9BB3-8EE26F3A9987}"/>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5A3E4C-692E-4F53-8B32-021C4F5AECF0}"/>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54A4D3-4005-4F0A-A43C-B111ED6C7A39}"/>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24BBC2-7398-4E04-A031-D52015F8ABC1}"/>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6FD07B-96A3-40D4-889E-896A91605FBD}"/>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8D8FF5-D3D8-4810-B18A-9D8E22B1E8FB}"/>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58842C-87AE-459B-B3D3-60E7A6C3C527}"/>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18D3477-BE9F-49C8-B4CD-A38079B66803}"/>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57FA6A0-120F-4798-84B0-92FA61D2C99E}"/>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14701C-EC99-4E9D-ACA8-29C635F297CB}"/>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7CE10C-A5EF-4F1F-88CB-AD4656E09C8B}"/>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04DFD04-457A-4800-B3D7-D4602B718B5F}"/>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0AD46C-27B6-4EF0-83CE-16F77F1A49CA}"/>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7530F3-992C-4D53-8DB0-E1BB73E940A5}"/>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D8BE3D4-DA73-47DB-A7F0-6AC1559CE167}"/>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BC34DA-DD7C-4B40-AF63-460DFA93B29B}"/>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5E4C90-9646-43A5-AC91-0D9CF5F5537A}"/>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A61CD22-8CAC-4199-AF8C-4BE2A7BC4066}"/>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D10586-32E9-4859-BB9B-336F91660DA5}"/>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61DC1F-99F1-4EC8-9C1D-BF4F59166844}"/>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D37D6F-67D6-4BBE-9335-63C13062D3EF}"/>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ACAD82-7B54-4813-AAF5-192BE075FB27}"/>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3C7907C-4850-4D5C-9619-6EF009D2B721}"/>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47EB9A-FF20-44BD-8B3C-9AF39FBE0CB7}"/>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A23D35-B99D-4F25-8180-2635BB1B1BDE}"/>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0042"/>
    <xdr:sp macro="" textlink="">
      <xdr:nvSpPr>
        <xdr:cNvPr id="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8B41E1-4B8F-45EC-A2AB-B567D8B2D84E}"/>
            </a:ext>
          </a:extLst>
        </xdr:cNvPr>
        <xdr:cNvSpPr>
          <a:spLocks noChangeAspect="1" noChangeArrowheads="1"/>
        </xdr:cNvSpPr>
      </xdr:nvSpPr>
      <xdr:spPr bwMode="auto">
        <a:xfrm>
          <a:off x="3686175" y="1019175"/>
          <a:ext cx="304800" cy="300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0042"/>
    <xdr:sp macro="" textlink="">
      <xdr:nvSpPr>
        <xdr:cNvPr id="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A1131F-8411-4207-AB4E-5FC8C88A2FDB}"/>
            </a:ext>
          </a:extLst>
        </xdr:cNvPr>
        <xdr:cNvSpPr>
          <a:spLocks noChangeAspect="1" noChangeArrowheads="1"/>
        </xdr:cNvSpPr>
      </xdr:nvSpPr>
      <xdr:spPr bwMode="auto">
        <a:xfrm>
          <a:off x="3686175" y="1019175"/>
          <a:ext cx="304800" cy="300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1A9C03-A59F-4387-866C-C07B6F6E4018}"/>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B341D1-C681-4274-8ABD-7971A8562322}"/>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85DC6CD-A1C5-4895-BA08-0E41CC47EC9D}"/>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28080C-D324-4AAA-9143-0E73E6D8786F}"/>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C586BB-440C-4608-92F4-46697936821A}"/>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E34004C-CB3E-4872-A9B9-2C6CF15BDF95}"/>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3039A3-89F1-48B6-8574-9EEE4290B4D4}"/>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3F5EF6E-548D-46EC-8FA6-F17BD5A5E577}"/>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E0E6E8-463E-4713-88DD-594456CCEC0A}"/>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8B9E88-5998-4A63-AB85-C98320014A7C}"/>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986393-CA02-4145-84ED-0EE40C68F0B1}"/>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7156D21-ECB0-4F54-A23C-BE3DAFBD51CA}"/>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EDB61B-C981-492C-B488-EAD76F0E9346}"/>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C7355A8-917D-4BD0-B4DB-2D1388473DEF}"/>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0DFAB8-1B54-4F3A-8B21-5E8577109E39}"/>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E5076F-5F33-4FE4-9CC6-3B9D5B6E62B8}"/>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925CBC-0F92-45CF-8BDA-3444966C64E2}"/>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B7D5A46-31BE-4D7D-B7F0-22DCDE0A3669}"/>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0EC4932-BBFD-4982-B431-3868C2D7A3F7}"/>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2D2E60-F2DC-4ED9-9109-9F142AEA4A38}"/>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7E7A7D-BB23-4CD1-8BB1-F96B4F51C1CA}"/>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FC91CF-2D8B-445F-A06D-87E43A351CEF}"/>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AD2378-6224-480B-8B79-25E985814437}"/>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4800"/>
    <xdr:sp macro="" textlink="">
      <xdr:nvSpPr>
        <xdr:cNvPr id="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7474259-A2E8-49B1-89DB-D348CF3B8D5C}"/>
            </a:ext>
          </a:extLst>
        </xdr:cNvPr>
        <xdr:cNvSpPr>
          <a:spLocks noChangeAspect="1" noChangeArrowheads="1"/>
        </xdr:cNvSpPr>
      </xdr:nvSpPr>
      <xdr:spPr bwMode="auto">
        <a:xfrm>
          <a:off x="3686175" y="1019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F405EAD-2D66-4A2D-A71D-7E6C12F7F91A}"/>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231AAB-D530-44F6-9B01-10F684E0A88C}"/>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7C2954-58BA-4E06-8143-EB2E46254502}"/>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0</xdr:row>
      <xdr:rowOff>0</xdr:rowOff>
    </xdr:from>
    <xdr:ext cx="304800" cy="303214"/>
    <xdr:sp macro="" textlink="">
      <xdr:nvSpPr>
        <xdr:cNvPr id="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33348A-E2C4-4670-BCED-C87BDECD9D37}"/>
            </a:ext>
          </a:extLst>
        </xdr:cNvPr>
        <xdr:cNvSpPr>
          <a:spLocks noChangeAspect="1" noChangeArrowheads="1"/>
        </xdr:cNvSpPr>
      </xdr:nvSpPr>
      <xdr:spPr bwMode="auto">
        <a:xfrm>
          <a:off x="3686175" y="101917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56</xdr:row>
      <xdr:rowOff>0</xdr:rowOff>
    </xdr:from>
    <xdr:to>
      <xdr:col>2</xdr:col>
      <xdr:colOff>304800</xdr:colOff>
      <xdr:row>60</xdr:row>
      <xdr:rowOff>515949</xdr:rowOff>
    </xdr:to>
    <xdr:sp macro="" textlink="">
      <xdr:nvSpPr>
        <xdr:cNvPr id="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E1FA1F7-48EF-45BE-82F8-91898ACE6BE3}"/>
            </a:ext>
          </a:extLst>
        </xdr:cNvPr>
        <xdr:cNvSpPr>
          <a:spLocks noChangeAspect="1" noChangeArrowheads="1"/>
        </xdr:cNvSpPr>
      </xdr:nvSpPr>
      <xdr:spPr bwMode="auto">
        <a:xfrm>
          <a:off x="3686175" y="124963238"/>
          <a:ext cx="304800" cy="3016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56</xdr:row>
      <xdr:rowOff>0</xdr:rowOff>
    </xdr:from>
    <xdr:to>
      <xdr:col>2</xdr:col>
      <xdr:colOff>304800</xdr:colOff>
      <xdr:row>60</xdr:row>
      <xdr:rowOff>515949</xdr:rowOff>
    </xdr:to>
    <xdr:sp macro="" textlink="">
      <xdr:nvSpPr>
        <xdr:cNvPr id="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FFE2E9-13C0-45A9-B113-C5B8164270DB}"/>
            </a:ext>
          </a:extLst>
        </xdr:cNvPr>
        <xdr:cNvSpPr>
          <a:spLocks noChangeAspect="1" noChangeArrowheads="1"/>
        </xdr:cNvSpPr>
      </xdr:nvSpPr>
      <xdr:spPr bwMode="auto">
        <a:xfrm>
          <a:off x="3686175" y="124963238"/>
          <a:ext cx="304800" cy="3016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55</xdr:row>
      <xdr:rowOff>0</xdr:rowOff>
    </xdr:from>
    <xdr:ext cx="304800" cy="303214"/>
    <xdr:sp macro="" textlink="">
      <xdr:nvSpPr>
        <xdr:cNvPr id="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7A7827C-5B52-4002-93FB-F26812CDC8CA}"/>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8F23B6-95D3-45E0-BE42-50DF0F9221BB}"/>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CA2BB1-F82C-4D57-979D-B5249C5EDBBE}"/>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0C281C-D2FE-4F64-9758-4412A9C79A38}"/>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8C13CEF-9F79-470D-8C9B-04866AD88370}"/>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60BBA6-8056-4D6C-B437-DA1805BFA4F5}"/>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7008A8-A434-49B8-86ED-B722BF202874}"/>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919626-FEF7-4F92-AD95-F9C81444E151}"/>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540C6C-CC93-455C-A9B3-F8C6B1C52353}"/>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E69B95-1D1E-42AD-BB03-7736E17F8C54}"/>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9867D8-1751-40B3-B2D4-D0E63E5C339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7AD5EE-B9CA-4EFA-A9B4-C1FA1C849BBD}"/>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A3F9AE-2630-4EB3-9EB3-13FB7F636E9E}"/>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9FC5227-E593-4063-BD94-20CB83054A1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3F677A-FC38-4223-B821-51C7B93A8B46}"/>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F5C859-5AAA-4F99-896B-6C31BB051771}"/>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8969291-1AB2-4E89-A676-44978E2F27D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766467-8862-4EDA-B58D-A01D694C6E0D}"/>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767B533-EE2D-407B-BE8A-690D47AD7E27}"/>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F63DEFD-72F9-4589-812F-6F876BDAFEAA}"/>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46AB46-A381-4D2C-A721-C2BF65CBB978}"/>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1C42B77-3EA4-458D-94D8-0349259336A6}"/>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31ACBF-87E9-4041-8867-B765A6B5256D}"/>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B8E6D3-8143-4D2D-93CC-5AA6413A9A15}"/>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545D90-C3B5-47DB-85CC-DB6AA9D5B15C}"/>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9C3A5B-3EB3-4C5B-BEC4-3848E5280662}"/>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7655C54-D2F1-4B81-94EB-26FD1595D632}"/>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4AEFC8-4545-4A78-811E-0B4340207CD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23FE1B-C227-4450-A378-0AC6B60A2CE1}"/>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67BB92-1EA7-46AA-9C3B-47D005120C0E}"/>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BCB14D-33D1-49AF-834F-5EAF710B7D27}"/>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4C2BAD-8582-4E02-9658-539A9D885ABC}"/>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6D913E-B35F-4064-9422-E955F5820DAD}"/>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BF76BF-DA6B-4F9A-9BC6-BCE7B72C7265}"/>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448973-AB77-4338-84AA-EDFB6AECFAEE}"/>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9B6BDA-BF01-4402-8B7B-CF9E26B0B2A4}"/>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BA6FD6-8FFE-40F6-806F-117B16311F22}"/>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D2F2C8-21D6-4C83-B9BB-538743699C74}"/>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7527A9-9490-4E0E-90D3-36CDA6C51AA9}"/>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7B3E7C-A7D7-4758-AEF9-B4450DB1CB71}"/>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AE894B-48EF-4D4F-8A86-0CB26387F2E4}"/>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D6440A-794E-4490-9F1F-D15A3445A405}"/>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4905DE-47A3-45D2-AFB1-87280C700D20}"/>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7CE2A7-1FC6-4F9B-86BD-2A85BBC05A94}"/>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20FCC8A-4641-4666-8807-D6EBCA1A1617}"/>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22A8FE-AB4A-4AED-8B3A-829C217DED95}"/>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0FE2744-5918-4555-8264-01E234CDB3D5}"/>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9ADA45F-6DAA-4C62-9D1E-42B5E06EE545}"/>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8BE00C-E49C-4C79-9D9E-9EC02EC0CA5B}"/>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CD6E7C-E4D7-42D2-AEF0-EA09B4EA7BB1}"/>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EF2EAA-F330-4C61-BDA3-BE2FFF31802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28722E-ED40-47E3-9F8B-A555E7E88B32}"/>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0042"/>
    <xdr:sp macro="" textlink="">
      <xdr:nvSpPr>
        <xdr:cNvPr id="1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7AB7D6B-56A5-413D-B7ED-6FB7E1D05C2C}"/>
            </a:ext>
          </a:extLst>
        </xdr:cNvPr>
        <xdr:cNvSpPr>
          <a:spLocks noChangeAspect="1" noChangeArrowheads="1"/>
        </xdr:cNvSpPr>
      </xdr:nvSpPr>
      <xdr:spPr bwMode="auto">
        <a:xfrm>
          <a:off x="3686175" y="120672225"/>
          <a:ext cx="304800" cy="300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0042"/>
    <xdr:sp macro="" textlink="">
      <xdr:nvSpPr>
        <xdr:cNvPr id="1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0CE8AC-5477-48AE-8596-43D2B33BE6C0}"/>
            </a:ext>
          </a:extLst>
        </xdr:cNvPr>
        <xdr:cNvSpPr>
          <a:spLocks noChangeAspect="1" noChangeArrowheads="1"/>
        </xdr:cNvSpPr>
      </xdr:nvSpPr>
      <xdr:spPr bwMode="auto">
        <a:xfrm>
          <a:off x="3686175" y="120672225"/>
          <a:ext cx="304800" cy="300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2CBE90-3B46-4FC1-A282-161548135A88}"/>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CB3D78-DB1E-467D-8984-E83C30963CF9}"/>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A94866-72C0-475F-BEDB-084811C3FC21}"/>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AF2C5B-CE8E-4C37-982C-BC167028AA4F}"/>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E2B31D8-838A-4DCB-BADC-52F8E249FE57}"/>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031E3FE-B656-4E5D-AB36-3541383BFFA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06C31BA-D896-4B29-BB43-BD2809E36F53}"/>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AD433A-1E8F-4746-B16F-6A79475732AD}"/>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7CAE46-191B-4BE4-8401-7696194CC901}"/>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E7F797F-B098-4B6E-AF5C-C0A1783BB89E}"/>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BC41D9-A854-458D-988B-6035D921EFE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50148E-7CCF-4E3C-B375-92F280BA043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06BC1C-F7FC-49D8-B1CD-B74822EDF460}"/>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8993A0-0D9B-4F5C-865B-B3E0D9CF420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185B27-B36E-49EF-B869-DE068971F9E0}"/>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9EB2ED-4102-4E51-AEDF-538858EB1EF4}"/>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8E197F3-13F0-40E9-8973-D1E397315200}"/>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4DA945-7005-4C5B-97EC-F98E78260CB2}"/>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008221-3F4F-423D-9594-9E383A691348}"/>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A19CC2-24DB-493A-A33F-84E3E0FD923E}"/>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2C2D1E4-896D-44C1-A71C-D5A098BE6E38}"/>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FF596B9-5C8E-47C5-80F5-98A0872C6537}"/>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44BE26-F5D5-4B58-9991-AF1D4E063CAC}"/>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F02FF3-793C-4B34-9F14-6B5E23C7F104}"/>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E0D105-A377-4B53-8A9E-D0AEF8152E20}"/>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874C3F-5F84-46FC-BA26-EF13B67A605C}"/>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1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86B4C4-8BE8-463C-8501-0387ED345894}"/>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1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FEABDC-162E-4B66-9592-C12DC4797DB1}"/>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5C9938-2B55-4968-A12B-C9E6AE671CCE}"/>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5630687-8137-4B02-A5F9-0F8E4A1B24D7}"/>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CF9FA3-7FA5-4071-AB5F-99557FD2D8C9}"/>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90CDA1-79BE-42BF-A3EA-43BC6BD656B0}"/>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CC8CAD-A009-4865-8787-06C6902AA5D1}"/>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2B1153-8856-4B5C-9B59-9EA3F0BF300A}"/>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016B72-700C-4C1B-B5D4-1C21C5840C7A}"/>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1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4668BD-A28F-4921-99FA-AF2063DCC5CB}"/>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A13ED6-EFEC-42A6-9227-3A28CBA3C9DF}"/>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1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F1CCD7-83AA-4A64-8755-DE9D3E075C1A}"/>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1627"/>
    <xdr:sp macro="" textlink="">
      <xdr:nvSpPr>
        <xdr:cNvPr id="1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B630FA-2604-4FE0-828C-BFB9FAF8D581}"/>
            </a:ext>
          </a:extLst>
        </xdr:cNvPr>
        <xdr:cNvSpPr>
          <a:spLocks noChangeAspect="1" noChangeArrowheads="1"/>
        </xdr:cNvSpPr>
      </xdr:nvSpPr>
      <xdr:spPr bwMode="auto">
        <a:xfrm>
          <a:off x="3686175" y="124963238"/>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1627"/>
    <xdr:sp macro="" textlink="">
      <xdr:nvSpPr>
        <xdr:cNvPr id="1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8EC427C-7AB3-481D-B0C4-1F4ED3C9DDD8}"/>
            </a:ext>
          </a:extLst>
        </xdr:cNvPr>
        <xdr:cNvSpPr>
          <a:spLocks noChangeAspect="1" noChangeArrowheads="1"/>
        </xdr:cNvSpPr>
      </xdr:nvSpPr>
      <xdr:spPr bwMode="auto">
        <a:xfrm>
          <a:off x="3686175" y="124963238"/>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22F972-C756-483B-ACC9-719516FCF366}"/>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427188-7E88-4583-87B4-229DA7E34DA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F8EA222-499B-4D5D-837A-0A784CB9DF6E}"/>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15DF08-B340-435F-A386-631FCF49D2B6}"/>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79F0D03-25E3-4D8B-803C-3E7B4A86DA24}"/>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B2BCA2-4722-475A-B241-8E80A0ED346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6125AB-C4BF-48EF-952A-7C24DD75BB88}"/>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1CF5F4-DB8B-4857-AD65-341216F35AED}"/>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862F67-2BC2-4A15-8813-500F5E829096}"/>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1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1C34F4-B19E-4E3A-B8D9-5940863EDCDF}"/>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8737C8-E002-4BA2-BFCD-B973BE54DE2D}"/>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CEB4D1-36C9-4DF3-B95A-B93CB51CF254}"/>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B6C1E2-B808-4458-A60C-C1F1B2A53B17}"/>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1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D7A1F7-C0D7-4368-8F8F-BADCF24F8DF2}"/>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714A84-C525-4F52-AD7F-6F88845EC8AB}"/>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9FDB10-C8B6-434E-86E3-949D6D109FE6}"/>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D17D205-D888-4781-AB5D-116F0AABF25B}"/>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1E1FC8-4326-4179-B0BD-A15C7B843445}"/>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E8720E-4B7C-4217-8A26-95A1BC5B082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64F8FF-0CFF-42C7-B870-C24FE69EA616}"/>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69ACEB-49F2-4493-85D7-060501165073}"/>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F21649-11C2-46B6-A899-0C4E5903C73D}"/>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5CB733-276F-4A0F-955E-4BDC305C74A9}"/>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ABB506-5373-4B4D-BF9B-1CE5F3F1A09A}"/>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2BCF51-3899-4322-AD44-0F9301F4589D}"/>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02560F-CE0A-4A57-9ACE-2A4B12EAC19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E7450F-BF92-4593-8830-28C2BE5566C2}"/>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F84F07-6312-477F-A8D9-B3E3059FEAA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0FC538-6706-4AB7-B839-B3B871DB81F4}"/>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E36CA2-B880-4225-9987-E9737283763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1630"/>
    <xdr:sp macro="" textlink="">
      <xdr:nvSpPr>
        <xdr:cNvPr id="2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83C85D-34F2-4A7D-A684-EC33FD33F6CF}"/>
            </a:ext>
          </a:extLst>
        </xdr:cNvPr>
        <xdr:cNvSpPr>
          <a:spLocks noChangeAspect="1" noChangeArrowheads="1"/>
        </xdr:cNvSpPr>
      </xdr:nvSpPr>
      <xdr:spPr bwMode="auto">
        <a:xfrm>
          <a:off x="3686175" y="120672225"/>
          <a:ext cx="304800" cy="3016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1630"/>
    <xdr:sp macro="" textlink="">
      <xdr:nvSpPr>
        <xdr:cNvPr id="2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D7891D-943C-4F01-8549-561FF1117935}"/>
            </a:ext>
          </a:extLst>
        </xdr:cNvPr>
        <xdr:cNvSpPr>
          <a:spLocks noChangeAspect="1" noChangeArrowheads="1"/>
        </xdr:cNvSpPr>
      </xdr:nvSpPr>
      <xdr:spPr bwMode="auto">
        <a:xfrm>
          <a:off x="3686175" y="120672225"/>
          <a:ext cx="304800" cy="3016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F11B04-A791-473A-959A-3121BEA42C7F}"/>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4C5FF0-2D9C-4B64-BFD0-76E365FB679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42AE8DD-CC1E-4F96-8B64-4A116AB6262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347CB8-D0C3-469B-B05F-6F69C01F9517}"/>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1B9459-5814-46A2-A7A9-056526B48D1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EB67F2-4E70-4390-B330-47907749000B}"/>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B8CC72-1AE0-4C21-9155-0260761732D4}"/>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333C597-E129-4053-A31D-180E0259B101}"/>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A19B51-D501-472F-B21C-6C4BE1686F4F}"/>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343A8E-9423-4872-9786-9C0BC25AFF91}"/>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C7BFA6-15BB-4C9A-9B1C-F87E8FD39EAB}"/>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989EBA-66B8-4812-A971-27C5B00C0E4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637567-F927-49EA-A8A3-17D94C1A43A5}"/>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A74CB5-B793-4BEA-BA7A-335149543F86}"/>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2F5DA3-ADE6-4257-A2E4-B57B7469AB36}"/>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C0EB25-6D8F-4B7D-A465-92CD7D7A52B7}"/>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D85262E-7F85-4356-A71B-306002492405}"/>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67BE1D-D82F-441B-BD44-0780C5477E76}"/>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EDFFBE2-DBDF-413C-95D4-CC91F4D4F666}"/>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5DFAD7-0D89-4769-8D5F-FF3873E8DBF8}"/>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8639BA-CE47-4C9A-BD44-2150560EC7B1}"/>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A92F8F-DE67-4F55-A8BE-270361D421BB}"/>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8770DFA-F9B1-4B56-ABDF-15C546324A01}"/>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2B634D-C385-498E-9DA2-F32D7FA7E28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23161E8-F789-4B9A-AECC-4F6BA635DA10}"/>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2C6E08-EAF4-474D-805B-58A7B6F28713}"/>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2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DB029E4-3999-45CB-A3EF-E7F5CC992605}"/>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2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670045-D217-49E0-991E-334CDDB2BCB4}"/>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2104A2-1809-41B7-B7A4-EBB28D578462}"/>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2BECB8-FA1E-46AF-B508-1F9643AF933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1E0E56-601A-44AA-A16C-ED3E69D16CCE}"/>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9F8842-D7B8-4F82-BEF6-E2E1F7D9842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FC712F-A897-443C-8F13-CC110FD7A99A}"/>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71D6377-D44C-4539-BB3E-758BA87EE83F}"/>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68F75F-F1D3-4179-8DAB-6E551A1F902B}"/>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6D9946-B1E3-4E8B-BF9B-49F87FF9D69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3B36C46-4FB7-451F-A638-7DC55FBC0503}"/>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91296C-EA63-4F30-8017-72446C3D0AF3}"/>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1627"/>
    <xdr:sp macro="" textlink="">
      <xdr:nvSpPr>
        <xdr:cNvPr id="2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1D3CBD-38B1-4A6B-867A-0F0CAD38C7BC}"/>
            </a:ext>
          </a:extLst>
        </xdr:cNvPr>
        <xdr:cNvSpPr>
          <a:spLocks noChangeAspect="1" noChangeArrowheads="1"/>
        </xdr:cNvSpPr>
      </xdr:nvSpPr>
      <xdr:spPr bwMode="auto">
        <a:xfrm>
          <a:off x="3686175" y="124963238"/>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1627"/>
    <xdr:sp macro="" textlink="">
      <xdr:nvSpPr>
        <xdr:cNvPr id="2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947D50-F640-4A1E-9ACA-B61D5734661D}"/>
            </a:ext>
          </a:extLst>
        </xdr:cNvPr>
        <xdr:cNvSpPr>
          <a:spLocks noChangeAspect="1" noChangeArrowheads="1"/>
        </xdr:cNvSpPr>
      </xdr:nvSpPr>
      <xdr:spPr bwMode="auto">
        <a:xfrm>
          <a:off x="3686175" y="124963238"/>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F99E29-52C2-4FA4-994B-5A7B6C9AC95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6AA393-7E04-481D-8F6C-42D5F9E608AD}"/>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0220F1-2005-43E1-BA2E-295C127BDBBA}"/>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805874-832C-4F05-AF4C-4CBEED067C8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477138-E9BA-4D05-B1BB-8E4388C00D0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4F94E0-68B4-4A88-B7AF-A674DB05B17B}"/>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8CE902-C9B5-4363-80B9-FBBE78C7515C}"/>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EEE25A-9B77-4A8C-BEDA-43A8C61E0FE8}"/>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B3DCF4-8005-4110-8A4D-08C436544D74}"/>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05212CC-B92B-4197-A75E-CA1208DBB546}"/>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3AB7E4-8752-452F-AB3B-90FDD012EA8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5E7CFD-F9B7-4A05-9950-76B283470206}"/>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3C69E3-43C4-48D4-9A32-6D83D0A3666E}"/>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F2DEE2-6A90-4089-92D0-F26B2C63EEFB}"/>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09EEFD-D7C2-4F49-BB43-DBAE1E67CC31}"/>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DE4799-C5DF-4127-A114-99383DD2A4E9}"/>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488A1F-FC57-4476-AF9C-0FD32C8806E0}"/>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F4B1F71-A96E-440A-83D0-3B695399ED1B}"/>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DB66DD-C7D9-441D-A69B-6E7FF392262E}"/>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A6BE1D3-0776-4168-BD5F-E807C5BBDA0D}"/>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1DAB5DF-B428-42C1-B3C5-1B98DF937281}"/>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B5DFF9-EE06-4248-B9FF-FADBBAF254C7}"/>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76035C-5898-46B9-9C3A-189143FF421F}"/>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2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1C150F-9FF0-4C45-9F21-59CD7A825F1F}"/>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82B7D8-C1FF-4A38-9D77-5EE1BD74AB17}"/>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B66DEB-FD37-42DF-900B-020CC033FF4C}"/>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A3D077A-543B-4CB2-BC47-DC5D7F03B61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CE2F8A-7916-46E5-8FDD-6F50B7EE332B}"/>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0C9058-407A-4E3D-9BA5-9854426E7022}"/>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F916F3-7BAC-4D2D-A82F-42734D0755CA}"/>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F6C3378-7EBC-473F-8567-232F446E77BB}"/>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D589F6-F67B-473F-8C85-E7D66B402D3B}"/>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0350CA-D815-4F3A-B4E8-0E0CD2DB712A}"/>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E01B40F-6518-403B-A7D0-2078326554D8}"/>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7E43C1-D493-4CF8-A689-7A9AE55DB325}"/>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434219-C5B8-4DA0-B6CC-ADE560F0EB3B}"/>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2569BD-70C3-4219-A239-0C1A11E68E9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2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92B1F6-5F5B-408F-BA4F-EEDC228ADA54}"/>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2FC3907-969D-45DE-93E0-66108A9962C5}"/>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2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26D383-9D41-4419-95B9-2EAA8AACDEDB}"/>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2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3366BF-6AC9-41A3-A4F1-B521ED8C667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2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E51A131-B3C3-47BB-BB80-CA309ADB1A64}"/>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4D45EB5-B155-4131-9C2F-BD43AD04704C}"/>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2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9EDB6F4-7B65-47AA-999C-611BF8AC1ABD}"/>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3F0F37D-BD0C-454F-BACD-B9859D930E4E}"/>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2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726B9B-02AA-4248-8D31-32E66BAEE4C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B677D7-29B9-4DC9-B8B2-232E1D54D160}"/>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7C0BE5-BE35-4289-9DE6-0F047A787561}"/>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001570-41F9-4638-9D74-8A5529BF0EB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AF259F-8B7B-400E-8EEF-68015141E80C}"/>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E6CEB3-52A6-4297-BF87-35E9EC5100B8}"/>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61EA31-F86B-4353-B5C3-A3B1C9F33351}"/>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18934A-3F8A-4E1B-918E-B490ACDA2A72}"/>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991EBB-B2F6-4A7B-89D8-A4707A06B5D1}"/>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F11D39B-9586-40A4-9495-9EED29E17232}"/>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CAC8A93-680D-430A-BB3B-8D86A4311C88}"/>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3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1D5CB1-E2E1-43B5-8883-4022BD7EF6FB}"/>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3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CA17335-218C-4831-8FD4-62564DC934E6}"/>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3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ADC161-F497-42BC-8ABF-6687C646936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3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7CBDD1-B9D9-49E4-9353-4EBCC8B7376E}"/>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3214"/>
    <xdr:sp macro="" textlink="">
      <xdr:nvSpPr>
        <xdr:cNvPr id="3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83B2CF-0887-43B2-9D86-39361219EFF5}"/>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3214"/>
    <xdr:sp macro="" textlink="">
      <xdr:nvSpPr>
        <xdr:cNvPr id="3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791407-F883-4830-AC88-232A4569BA60}"/>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4800"/>
    <xdr:sp macro="" textlink="">
      <xdr:nvSpPr>
        <xdr:cNvPr id="3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B524289-6F40-4D5F-BDF4-DEBDA1754E8C}"/>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4800"/>
    <xdr:sp macro="" textlink="">
      <xdr:nvSpPr>
        <xdr:cNvPr id="3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F35F36-91CC-4318-B64A-2705A1596B53}"/>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AFBE37-86A9-42D2-9723-FA107C7599D6}"/>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32C37D-222C-4565-983E-4326B9AAECA4}"/>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BFE46B-9F37-4E8A-9AA6-33034E0305EC}"/>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611625-E744-4470-8179-87D12A295F3C}"/>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ECEAE5-BC44-45C9-B8EC-02A7C5F6DE49}"/>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4E328D-3BFB-49C5-B052-DDAC6C893EA0}"/>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C5A7C7-7686-40E8-BCE8-0C64268BDEB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BDDBA1-E095-4EE8-A2FF-6633EBC4B04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F60150-EE66-4296-980B-9F0B05A4873D}"/>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4E964F-53C5-4BAB-BCE4-0E1409C99001}"/>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3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AD3CF7-B960-4011-AF6B-42C45E7477CF}"/>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3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CA4C4D-B1C5-4539-B5DA-6284616C8F71}"/>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1627"/>
    <xdr:sp macro="" textlink="">
      <xdr:nvSpPr>
        <xdr:cNvPr id="3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EEE010-3E42-4E46-BB71-608B890CB3D6}"/>
            </a:ext>
          </a:extLst>
        </xdr:cNvPr>
        <xdr:cNvSpPr>
          <a:spLocks noChangeAspect="1" noChangeArrowheads="1"/>
        </xdr:cNvSpPr>
      </xdr:nvSpPr>
      <xdr:spPr bwMode="auto">
        <a:xfrm>
          <a:off x="3686175" y="120672225"/>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1627"/>
    <xdr:sp macro="" textlink="">
      <xdr:nvSpPr>
        <xdr:cNvPr id="3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6252F8-DFF7-4530-83E5-9604BE7686BB}"/>
            </a:ext>
          </a:extLst>
        </xdr:cNvPr>
        <xdr:cNvSpPr>
          <a:spLocks noChangeAspect="1" noChangeArrowheads="1"/>
        </xdr:cNvSpPr>
      </xdr:nvSpPr>
      <xdr:spPr bwMode="auto">
        <a:xfrm>
          <a:off x="3686175" y="120672225"/>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09AE8D-9CDD-478A-ADD2-B97CDBF5F276}"/>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78AF00-4DEC-410E-946C-95D127E86AC5}"/>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9F43D8-0F98-4150-AF3F-EA59A4057B9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BC75FE-5A15-4568-B306-A08C08743E6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AA3804-8D13-427B-BC2A-621D1451C047}"/>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E1A70D-3831-411A-95F4-C10595901EE5}"/>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46928E-0C91-4335-AEA9-27FBC8176479}"/>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2834FD-E0B8-491F-ABCF-C9111863B0AF}"/>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3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7A3B24-5280-4C45-BC73-EEC5F5A02BFE}"/>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3214"/>
    <xdr:sp macro="" textlink="">
      <xdr:nvSpPr>
        <xdr:cNvPr id="3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89E66A-E4A5-43CF-86CC-04F60A3B9D37}"/>
            </a:ext>
          </a:extLst>
        </xdr:cNvPr>
        <xdr:cNvSpPr>
          <a:spLocks noChangeAspect="1" noChangeArrowheads="1"/>
        </xdr:cNvSpPr>
      </xdr:nvSpPr>
      <xdr:spPr bwMode="auto">
        <a:xfrm>
          <a:off x="3686175" y="1249632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3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57F309-61AD-4AF1-B3CD-1B5430CB4B81}"/>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3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4A80C4-4C20-4537-BFC1-F6D3B281BFCC}"/>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3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82F517C-666F-42E2-A170-3F054971EE89}"/>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3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6BE29D-ABF5-4F32-9BC1-99247AEC1721}"/>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8E7D91-D875-4FCE-8945-658E91863822}"/>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893DCF-6702-42AD-868C-35306C892F14}"/>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C3E99E-1D64-43A3-BB37-920DADC4F144}"/>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C2E108-7888-45E3-9E7B-273CE0BDA796}"/>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ED5B66-3E35-478F-A465-5E648AA58788}"/>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D46053-3994-4D63-8B31-6A88A7A76CC1}"/>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1D0BD2-8B26-4FF9-8F69-ECE669AC9278}"/>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FF92AE-B8D2-40C6-B533-B806FE891CB2}"/>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84117A-C89C-448B-BA47-BDEA851179C0}"/>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7CBCE2-291A-4F17-A970-A49D92F4D39D}"/>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B9E3C9-2242-45EB-A76C-4C040D7E861E}"/>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81C046-1F21-4A4A-B60A-5A88ADD90143}"/>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3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EE5487-7AEA-45C9-9879-9D4B7EA78CEC}"/>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3214"/>
    <xdr:sp macro="" textlink="">
      <xdr:nvSpPr>
        <xdr:cNvPr id="3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6F14124-FDFF-46DE-A325-C728F9E7ED4D}"/>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3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077F6A4-3BCD-4CC2-A763-C225D56C6A1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3214"/>
    <xdr:sp macro="" textlink="">
      <xdr:nvSpPr>
        <xdr:cNvPr id="3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4B1188-AFDB-431C-B1CB-BCE07C8B4DC6}"/>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3A13D1-FBD9-40BA-8889-BAE9348E3C4E}"/>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82D978-6883-4095-A487-78AFD764686B}"/>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A0075B-3F2A-4122-9651-E4A3F8AD24D3}"/>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3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8C4275-631C-4E51-BB44-20FBBD9A6A1F}"/>
            </a:ext>
          </a:extLst>
        </xdr:cNvPr>
        <xdr:cNvSpPr>
          <a:spLocks noChangeAspect="1" noChangeArrowheads="1"/>
        </xdr:cNvSpPr>
      </xdr:nvSpPr>
      <xdr:spPr bwMode="auto">
        <a:xfrm>
          <a:off x="3686175" y="1249632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D55FF5-1E1B-457C-94A1-6D5329466693}"/>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3214"/>
    <xdr:sp macro="" textlink="">
      <xdr:nvSpPr>
        <xdr:cNvPr id="3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9DCA5E-68D3-497D-902B-691AA7DF4432}"/>
            </a:ext>
          </a:extLst>
        </xdr:cNvPr>
        <xdr:cNvSpPr>
          <a:spLocks noChangeAspect="1" noChangeArrowheads="1"/>
        </xdr:cNvSpPr>
      </xdr:nvSpPr>
      <xdr:spPr bwMode="auto">
        <a:xfrm>
          <a:off x="3686175" y="1206722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47D6C9-54CE-4918-B1C2-BE34D659EE69}"/>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55</xdr:row>
      <xdr:rowOff>0</xdr:rowOff>
    </xdr:from>
    <xdr:ext cx="304800" cy="304800"/>
    <xdr:sp macro="" textlink="">
      <xdr:nvSpPr>
        <xdr:cNvPr id="3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8DCFB1-2712-48B1-AE9C-89EBBDD0E3A7}"/>
            </a:ext>
          </a:extLst>
        </xdr:cNvPr>
        <xdr:cNvSpPr>
          <a:spLocks noChangeAspect="1" noChangeArrowheads="1"/>
        </xdr:cNvSpPr>
      </xdr:nvSpPr>
      <xdr:spPr bwMode="auto">
        <a:xfrm>
          <a:off x="3686175" y="120672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884546-B79C-42EC-99F8-53612DDF325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811981-E7C6-4966-A2A2-97F4DEF9F9FD}"/>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FB0DAC-8B46-42DC-860A-C5FC8369F761}"/>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613BEFD-2098-463B-A2BC-E197CA5ED387}"/>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74117E-4092-4F74-AAAB-C7D154FA0B5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1CCA83-1D42-4A60-9D0E-D0785DBB90C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3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BF7DBF-5CEF-4979-88CC-13015F12B2C1}"/>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3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09F9D3-B8BA-4CBF-8E56-31C147951E42}"/>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3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FFB1C0C-25E5-4281-BF46-A959B14BCDEB}"/>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3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358A76-F35D-4668-A374-F37A7001276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B5588E-8AF5-4E08-81FD-23D2A8687B71}"/>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7C6088-0098-4E61-93D7-2276ACC12844}"/>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FCB8514-719C-45EB-9750-8A66FF643219}"/>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47A6F2-CC56-44F9-A179-DE0065DFC6A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7ACE6D-00B9-4778-A5D3-6D2524228AD0}"/>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354D3DF-85F3-4015-8D98-DB4B9BA1B462}"/>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577892-2580-4F03-8429-8A49153B0376}"/>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3FF7D9E-BDFF-4A51-AD69-11F74FA931F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F16F61-C71E-40E2-B690-6130DA67050C}"/>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0556DDF-37C6-497E-AB76-039DAA19B7B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53FF129-502D-4F45-98FF-A011092AA650}"/>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57D6EE-5EF5-4B83-BD00-3A502E8AB3C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628E61C-DC86-4AAA-AF3C-80CE4DA2A09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3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346067-3C46-4AFE-8E23-BD17FCBA6B0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1627"/>
    <xdr:sp macro="" textlink="">
      <xdr:nvSpPr>
        <xdr:cNvPr id="3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7FDEC2-E6F7-45E1-9A82-30DF57935FD9}"/>
            </a:ext>
          </a:extLst>
        </xdr:cNvPr>
        <xdr:cNvSpPr>
          <a:spLocks noChangeAspect="1" noChangeArrowheads="1"/>
        </xdr:cNvSpPr>
      </xdr:nvSpPr>
      <xdr:spPr bwMode="auto">
        <a:xfrm>
          <a:off x="3686175" y="128430338"/>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1627"/>
    <xdr:sp macro="" textlink="">
      <xdr:nvSpPr>
        <xdr:cNvPr id="3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ACF70E-E544-45FA-8697-13F10374B4BB}"/>
            </a:ext>
          </a:extLst>
        </xdr:cNvPr>
        <xdr:cNvSpPr>
          <a:spLocks noChangeAspect="1" noChangeArrowheads="1"/>
        </xdr:cNvSpPr>
      </xdr:nvSpPr>
      <xdr:spPr bwMode="auto">
        <a:xfrm>
          <a:off x="3686175" y="128430338"/>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3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3A7B09-0264-4D97-94B8-A513C15E4F1C}"/>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3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6C8514-CC84-4091-99F3-EC3B59615610}"/>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7AF265-BA33-4BF4-8A04-79E24F2E9514}"/>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3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F58C7C-71C4-43E3-9032-996FBB0982A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A9982A-35AE-4560-9C89-57C358BC0DDB}"/>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37CC92-E456-47BD-B79D-7C159D25D5E0}"/>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0F6284-2121-437E-8B70-71A43D8BFFDE}"/>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6B5F1A-7834-4CD7-8E4C-815CA6EA7E7D}"/>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3214"/>
    <xdr:sp macro="" textlink="">
      <xdr:nvSpPr>
        <xdr:cNvPr id="4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CFBA72-BE7C-449C-8077-73A1A84BCDC9}"/>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3214"/>
    <xdr:sp macro="" textlink="">
      <xdr:nvSpPr>
        <xdr:cNvPr id="4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0B9862-52CB-499E-A147-548F8982796D}"/>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4800"/>
    <xdr:sp macro="" textlink="">
      <xdr:nvSpPr>
        <xdr:cNvPr id="4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F1DA47-CE11-4EB9-9FE8-C4054DE918F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4800"/>
    <xdr:sp macro="" textlink="">
      <xdr:nvSpPr>
        <xdr:cNvPr id="4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A03CCA-373B-432B-9570-F5DC19CC4E6E}"/>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58C75D-B502-457F-A9E5-2FA6AE53539C}"/>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CF9F4B-8A2F-466E-BF83-18644943EF07}"/>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91053B-63A8-4E73-A52C-9C99C3803D6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2F885F-446D-4D4D-80DA-83D84356FB9C}"/>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D8C152-62CA-4E0C-A1B1-43A87E066A53}"/>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E6F5592-8659-4F3C-A889-A92E8FE5B059}"/>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9FC0B0C-44A8-4111-B7DE-06F888C3A6B2}"/>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510947-177F-469D-9A3D-8E60CCB31362}"/>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6EB887-2D4C-46D2-9E6E-ED98C77F6431}"/>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43421B2-1306-4473-9685-396A2935A02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6F028C5-6DDD-45CB-9649-30566CD0F0CC}"/>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1F7BCA-FDC6-471F-99C1-743F957EB5C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4F5991-D5E6-43F5-8112-22BA52B2B10E}"/>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736256-8409-416B-9644-E0D849DF188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8ED11CB-224C-459C-B8F9-47991FAF2F9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E29D19-29B9-4397-ABD8-8177B3427F5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103B77-F63D-40A6-8D73-367D476D6CB6}"/>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2F632B-D3CB-4A34-A0A7-D7EB66829217}"/>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EAF1EBA-FF7D-4324-A5C5-A3945ACDCC41}"/>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F4A90F0-264F-4868-978C-879FBD78431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29F494-AC1C-4F5F-BA0E-BC1EA565A9B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33298A-F34C-463B-868E-79155CC470F6}"/>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0194F5-B10F-4499-9750-036CC46548A1}"/>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FA22A4D-BE0F-4014-916D-C1CFA271DD5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D9F7BE1-DF62-46FA-BB54-F90F2EEB3D3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2D10FE-75C4-466C-A348-EBC4080CE189}"/>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CC0935B-24B7-417A-8434-EF7173E26600}"/>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3CC1C17-659B-40CE-BE6E-6B0BF393C7E4}"/>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EB3ACBF-6E56-487C-89E5-7B8742D5B882}"/>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894416-D0DF-4BAE-8A0A-0EE69EC9614C}"/>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239F56-BA86-4B29-8A72-0FFC05BF1019}"/>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FE09AE-611D-443F-A5EB-524DFB0A541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5D4298-4CB9-4873-9862-5594046F626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EC768E-C9B4-469A-870E-2142E4EB4AE9}"/>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5437F5-E850-4601-A8C8-AC6911C1CDD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AB8404-2CEF-4421-9C30-20B980FD1E7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0B208B-C055-4F13-9066-2516D822E66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9FA052-CBCE-4295-83C9-B56E9D6A47BE}"/>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420ADA-EBCC-4F40-92A7-23954C504E1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6A43EB3-0A6E-4234-852F-FFA92F2E013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60A6DF-B4D5-4B4B-9879-878FE3C523A4}"/>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C5B6AA-C9F0-4E95-A04C-32BC96316EF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136226-124D-4030-9BE1-05026C9D0E56}"/>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6F72010-48C3-447B-B81E-EE2E1C454102}"/>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E661D5-A87C-4C9E-B87D-5020C478A94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6BFEB83-0CD7-4DA7-89A6-9F4F600D204D}"/>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2233CC-8C3D-4F7F-817F-35F593660BA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5C1C30-2152-4B4F-B306-453BFAEC428D}"/>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134ACA-2F72-4CBA-BBD2-F3197ED56467}"/>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65BA1C-5D95-4975-B571-A9AAF68C8E4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BBDEE4-C04C-4971-9C9D-DFDAFA08F830}"/>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54D29F-83FA-4CE8-8F9E-3050D6D32DB0}"/>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C59535-6206-4CE6-97E8-06C842A634EC}"/>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9B3B87-0316-4A43-B690-E72582426626}"/>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B529E2-4593-4558-8DCE-31768919EDF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E5C994-95C1-4CB8-97A7-16AD192E23F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2C191D-18DE-42D6-B445-D1519823FE6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9A41656-63BC-4D64-949A-0BCEC44B0C0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D3BBC58-8D6C-4E47-B035-64B4E79C715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BBCC66C-5623-4971-A738-E3109FAE2DB2}"/>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DC34AA-329F-44C7-BD27-E8CDE456F3E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FEE98D2-5C81-43CD-9560-0E7F70A78EA7}"/>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6E1A29-0B7D-4A45-88FF-AD6D1B54D23B}"/>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1C91E9-8167-4679-9E22-FA942D6E0C4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ECA1CF-7A64-4583-8B1B-A6717D5461F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FA9B7E8-B7F9-414C-878F-92AF559A21F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9A9970-199F-4847-8F9C-C584F22692FD}"/>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678943-EC93-485B-9D61-121B26EAB43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833F79-2330-48C5-A995-C6E27C1C338D}"/>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F70C355-BE2C-4D9B-BFA1-BD767DF540B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56A29C-F4FA-4D44-8B56-4B7685E85A1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E67638-BCF8-4175-803E-45C4F5236598}"/>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62E930C-0867-41AC-A783-980FD32DE179}"/>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024F20-99BF-40BF-9CE3-CE0CD415CE37}"/>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49CA174-4140-4BF1-AB35-0821787A596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DAC03D-F7C1-4C0D-822F-91BB5070B13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CEE7B5-AC7A-46FB-AE54-098A3DAE38C0}"/>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3214"/>
    <xdr:sp macro="" textlink="">
      <xdr:nvSpPr>
        <xdr:cNvPr id="4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9A493D9-4C27-4D72-8E56-F3DF383F89E0}"/>
            </a:ext>
          </a:extLst>
        </xdr:cNvPr>
        <xdr:cNvSpPr>
          <a:spLocks noChangeAspect="1" noChangeArrowheads="1"/>
        </xdr:cNvSpPr>
      </xdr:nvSpPr>
      <xdr:spPr bwMode="auto">
        <a:xfrm>
          <a:off x="3686175" y="12843033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EA9B1E-F5CF-4C35-A4D3-6F3AF3EC8D67}"/>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53</xdr:row>
      <xdr:rowOff>0</xdr:rowOff>
    </xdr:from>
    <xdr:ext cx="304800" cy="304800"/>
    <xdr:sp macro="" textlink="">
      <xdr:nvSpPr>
        <xdr:cNvPr id="4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68E2C96-3D4B-41A5-B15E-C8E5915E3E8C}"/>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5E1AB8-61CB-4C26-9FCE-8928A7DA0D0E}"/>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817CBB-34F4-47AB-990F-5830E3FB1C7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68F8E49-618E-4618-8D91-0A1109944811}"/>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BCAB4E-57DD-4159-98F5-35CE0ED568E0}"/>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950110-E2D6-42AD-BDC4-33EC1A0F681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C02200-AEFA-424F-8166-445257007B56}"/>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4E4321-892C-4F7D-A055-FC771DE52069}"/>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E4E51B-8BE9-4C9E-9399-11FE995793A7}"/>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5CE549-173F-42A5-AA0D-ED8D29C325E9}"/>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4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719388-9E33-4596-836B-70D0FE9C2B1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E82B5D-B1D0-4A1C-BA36-FBCB28243730}"/>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4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77E234-1944-4A36-B8F4-1CBFE9A80685}"/>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A23840-2D93-4333-BE37-AE5C43B90A6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1AB7AD-EBD9-4645-85C2-BF73406F414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A4EDC0-6CE2-45DC-B959-DE2E373150CE}"/>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4A323E-C7BC-4E9A-867A-8D3689F6273D}"/>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D6389A-DBFF-442E-B5D2-853409A91777}"/>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E1C837-7277-4192-B280-A056EC697BA6}"/>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5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003D0B-BF3C-4E81-9524-F8C98B847C0A}"/>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52</xdr:row>
      <xdr:rowOff>0</xdr:rowOff>
    </xdr:from>
    <xdr:ext cx="304800" cy="304800"/>
    <xdr:sp macro="" textlink="">
      <xdr:nvSpPr>
        <xdr:cNvPr id="5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CC5DD9-D20D-41E8-B8D0-C7E68C1E5347}"/>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E6A56E-9A8A-40D5-BF68-7A23AE559BE6}"/>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F62B76-0AF5-4DDD-98FC-3BD17B8D1233}"/>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263765-8C90-4FA0-9D2B-E7F9F790659F}"/>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A16C0E-B4D0-4816-9276-FBB62BDA3096}"/>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84185A-1E78-488E-AABC-3F624D5E0457}"/>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51</xdr:row>
      <xdr:rowOff>0</xdr:rowOff>
    </xdr:from>
    <xdr:ext cx="304800" cy="304800"/>
    <xdr:sp macro="" textlink="">
      <xdr:nvSpPr>
        <xdr:cNvPr id="5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C9A89AD-9BCF-49F0-BA5F-D7431F53C394}"/>
            </a:ext>
          </a:extLst>
        </xdr:cNvPr>
        <xdr:cNvSpPr>
          <a:spLocks noChangeAspect="1" noChangeArrowheads="1"/>
        </xdr:cNvSpPr>
      </xdr:nvSpPr>
      <xdr:spPr bwMode="auto">
        <a:xfrm>
          <a:off x="3686175" y="1284303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02B5B1-AEAF-4724-9919-F30806CB9717}"/>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D4355D-7E5F-42B7-B10C-80C3A297D9C1}"/>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3A4764-B828-46E6-89DF-908EC1F29AB3}"/>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5777C18-671A-44CE-9E3A-AED6778CF498}"/>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478D23-87A9-4DB0-B92A-6519FB5217C3}"/>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0A3F77-F10D-4E00-A196-84B522A22316}"/>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559597-C4C4-4022-B910-C2FEC086F495}"/>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D9BCBF-F183-4722-84DF-C16FAE9154D0}"/>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B28621-7032-47C9-B612-ED6D1EEC0641}"/>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FE1CC5-575A-4D20-BBFE-6CE9A03284E8}"/>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55A08C-EF5D-4A3F-A8DE-418404DFAD13}"/>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0225A0-34DF-4219-AE62-BD83F488CFD1}"/>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4B2D91-415C-4C89-B4DA-DE1A71FBCA23}"/>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C4C5F0-F5F1-485A-89EE-00E8E73FB3B1}"/>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0BD488-F61B-46FB-8ACB-87C2DDB74787}"/>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C543338-6F20-40D4-BDEA-EC3A68F2E722}"/>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D7B338E-66EB-4C5A-B211-E62803A1CACC}"/>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5E58A9-1B3D-44A2-9FFB-51B8F3E474ED}"/>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CCC712-7149-46A3-918B-D750D9D8D1B8}"/>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CA8605-9CC4-40B0-9667-B34316B3A6E3}"/>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1E123A7-431E-47E6-A2EF-9CBABC064C51}"/>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E962DD-A6D0-43E4-9652-F7A37FB933F3}"/>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156E6E-83FF-4692-A2AE-D89C68334FA6}"/>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D6DC5A0-8DF4-45EB-8ED2-4ADBF128151E}"/>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F5C42BF-ECE0-46CC-B0B6-D584D0E8F67F}"/>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89AF60-E083-4EBF-B9B0-199C8F87CDEE}"/>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136343-8737-4953-8AF4-DC384230BF39}"/>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35BD008-323A-4055-A6B6-F483E59904D3}"/>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05803DC-846F-4D9A-9926-029F70DCB507}"/>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F65E8B-BD7D-4856-B157-3E94C5038403}"/>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976E0A-3136-4075-9EA0-7559818A575A}"/>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FC2FCE-8FD5-4342-AD83-89D4E7AAA01B}"/>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55CCF7-1D5F-4343-A3C2-00871FDA3ADB}"/>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5F0321-E46D-4659-BEBD-A9EE6F9686F6}"/>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AC93FE-F925-4F49-B2A9-A436BDE06809}"/>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EEA218-68A8-46A6-9FB9-A526512D5486}"/>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0BC840-16F7-4F5A-8346-64757DCBC780}"/>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06DE3BD-4E9B-4364-AFEB-2BFEC68B48FA}"/>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110AC50-A14E-4709-B4E9-531BBDB23B02}"/>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81BC273-3B95-4518-A4D0-BFD51954806A}"/>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C6C675D-945D-47A3-875C-8BC115157EBA}"/>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6D3EF9-951B-4511-8FCD-5F2CEF382B46}"/>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3726D6-A4B3-49F5-A046-6B89302AD731}"/>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D673CE-620A-49F7-8E6F-15C68B241AD5}"/>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9B37F19-42C2-424C-8AB4-06EFA8ADBCD0}"/>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B59091-2BE5-4FB7-86EF-BF68F1234EAA}"/>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6190A8-7593-4736-9CD0-34A7655DC13A}"/>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C672C4-C821-4F5A-A77E-E0405EEA1F84}"/>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DCCD030-DF98-4A30-A7C8-DAAC128B8BDE}"/>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C9C16DD-472F-4B35-AAF8-3AEF5279811A}"/>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05E0FC-456B-4C66-8C85-E737F87973DD}"/>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3A5755-0728-4A88-9128-12A3BB7770F5}"/>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43FE37-06EB-40E4-A7B0-2A93C105AB0B}"/>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FC8CA34-61BF-4D34-9FBA-A30E97846C80}"/>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CFF00ED-471A-4468-8E90-EAEC54E99053}"/>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01233F-9692-4343-B2B6-AE0E1150556C}"/>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6FBA58-4519-49E9-A476-3251F2EEE15D}"/>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6A7BB0-D8F1-4AC5-B4DE-CFA45540253B}"/>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5EAE770-E15C-4969-A2CF-7B060769C8EA}"/>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808A2C-C367-43AB-8B85-5E65D9B0BC28}"/>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7C00A8-4818-4ACB-B319-CBF8BA316C28}"/>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F0B84E-4F8E-45B2-B7CA-AAF31C6DA096}"/>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6388"/>
    <xdr:sp macro="" textlink="">
      <xdr:nvSpPr>
        <xdr:cNvPr id="5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1B3B55F-903B-4E63-BBBB-B6B9B00CB3E4}"/>
            </a:ext>
          </a:extLst>
        </xdr:cNvPr>
        <xdr:cNvSpPr>
          <a:spLocks noChangeAspect="1" noChangeArrowheads="1"/>
        </xdr:cNvSpPr>
      </xdr:nvSpPr>
      <xdr:spPr bwMode="auto">
        <a:xfrm>
          <a:off x="3686175" y="1437989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6388"/>
    <xdr:sp macro="" textlink="">
      <xdr:nvSpPr>
        <xdr:cNvPr id="5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DE618F-5945-4679-87B2-2308A926EF9A}"/>
            </a:ext>
          </a:extLst>
        </xdr:cNvPr>
        <xdr:cNvSpPr>
          <a:spLocks noChangeAspect="1" noChangeArrowheads="1"/>
        </xdr:cNvSpPr>
      </xdr:nvSpPr>
      <xdr:spPr bwMode="auto">
        <a:xfrm>
          <a:off x="3686175" y="1437989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6388"/>
    <xdr:sp macro="" textlink="">
      <xdr:nvSpPr>
        <xdr:cNvPr id="5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53D1F3F-525C-48C6-8AEC-AD0AEEA76163}"/>
            </a:ext>
          </a:extLst>
        </xdr:cNvPr>
        <xdr:cNvSpPr>
          <a:spLocks noChangeAspect="1" noChangeArrowheads="1"/>
        </xdr:cNvSpPr>
      </xdr:nvSpPr>
      <xdr:spPr bwMode="auto">
        <a:xfrm>
          <a:off x="3686175" y="1437989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6388"/>
    <xdr:sp macro="" textlink="">
      <xdr:nvSpPr>
        <xdr:cNvPr id="5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22FDA7-A28F-4CBE-A52F-E8E0297CA59D}"/>
            </a:ext>
          </a:extLst>
        </xdr:cNvPr>
        <xdr:cNvSpPr>
          <a:spLocks noChangeAspect="1" noChangeArrowheads="1"/>
        </xdr:cNvSpPr>
      </xdr:nvSpPr>
      <xdr:spPr bwMode="auto">
        <a:xfrm>
          <a:off x="3686175" y="1437989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61487F-20B5-486B-9BC6-17D7361244BA}"/>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833BC5-0788-4BAA-B492-9AE1A49D3951}"/>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5F7DCB-0175-4C11-8C06-BB2E49CA3AE0}"/>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18E534-B8A8-49BC-A865-5FA5DF82FC95}"/>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6DBB640-BA3D-4AAE-880B-724B24F5A8C4}"/>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167F9C-CD83-433E-A617-12ACE76DC762}"/>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47EB2B4-DA1A-4FD1-9499-434E24B2E308}"/>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7744ED-ED57-4B50-B49C-E020CDC16ADD}"/>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A36B9DB-5D5D-4E44-ADC7-8F1EA655B543}"/>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E63685-9709-4DD8-8C09-88584303FE09}"/>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A78F47-922D-4320-BC9D-B64FE503C88D}"/>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67D7E8E-93EA-447D-B386-C7F19B206E74}"/>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E58CF29-7B30-452E-9692-D597A8008DA8}"/>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8185A2-F1C8-4FEA-AE1D-B8E71DA2F14D}"/>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BD11A1-1CB7-4034-937B-E6BC3962434C}"/>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C532B4-5827-474C-A1E2-3F7786C22E18}"/>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580917-4924-4737-9AEC-445619706714}"/>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5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FED95FE-669B-4BFC-B7B4-AE926310A734}"/>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55DE1A-B176-49E9-A88C-4140D15E0793}"/>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5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9233B0-88BB-4B83-BD63-9F2CE7D0704E}"/>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D91235B-3A23-481E-917D-7FB6E714CCC0}"/>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64DE8B0-D23E-4B1F-BE9B-EAC7C1A8F0F0}"/>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7374FA-71A2-4D2D-BD9C-0255CCABE938}"/>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D8F04E-DA1F-47FE-B9EA-7A8A12DE506F}"/>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491024-D7E9-4F3E-AF06-6355D2F0EC0D}"/>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5EDBC6-394B-4BE2-8FB2-6E0DB7804537}"/>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7C85C6-BC6A-4E41-A270-E80E212AF0E0}"/>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3255B57-7FC2-4A28-957C-9F940B1F3660}"/>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459E8D-E7F1-4FFF-82FA-BF44046727E8}"/>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70DD79-70A7-484B-91F3-5590498EC8D4}"/>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3A3932-3587-44E7-96A2-FD1A84DF5375}"/>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9D000B-1213-4C50-8A90-062AAA817088}"/>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5DD082-A239-461C-920D-51671D3EB8F7}"/>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EC9C65-CBBA-4E65-88AF-3B05AF13A55F}"/>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46328A-B08F-407A-9BE7-68DE084822CB}"/>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D62BA98-79DE-447D-B55E-F5C1C782E3F1}"/>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93F3806-0AF0-497A-92AE-55613F37E784}"/>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EBFB12-EDF5-4C61-A733-833156F169CB}"/>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B95060-CD1C-4BF5-9949-56805185F33F}"/>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B8F960-5000-4048-8DCB-AE34E980E810}"/>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EFEF61-40D6-4685-BE1B-8BAEA02E3C9D}"/>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298F2C-C5DD-478E-8C57-3C0CA35A0174}"/>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27E798-C728-4211-BA27-D0FF222D00D2}"/>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274F8D-1BF9-4B1B-BBA9-FD83F4651163}"/>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039215-299C-4169-966C-8B830B4EFE6C}"/>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3214"/>
    <xdr:sp macro="" textlink="">
      <xdr:nvSpPr>
        <xdr:cNvPr id="6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5EC3DDB-E409-4D06-8363-B490FCB838C8}"/>
            </a:ext>
          </a:extLst>
        </xdr:cNvPr>
        <xdr:cNvSpPr>
          <a:spLocks noChangeAspect="1" noChangeArrowheads="1"/>
        </xdr:cNvSpPr>
      </xdr:nvSpPr>
      <xdr:spPr bwMode="auto">
        <a:xfrm>
          <a:off x="3686175" y="1437989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C21FA9-DE89-4E64-866B-EFDF6339C86C}"/>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C311A3D-74C3-4BC7-9F8D-A469E26151DC}"/>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2D8363-E5E3-439A-ABD6-7A01E865A177}"/>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21EDBE-3224-4CBE-85DE-D000247C58B7}"/>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5BBA69-0EAD-4D5D-991E-54FE388C38B1}"/>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E30531-89C0-48D4-A1BA-D92F3DFC7D67}"/>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DDA01B-28C3-44A9-B9D8-AF77DEC25273}"/>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EC3DD85-653F-470B-A655-EC70C866911C}"/>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69054C-71E6-494D-AD27-804AB47A0EA6}"/>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EBE8B0-B648-4002-A951-4141174680DC}"/>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287DF0-DE35-406E-9AD1-5DE165C90770}"/>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37F33F-2270-46FD-8EBD-8CDC76F312B8}"/>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ABEFA6-6D88-414C-A0F2-10A4FF8097EA}"/>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645D72-DFCC-47D9-9A25-A2320F1609CD}"/>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21F08A-FFB9-44CF-9A3D-028BB75E5752}"/>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4800"/>
    <xdr:sp macro="" textlink="">
      <xdr:nvSpPr>
        <xdr:cNvPr id="6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FDC3D44-F23A-42F2-B742-4A3FCF70D83E}"/>
            </a:ext>
          </a:extLst>
        </xdr:cNvPr>
        <xdr:cNvSpPr>
          <a:spLocks noChangeAspect="1" noChangeArrowheads="1"/>
        </xdr:cNvSpPr>
      </xdr:nvSpPr>
      <xdr:spPr bwMode="auto">
        <a:xfrm>
          <a:off x="3686175" y="143798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6388"/>
    <xdr:sp macro="" textlink="">
      <xdr:nvSpPr>
        <xdr:cNvPr id="6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0DB1E6E-E2C6-4455-A6B1-2877F3AD967D}"/>
            </a:ext>
          </a:extLst>
        </xdr:cNvPr>
        <xdr:cNvSpPr>
          <a:spLocks noChangeAspect="1" noChangeArrowheads="1"/>
        </xdr:cNvSpPr>
      </xdr:nvSpPr>
      <xdr:spPr bwMode="auto">
        <a:xfrm>
          <a:off x="3686175" y="1437989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6388"/>
    <xdr:sp macro="" textlink="">
      <xdr:nvSpPr>
        <xdr:cNvPr id="6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02BD29-E93E-4B74-B762-610E9E0B573D}"/>
            </a:ext>
          </a:extLst>
        </xdr:cNvPr>
        <xdr:cNvSpPr>
          <a:spLocks noChangeAspect="1" noChangeArrowheads="1"/>
        </xdr:cNvSpPr>
      </xdr:nvSpPr>
      <xdr:spPr bwMode="auto">
        <a:xfrm>
          <a:off x="3686175" y="1437989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6388"/>
    <xdr:sp macro="" textlink="">
      <xdr:nvSpPr>
        <xdr:cNvPr id="6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B8A863-DE73-4CCD-B014-6B2C343F2F50}"/>
            </a:ext>
          </a:extLst>
        </xdr:cNvPr>
        <xdr:cNvSpPr>
          <a:spLocks noChangeAspect="1" noChangeArrowheads="1"/>
        </xdr:cNvSpPr>
      </xdr:nvSpPr>
      <xdr:spPr bwMode="auto">
        <a:xfrm>
          <a:off x="3686175" y="1437989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xdr:row>
      <xdr:rowOff>0</xdr:rowOff>
    </xdr:from>
    <xdr:ext cx="304800" cy="306388"/>
    <xdr:sp macro="" textlink="">
      <xdr:nvSpPr>
        <xdr:cNvPr id="6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DC4294-6CC7-441B-A367-1BDE1E03EF79}"/>
            </a:ext>
          </a:extLst>
        </xdr:cNvPr>
        <xdr:cNvSpPr>
          <a:spLocks noChangeAspect="1" noChangeArrowheads="1"/>
        </xdr:cNvSpPr>
      </xdr:nvSpPr>
      <xdr:spPr bwMode="auto">
        <a:xfrm>
          <a:off x="3686175" y="1437989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77305C8-4B4B-4FB5-947F-1BC99BDFED8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66F4F6-CCF6-41CD-B46D-F1DB740F9AE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0F6DB7-CD60-4017-8F00-F21E47C32BA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5E95DBE-82D0-49F4-9F1C-66A7D0B8ADE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9A2255-2EAA-4024-92BF-03C69BA07DD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50E085-3857-4737-81E9-2C056FC6209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3683AE-9329-4E99-B4D5-869F7996ED3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4256DA-05F2-4B88-ABE1-334EF22A54A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FF99DAF-E5D3-44D0-AC4C-023407079262}"/>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20A08D-EF28-4C2F-BFB7-5B0D6021321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BA8B04-4623-418D-9809-E70DEF90E2CA}"/>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2E8CDC-7EE6-4444-907B-C03454458BE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3F9C9E9-8CE8-4033-B411-C5353E67BB7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37F4D5-7378-4DBC-B909-83A9EE7F8F5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77A21B-917F-4C39-AFD4-3FF2180F76C2}"/>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5E20B1-50D1-437A-BD68-E7ECE6253DDB}"/>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CC0167-91DB-4CEE-8F2C-A0AB1CC1CC5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6BE40A-A6C2-43E4-B13B-D78B28BF37C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41CD3CD-250A-4673-B755-E6AB0AA0509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5C2367-C0E1-4B35-8391-5680AC3DDE3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1147C0-42BA-4E83-B18F-97F58BA83E3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B06E6A-A2EA-42A2-8897-0D1F34CF14E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4245B4B-6E6B-4DFE-9FCF-85CF051A3FF7}"/>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4EA32B-D302-4B93-ABB0-038656150BF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9008FFF-B638-4188-A588-97F6FF4A45A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3BAB51-E79E-4DDA-88E4-9FCAFB778169}"/>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B66F10-B494-477E-8FD6-6CF7E85B3BF1}"/>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715F4B-DF02-40D2-AB06-0A92D4B88F6A}"/>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CFFEC71-1F91-46B2-824F-603AB5354EF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18C430-F48E-41DA-B0E4-6C4968069FE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7AFB0F-11E8-4B3C-9026-B00F6D5B32DA}"/>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267ADD-838E-4F6B-B28D-072B795F2F7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01EA7D1-BDB6-4DDD-B1E0-3BDB301BB0D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D067BE-C210-4564-B7C7-70713B6062E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1181DB-C423-4D2A-96A6-CBA70D091F7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6F032C-B09B-452C-9812-9073EA0F20D2}"/>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611BDB9-56B1-453F-94C4-211E6B345AF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E2AC06-4B66-44CF-B3D0-73816320436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548626B-8D09-4F59-AEE2-453D2AED002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A1C626-F702-4F9C-BC80-49090392EBB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1141B0-221A-4A58-9202-69B7969AE39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8B3252-BAA4-4330-BE62-29E7241F7E9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6463F6-4FCA-4B43-AA0A-1F0159221A1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391F66-6A28-4CD0-A2E4-6EE71DCB43A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3BD8D5-35C3-4562-9EC5-9637D1D5CCB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6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2EE7E0B-56AB-484A-990F-15DF1536DA19}"/>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081327-59A3-44FC-AC28-6D14B1102ED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873CDFB-F650-44BD-8BAC-B593240AF68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0B945E-AE51-4EFC-A39F-75288CFF835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99AAE2-0F0F-4E50-85F4-774D559BFEC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D92130-A088-4F63-8134-3C8C1F5365E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0110C0-CE11-4754-9830-D45490AF863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4D8AF8-35A6-4B2F-9B6C-C0D7EA1BF30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6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90C0021-6B92-4A3E-9EB1-A3F0A813421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9E8F97-EEFD-4FF6-9C04-C37ECD89229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AA1C4A-7BC9-4467-B3BF-4A923CA15CAA}"/>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B512B9-4031-4307-A974-DD15AB8D0210}"/>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4BE5DE7-8D0F-444E-AB6B-70F51C49A15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73196A0-83EA-4E2D-BBD8-0BAADDF078B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B9266F-2560-406A-A338-7C63E8B92B7A}"/>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980686-C0CE-4C6E-855B-A24EAD82C8F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593E0C-2A85-4CBD-B995-16E657FE01E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7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9AAAFB-265C-4332-A08D-DE0740C920C6}"/>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7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D0D598-3A0A-474F-B0B8-1A327D4C6707}"/>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7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28A78F-4AAC-4A6E-97BA-B017F53F3057}"/>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7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F078E7-D841-41E5-A095-877D346524BE}"/>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4EC4B06-4075-49AA-AA93-8A5F6E7AACB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774634-4F44-4F54-BC4A-997DAAD67A5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DD58F9-05ED-4EF4-B2FE-61643D5066DA}"/>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6CF542-BFA9-4DF0-BDA0-5FB32A6BE5A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D39B20-AB1E-4368-87CC-3D55BC896D1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4B9EC9-1AF6-4A6C-81CF-664774EE5E6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31B15BD-AD28-4146-ADBF-F296DA87DD5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99A8B1D-C49A-4A05-882F-00E9F8F4B72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961F1B-8327-4664-AACB-693E17F3D00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935153-6FBB-4F0E-BEC0-20E7A351AEC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FC8692-CC30-42CC-8767-8B9ABD799AD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3A335F-2A9E-4733-A4FC-DCC0E6D943B9}"/>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8C9B3E-C957-46AE-99F4-DF0965E0C54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9702C1-46C2-4707-AA77-CE4FCE11656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7B4166-1EA8-47AB-88B9-3D9FCD65B48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0FB11AA-D378-41CB-862B-0FCA10957579}"/>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ED21FC7-9B3D-43EA-A74F-F777D394732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A95BA6-A3F3-4A78-87D3-3CCB611DC0D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283B1A-08D5-4BB8-A035-14F3F175BA3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0125CBE-A621-40F6-8DB4-FE7F19FA3CD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5DE7FF-5209-4DC5-A527-3E4FEFB30B9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0FE0BE-E0DD-4013-92FA-DA7B60C67A4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7E58D1-CF23-4596-BF15-3850908F7F2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2E8F42-7529-4A6C-9835-F55871BA591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130BE9-D7FD-4860-A25C-979A7777173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80A4FF-DE07-431F-AF1D-3F4F95DA37F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9F3B7C-79AD-48AD-944D-DC5116300A0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1A18B2-3FA1-43E9-BF59-466B65184D3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181AEE-93BD-482F-9CD5-3769829B6A9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B63B3D-E04D-4458-8C33-6C4D023CC7D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31CF4B-A4EA-43A9-8375-704B53533AF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FFE8F7-9F05-4437-B99D-DB7C8A86184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8BE6EF-DB22-4B36-B73D-12AF9909413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BE0DDC-2F6F-4E3C-999F-DD42F03519A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E6FE41D-3858-4AB5-8985-555BFFC3A59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2F1334-864C-479A-AF24-69D9FCFA4F5A}"/>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20C6BC-8AA9-4B3D-B8FC-3BA15DC1353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E89962B-093E-4F59-A4E6-5ABFD75D697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5818B31-BE7B-4CF5-AD4A-E87C2E5FDB4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874D3C-63F9-4FAA-9443-110DB6950FB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20E9540-CB05-48FD-814E-8C42F0275340}"/>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B934F3-4EC9-4AAD-BE9A-0184AD128A3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F04E442-4E25-430E-9598-87C07107C8B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3CF95F-6C42-49DD-97FC-2DD4BD0D0D5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018CC9-2782-4F37-92C1-F56A7F743FB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856739-B66D-4D90-A113-CF5A6B286F0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3CB061-91F5-4C18-BF59-43AFFFCAEBF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B1A43D-B2B1-4985-8F69-954AD41A2FA7}"/>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B1EB2C-68FF-4A22-82DB-747710DD4297}"/>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331D32E-AFE8-4E39-88C8-1EFEDC160D9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83BEDF-C05C-46EA-B357-3643258F95B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C49B45-E03C-43F3-81D7-80989942A65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DD2020-80FF-4137-8EA2-316FE9F903F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86CF5F-2F1E-4AB7-81CC-B81AC717EA7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861C42-4A6C-40DA-A180-D5681788E7D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BD53CD-2EC0-47C2-9F44-960D061E1A90}"/>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04EDBA-665A-47CB-979A-1EB5AF141CA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CF6065C-99B3-47D8-8FCA-907DE57C225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BD1C93A-242D-46A2-9965-577670622D1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9DAA14-9BC2-44CC-A8BE-DF17CCDC323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39FEF0A-AD55-47C8-A971-9E2D030169F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D48CD8-7F39-4DE5-8068-C0873B6329F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7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08C3D0-5591-463F-8BEB-491345EA2DBE}"/>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7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AC4FD8-1698-48F4-A1F8-DEC0BE860464}"/>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7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6DDEA41-9FCC-416B-A035-9B3F5DD1B998}"/>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7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3D2298-4CE6-45B5-978E-643B2E57CBBD}"/>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FA41DF-74AF-4F17-9976-27D3115061C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EDD0EC-215B-4091-BE17-4FE9FB1192F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A85514-A1C2-4D02-948D-B6FBF5476E2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36C4F4-9C9D-49C9-BE74-68220B2CA54B}"/>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526D50-3AA8-4732-9B3C-0F9E4687F5D2}"/>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A0B519-E026-4947-BB97-7C962324A0E2}"/>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C72A8A-D3C6-4B6B-B3A8-8A84A01C92C1}"/>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C0272B-9C7C-44BE-85EF-E0056C41F89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66FC57-B472-401E-BA77-A0CD97B2510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8AA5E8-9776-40D4-9612-F9F6536B320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25C486-1213-4095-9248-DA006569A69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618877-5E4C-4CEA-9767-C55FDF9CE29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08AC7BF-9926-430A-8E05-28A03FAA752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468759-C239-45A3-82BA-E328BCEB70A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8E44B4-1716-43E2-ABC2-F4292B7D3D5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7FA2F3-3F14-4357-9E42-2FD2C336232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652A1B-2341-46E5-80C1-0EC43387CE4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0565C87-4B82-4EFE-9D9D-BCDC23A1F55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0025AA-704F-401C-8080-511A44C04040}"/>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7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EAB6B6-78CA-49FE-B924-3CBAF09D7E30}"/>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EB0B84-C6CE-4535-BA0E-306E2F62CE9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7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E53793-B701-4F12-BC59-52AB7318354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FF5EDDC-A8E2-42C6-93DF-B8BC3FE1F60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B41A87-B7E4-48DC-BF2E-7E6767DDF78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481A90-B0AE-4497-A5DD-C3C532D6255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47AF45-6980-41A7-A9B3-7C64649AAE4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A3C1B5-96AF-43A7-9AD0-31149D61CEF1}"/>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8F1816-471C-43B9-A201-A73E493C0937}"/>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5A554D-A86F-48B8-A2EF-8DCE07EA690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2EC12A-4D18-4467-91F7-A09CC421EA5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C71B22-C784-4629-A1C0-780394F1326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DC6C02-C737-44DA-A46F-E5D20394A3D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A6EF11E-0FFF-45A0-9FE4-6AEEFBD705CB}"/>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C669E0-2567-4D96-9CF6-D261397EC99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68E26B-1BF5-4873-8D3E-5DFCB7B17C5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283254-F7CC-4AAF-A550-21FEA1D92F6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D0EFBC-CD91-4F7C-849A-07B0A361F38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C806AC4-625C-4ED2-BE60-567800F4A7D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721D14-B3B4-4E85-BB07-344538B433A1}"/>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168B59-16ED-47A9-B6DE-A37EEB71778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B024C15-53BA-43C6-8CAE-FE0DCBDF806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F9F35A-9D52-4427-AB2A-31F991F1C26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794B83-B397-4747-ADE3-CEC413A0BDE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BEA432-D70A-4466-B5C3-AC4905EA4FF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1BCF04-9476-4495-B3AC-8B5CCF6D8BB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4D26B4-E4A2-4F04-AFEB-53D7BF42DD8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1F6773-314F-4202-B32E-5859C174E89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CB302F-63B0-4E00-8C12-A684CF62C9F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EB8BF7-6904-4F82-9B83-4CE30545AF8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0904F1-FA97-4FE4-B990-ECED67305D1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6E7ACD-031E-4CF3-9D1A-FD58133F999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424C98F-9967-4B44-A87D-670CB971C2A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E415420-9DA1-4D35-B4A0-ABA371DAE0C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DE9F32A-B74A-4D67-9E2F-172F1797730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A4B2BE5-B2DE-48A8-A3D5-EA43760CE7B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6DD310-AC01-4FC8-87E2-FB58FD033591}"/>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F784B5-20B4-44AD-9C0B-3AD686BAF3A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FDB22A-856E-44DF-AEC0-F1E0D4613BC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9FFC7E-9B2C-4738-B6D7-CFBA58A8815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D8733A-888E-4673-91F8-9D60F7AA00F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1829C7C-278C-46CD-A043-7AF81D432F9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2863FA-849D-414E-A2C7-057695CD2E8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8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E8DDF2-D5C7-424B-B3D7-8E2B345C2351}"/>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8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2B8716-9D60-4247-ABB6-0A8160EB85A4}"/>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8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237DB8-50D8-4693-B7D2-200EBB7ED6B2}"/>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8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F1CEB4B-6E55-4548-B8B7-2110E9AFC68C}"/>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DA6C14-C949-4143-9B7C-5FDB1832C1E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8504A4-A93A-4605-BF95-788FC1380A7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20FAA5-797D-42DA-8344-1EE59B07A70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0E39EE-3997-4193-8BFE-70F0C116CBD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2BF63C-8FD4-41E7-96F5-293043794D1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9196BA-A9E6-459C-A8DE-D7FFDBE9DBA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100BDF3-6FE5-4796-A47A-F1CBCFEF99A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53F039-11AB-4138-B06D-30BF2099CAE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C0E3BE-DBE9-4695-A482-2F38FC0887E9}"/>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37B4C5-67C6-41A1-9288-26BD0FABAFE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0530A63-B3F7-4335-9621-7BE4A3C1E29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CF9263-BE3F-4501-AE5C-5DEC8066BF3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A452B4-CC61-4213-940A-27EF7EA4BFDB}"/>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E9D490-4366-4F65-A761-EAA04D21671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997F042-9D76-4A15-B700-B2D95255B7F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165B08-0683-45F5-BBAF-BD678B399AF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533B20-54DF-42E6-88A6-99C41A61FA3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B6560F-44F0-4EA2-8B93-FEA6AFC481D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DF5A5E-02C9-45E7-BA5A-1FD201147317}"/>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0CD21C-1BCC-4A50-BEFC-45206933D13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62C192-A026-45B8-AEDA-367A68C535A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30CF4B-92EA-4E92-8E79-C6DB6BF0708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3236C50-A4D1-45AF-A099-58CE4D30C2F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F03ED1-403B-49D5-B3EF-99869C31893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D973D27-8A91-4D23-93DB-D791D7599BD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ED0D5F-3069-4838-8BE9-396B51FE2FBB}"/>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5E2E60-6766-484B-918A-841B8F2ADAC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E4BAE3-BD23-45A9-ACE4-E3DCFB58E23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CC3EA6-8F78-4F3F-AFF4-03A0493B8502}"/>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32AB83-B17D-4C6C-899D-9FD79442C639}"/>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98354F-1927-45BF-9B39-FB18FF41699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36336D-99EF-4BDC-B705-AF8DE1A6635B}"/>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240BBDA-E81E-4CE7-8684-F4101FA2A5A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0FC7D23-241D-4B78-97F6-A6B691CA8A5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F6ACC1-2946-44C3-84CA-EA788D84398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FB7C90B-5582-4801-AADE-B45570FAB0B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4A538C-7C13-4D2C-B080-E2F6822A26D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72B4EB-10BE-4C42-967B-F25ACBC5129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34D772-B6B8-4BED-8957-A417BC8135F0}"/>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7B615B-ABB5-4641-80EC-341D1A9A637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85DA0B-81E5-4B44-A980-7AAB9C28E5D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40A3E41-9A58-4F73-B635-841510F3B41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9C87E4-73C7-4C6B-9A36-7E9AF27A7B4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660A12-51B7-4916-BB48-8C2635D98E51}"/>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B79C98D-CACB-46D5-9F6B-9B1D6022275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3214"/>
    <xdr:sp macro="" textlink="">
      <xdr:nvSpPr>
        <xdr:cNvPr id="8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A65128-0CFD-4187-AD27-583CEEFC6E9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1C4B000-B82C-4156-88DC-709BBEBD521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7A9B6B0-416F-447D-B8E4-7B78AA2303A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AF42B54-5EA9-4EA8-AF21-3EF9AAD36AD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F89B4B-DA8E-4E19-A529-617ED7F3E59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345E7C-F719-4E09-87D6-CBAF66AF17E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15CD6D-D7BE-43F9-ADDA-A8FCB9C1966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9757BC-2972-42E0-8492-5E66CD2992B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500CF2-FF7E-4FEF-92A0-198C45B9710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7198CB-F9F4-420B-BF9A-0770E1F612F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8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FC5BFB8-2256-49DF-8A57-854B496C056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9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500F62-A3D9-441D-94F2-37948268648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9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BDC9411-7D55-4F0C-A78C-F6D61610D0F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9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C34D84-F653-4F94-8CD3-04A7C17C209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9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9A9090-2437-4243-8F2F-DF0F6EDC7A2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9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338FD4-EBA9-4454-AA3C-0D17445C6CBA}"/>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4800"/>
    <xdr:sp macro="" textlink="">
      <xdr:nvSpPr>
        <xdr:cNvPr id="9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E71DCCF-32EF-42C8-8EFD-02F8DF06CA3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9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4D5C619-190A-4DD6-9A63-6BC72E644CED}"/>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9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0B25C9-ECE9-484A-8362-09436A67FA5A}"/>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9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A4E6F07-BCF0-4308-B4B8-7DFB56235226}"/>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xdr:row>
      <xdr:rowOff>0</xdr:rowOff>
    </xdr:from>
    <xdr:ext cx="304800" cy="306388"/>
    <xdr:sp macro="" textlink="">
      <xdr:nvSpPr>
        <xdr:cNvPr id="9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C1A9FA-DE1C-44EC-89FC-9CE249189721}"/>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41014E-6322-4588-97DD-B4E470FAB60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942876-F226-4D94-BFA7-1E9AAB23C9A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D1F4D5E-F9A4-454A-8B39-675F6E4E097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1888D8D-1C4D-4AC9-97F6-72E305156BF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7CCDAE-DF65-45A7-905F-13E3C5B885E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5D83C68-5ACF-450E-ABEE-1A3077484D4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E3CAE0-10F7-48E1-8DBE-B89336F2CE0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E7B58CE-7802-4585-A011-5C6B957E88BA}"/>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651C53A-4D63-4306-A19F-64FAB6B7EFA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16E271-A38E-4738-B0A9-8681E8DDCDD2}"/>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EAF9E4-CC44-4382-A0C5-C517639895F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408543-9877-4E00-B505-4E8E8FC605B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03C8CB-C6FD-47C1-8A2F-844ED45ED841}"/>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70B511-1AE3-44B5-9D15-FC9AFC2EFE2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F3973E-6DA8-4E42-BF6E-90C3DD94F43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81CC4D-B691-46C4-AD49-A7097C8D30A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2280110-DBDF-402B-ABCB-BE03E4C87659}"/>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712D7FA-5907-4866-BE33-89A45194F5A2}"/>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5322D6-3441-455C-BD22-7BE138A7BFB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0D00BA-DD5A-4A7A-AB63-56CA3DDF560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86987F-4AEF-4354-8B67-B22BE0574C4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723C66-A2CB-4979-8EF0-2C388FE905C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3BA928-2405-4B58-BD2E-FED1518F5E17}"/>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DBA498-5D33-4A0E-8B57-8C323621246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55D813-94AA-422A-858A-715BC3B0489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A41410-A861-4A74-8058-E60C66F2CA1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858B92-45F1-4DE0-856C-D25D0D32677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C7CDB7-CD82-4719-A0AD-2A4C885629A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53A6C8-6B4E-4238-9F54-2D126B980D3A}"/>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330E0A-4DA5-4A76-B79F-A97994D8534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6BEF6A4-BFB1-4EA7-B701-88895F723C5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4C9E3E-26E2-4E5C-8EE1-13475502997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D8D39B-129A-467D-AC8E-82D9D0E0999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B35710-6A1C-471E-8FC5-5C846B4DA622}"/>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BA2064-40D6-4F49-83F7-9E71BBEEA38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E510FC-D2F5-4593-A542-6CC724F205F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86A1AD-81AE-4427-9AE9-CE2B97690E2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D672BE4-02B0-4720-9064-F9C8179A182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4A30C3-C8E4-404E-AEF2-6ADDB0B308E1}"/>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71BDEE-59F0-4579-92A3-A63B9675DA9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F20998F-C042-435F-A395-0E9B6004631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F16CFE-0F81-4CE4-BB48-B90B11E362F7}"/>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E48B78-0D9D-4D25-BC6E-B645FF47BD8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DE05851-9360-4C3B-8DF4-7C366FCD2E3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FBEB43D-07CB-44C8-9D27-06B1111EF9C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94CF9C-08BF-4D55-8705-B98B32A4913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97B9BD4-F367-476F-BDCE-44FEE706938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4302C8-1836-4385-A4A1-B729C4BC8981}"/>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384298-D921-4BE2-9D28-F28AF0AEEC7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026CF8-6494-41C4-976F-42DABBADD7C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746088-8031-4267-847F-07DC043E32C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2BB9F7-E103-44A9-B830-1178D2F07E27}"/>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4D3690-A966-4D08-BAC6-62010C638F3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2C5817-F2A9-4E2F-802F-39DD5010D6F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559DB7-C952-414C-97F8-313477CC035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EEB8BFE-24B8-4749-B223-1C6259C1069A}"/>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D59AF0-D687-4616-A5F4-229D358B2F5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783ED38-B467-44E7-8621-2F81BEFC573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E049759-05DF-4775-BE31-9E4A74BEA8A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8955D4-E404-4520-8D41-C1AD2FBC156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15BD41-153E-4BED-B449-FBA37DFAE8C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FEE37A9-664E-4F2E-BA71-243D1DAF6AE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6388"/>
    <xdr:sp macro="" textlink="">
      <xdr:nvSpPr>
        <xdr:cNvPr id="9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1AF0697-E0A3-48BC-A842-4CB007FA82E5}"/>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6388"/>
    <xdr:sp macro="" textlink="">
      <xdr:nvSpPr>
        <xdr:cNvPr id="9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493860-B29D-4F55-8E4D-490331E2BE09}"/>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6388"/>
    <xdr:sp macro="" textlink="">
      <xdr:nvSpPr>
        <xdr:cNvPr id="9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5D7A89B-7C5B-4176-8055-151655A96407}"/>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6388"/>
    <xdr:sp macro="" textlink="">
      <xdr:nvSpPr>
        <xdr:cNvPr id="9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C21DC6B-638A-4C11-9554-ED42AE7B22C2}"/>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BBEE39-7F27-4B3F-9FBB-7298F996B0B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70FA4AA-CB0E-4BEC-B592-81E37199558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8728403-7870-4008-A65B-991D7EAA4BD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60C21E-E9BD-4432-AD53-8FD03B0CB66E}"/>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B239854-DFAC-4041-A5C3-32309234CEC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A45D6E-3D8D-4E54-8F50-89E1B835B1C6}"/>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FB696E2-8D75-4434-9D6C-D994FFC3B55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A5DB8E-22A4-4603-A6E6-719E12743D6A}"/>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5BCBF3-AF92-47F9-B1A3-235467DFC2E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9DF463-41FE-4B92-97D9-CB8A233A5C1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C75BA1-FFD3-4C69-A858-0739CC9F202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005226-545D-45F9-901F-58A71F82AA5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831AE7-5D2A-43D1-BBFF-194F09BD7449}"/>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18D4BB4-697E-4A7F-A491-BF1850DEBFEA}"/>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739E53E-63FE-4C48-81BC-652B18DA7A4F}"/>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D77EE24-8229-4740-AA20-A911E922352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649F65-3BE7-4C4C-A71C-F994228C18D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317E25-86B4-4D67-AD12-DC1C7F6E90E0}"/>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0D06C2-D2C4-4D6F-9DE8-EB16A3BB0DE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B40C0C-29D4-4E12-B11A-8010748A178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333D36C-65EE-45F9-AF79-653099B7D3B7}"/>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9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EB3382-5F5B-42BC-A150-98B2FA70B804}"/>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DBB97E-9E9B-4A42-BBF7-9135C6454B9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9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17796E-622A-4CBE-9349-AD0C7E37ABE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D12ACF7-7551-4E06-97F1-5342766EE07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CA9A45-5096-4F20-848E-921718F46F2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2BE3AB-E3B4-4CCC-960E-D33321318E5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504E82-7C6C-4D18-AFF8-7AD5604DDD1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7A483A-8B36-46FA-BBE3-0C12D587FC5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F696EFE-9A82-4B56-A0AF-F4BA9F812AC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B2F58C-567F-4534-9E29-0B65334AE09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4AD8E1-6095-479E-9302-EB80EE0BAAE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338C21-1EF7-4BF3-9826-4FBB0DA49DA8}"/>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DE042C-9B5B-4E89-A896-B21503A4E3C3}"/>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2DE274-7EAB-4AF2-96D6-EC75160A1B1C}"/>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D85B47-488D-4C7F-8CC4-EEB452EC3C55}"/>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CFADED-CDFB-4C4A-A060-E26D767849B6}"/>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C22487F-ACEB-4CBA-9B06-6A7E2D96E1C9}"/>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7A5B53A-B39A-4EB4-A249-FABEC1251651}"/>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74BA0C-6331-4BDE-BBB9-B28EA16A792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D9A5BF-13CA-4B56-A86B-B746A045F92B}"/>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65A9B8-6B43-47C7-BDC9-14276D75001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8E8A53-8B3F-4800-862F-79F5F5A8E54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C67510B-7D7F-4B20-A638-A1A4D06472F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EF4049-9C30-4A39-8328-74D0C46C4DAD}"/>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3214"/>
    <xdr:sp macro="" textlink="">
      <xdr:nvSpPr>
        <xdr:cNvPr id="10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8B78297-4004-4311-8533-F0E91F13597B}"/>
            </a:ext>
          </a:extLst>
        </xdr:cNvPr>
        <xdr:cNvSpPr>
          <a:spLocks noChangeAspect="1" noChangeArrowheads="1"/>
        </xdr:cNvSpPr>
      </xdr:nvSpPr>
      <xdr:spPr bwMode="auto">
        <a:xfrm>
          <a:off x="3686175" y="14181772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D66D7A9-F6CE-48AC-808A-BEFA406CFA2A}"/>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30AEA0-A42D-4497-BEA9-B8320DA2EBBF}"/>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C94C190-6D78-4E44-89DA-FB9FE0CFC1B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134436-17DE-40DD-8652-AEDB55EC89AC}"/>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30700A-B5A5-4D49-83A7-8562A5F5973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0280B2-0630-46A1-996D-80E485030937}"/>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917909B-9B12-4ACE-978D-863219B44EC4}"/>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617F96-8E3D-4C6B-8000-2120B13273F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09BFA0-EDFB-4D7C-8307-B12CC96BB7C5}"/>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A7416A-5F82-4F96-B39E-539488B7888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D2D89EB-A586-4C96-A7ED-72809D5E0C50}"/>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100BF7-C94B-4735-B4D3-14E264E94DF8}"/>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7DE04C-F0BA-4AC9-99E3-A61977B65F1E}"/>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FE0FDF-F1C9-420B-8A12-09FFD4B3131D}"/>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FE812F1-8DB7-483F-B56D-7470EFE1EA83}"/>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10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826E09-4476-4E4A-AF7C-B85F52CD9852}"/>
            </a:ext>
          </a:extLst>
        </xdr:cNvPr>
        <xdr:cNvSpPr>
          <a:spLocks noChangeAspect="1" noChangeArrowheads="1"/>
        </xdr:cNvSpPr>
      </xdr:nvSpPr>
      <xdr:spPr bwMode="auto">
        <a:xfrm>
          <a:off x="3686175" y="141817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6388"/>
    <xdr:sp macro="" textlink="">
      <xdr:nvSpPr>
        <xdr:cNvPr id="10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C4C3B1-6808-4351-B376-410C5B1FE258}"/>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6388"/>
    <xdr:sp macro="" textlink="">
      <xdr:nvSpPr>
        <xdr:cNvPr id="10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B1AEAD2-8AB3-4568-AD84-4EEC23292AC4}"/>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6388"/>
    <xdr:sp macro="" textlink="">
      <xdr:nvSpPr>
        <xdr:cNvPr id="10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F3FC8F0-9435-4757-811E-7D9A034B74E8}"/>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6388"/>
    <xdr:sp macro="" textlink="">
      <xdr:nvSpPr>
        <xdr:cNvPr id="10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D6BFDE-4C8C-4134-9B0F-98456B8283EE}"/>
            </a:ext>
          </a:extLst>
        </xdr:cNvPr>
        <xdr:cNvSpPr>
          <a:spLocks noChangeAspect="1" noChangeArrowheads="1"/>
        </xdr:cNvSpPr>
      </xdr:nvSpPr>
      <xdr:spPr bwMode="auto">
        <a:xfrm>
          <a:off x="3686175" y="1418177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105</xdr:row>
      <xdr:rowOff>0</xdr:rowOff>
    </xdr:from>
    <xdr:ext cx="304800" cy="306388"/>
    <xdr:sp macro="" textlink="">
      <xdr:nvSpPr>
        <xdr:cNvPr id="10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966E795-02CE-46BA-AB09-712AB0427FDD}"/>
            </a:ext>
          </a:extLst>
        </xdr:cNvPr>
        <xdr:cNvSpPr>
          <a:spLocks noChangeAspect="1" noChangeArrowheads="1"/>
        </xdr:cNvSpPr>
      </xdr:nvSpPr>
      <xdr:spPr bwMode="auto">
        <a:xfrm>
          <a:off x="3686175" y="256565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105</xdr:row>
      <xdr:rowOff>0</xdr:rowOff>
    </xdr:from>
    <xdr:ext cx="304800" cy="306388"/>
    <xdr:sp macro="" textlink="">
      <xdr:nvSpPr>
        <xdr:cNvPr id="10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DDE0C7-DC7C-4C5B-9BEF-9EE50C5C4BF0}"/>
            </a:ext>
          </a:extLst>
        </xdr:cNvPr>
        <xdr:cNvSpPr>
          <a:spLocks noChangeAspect="1" noChangeArrowheads="1"/>
        </xdr:cNvSpPr>
      </xdr:nvSpPr>
      <xdr:spPr bwMode="auto">
        <a:xfrm>
          <a:off x="3686175" y="256565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106</xdr:row>
      <xdr:rowOff>0</xdr:rowOff>
    </xdr:from>
    <xdr:ext cx="304800" cy="306388"/>
    <xdr:sp macro="" textlink="">
      <xdr:nvSpPr>
        <xdr:cNvPr id="10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074EFC-D615-4C5B-B79C-C4251F63290C}"/>
            </a:ext>
          </a:extLst>
        </xdr:cNvPr>
        <xdr:cNvSpPr>
          <a:spLocks noChangeAspect="1" noChangeArrowheads="1"/>
        </xdr:cNvSpPr>
      </xdr:nvSpPr>
      <xdr:spPr bwMode="auto">
        <a:xfrm>
          <a:off x="3686175" y="2580513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106</xdr:row>
      <xdr:rowOff>0</xdr:rowOff>
    </xdr:from>
    <xdr:ext cx="304800" cy="306388"/>
    <xdr:sp macro="" textlink="">
      <xdr:nvSpPr>
        <xdr:cNvPr id="10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36A5A7-A445-46E1-8453-80F0E02952D1}"/>
            </a:ext>
          </a:extLst>
        </xdr:cNvPr>
        <xdr:cNvSpPr>
          <a:spLocks noChangeAspect="1" noChangeArrowheads="1"/>
        </xdr:cNvSpPr>
      </xdr:nvSpPr>
      <xdr:spPr bwMode="auto">
        <a:xfrm>
          <a:off x="3686175" y="2580513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106</xdr:row>
      <xdr:rowOff>0</xdr:rowOff>
    </xdr:from>
    <xdr:ext cx="304800" cy="306388"/>
    <xdr:sp macro="" textlink="">
      <xdr:nvSpPr>
        <xdr:cNvPr id="10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B07AB1-FD97-4093-A508-E46AE24AE262}"/>
            </a:ext>
          </a:extLst>
        </xdr:cNvPr>
        <xdr:cNvSpPr>
          <a:spLocks noChangeAspect="1" noChangeArrowheads="1"/>
        </xdr:cNvSpPr>
      </xdr:nvSpPr>
      <xdr:spPr bwMode="auto">
        <a:xfrm>
          <a:off x="3686175" y="2580513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106</xdr:row>
      <xdr:rowOff>0</xdr:rowOff>
    </xdr:from>
    <xdr:ext cx="304800" cy="306388"/>
    <xdr:sp macro="" textlink="">
      <xdr:nvSpPr>
        <xdr:cNvPr id="10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2A864B-11D2-4FFE-92D8-2882F49BF701}"/>
            </a:ext>
          </a:extLst>
        </xdr:cNvPr>
        <xdr:cNvSpPr>
          <a:spLocks noChangeAspect="1" noChangeArrowheads="1"/>
        </xdr:cNvSpPr>
      </xdr:nvSpPr>
      <xdr:spPr bwMode="auto">
        <a:xfrm>
          <a:off x="3686175" y="2580513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104</xdr:row>
      <xdr:rowOff>0</xdr:rowOff>
    </xdr:from>
    <xdr:ext cx="304800" cy="306388"/>
    <xdr:sp macro="" textlink="">
      <xdr:nvSpPr>
        <xdr:cNvPr id="10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163266-E3AF-4356-9E95-718D034FCE9B}"/>
            </a:ext>
          </a:extLst>
        </xdr:cNvPr>
        <xdr:cNvSpPr>
          <a:spLocks noChangeAspect="1" noChangeArrowheads="1"/>
        </xdr:cNvSpPr>
      </xdr:nvSpPr>
      <xdr:spPr bwMode="auto">
        <a:xfrm>
          <a:off x="3686175" y="256565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104</xdr:row>
      <xdr:rowOff>0</xdr:rowOff>
    </xdr:from>
    <xdr:ext cx="304800" cy="306388"/>
    <xdr:sp macro="" textlink="">
      <xdr:nvSpPr>
        <xdr:cNvPr id="10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0F4B482-22C0-4CC5-AC92-A01DECE5F47E}"/>
            </a:ext>
          </a:extLst>
        </xdr:cNvPr>
        <xdr:cNvSpPr>
          <a:spLocks noChangeAspect="1" noChangeArrowheads="1"/>
        </xdr:cNvSpPr>
      </xdr:nvSpPr>
      <xdr:spPr bwMode="auto">
        <a:xfrm>
          <a:off x="3686175" y="256565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105</xdr:row>
      <xdr:rowOff>0</xdr:rowOff>
    </xdr:from>
    <xdr:ext cx="304800" cy="306388"/>
    <xdr:sp macro="" textlink="">
      <xdr:nvSpPr>
        <xdr:cNvPr id="10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3E795F-4EA8-4D01-8A0D-EA729A80730F}"/>
            </a:ext>
          </a:extLst>
        </xdr:cNvPr>
        <xdr:cNvSpPr>
          <a:spLocks noChangeAspect="1" noChangeArrowheads="1"/>
        </xdr:cNvSpPr>
      </xdr:nvSpPr>
      <xdr:spPr bwMode="auto">
        <a:xfrm>
          <a:off x="3686175" y="256565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105</xdr:row>
      <xdr:rowOff>0</xdr:rowOff>
    </xdr:from>
    <xdr:ext cx="304800" cy="306388"/>
    <xdr:sp macro="" textlink="">
      <xdr:nvSpPr>
        <xdr:cNvPr id="10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823B21-2D6E-4CB5-966A-6245EBE5F6E7}"/>
            </a:ext>
          </a:extLst>
        </xdr:cNvPr>
        <xdr:cNvSpPr>
          <a:spLocks noChangeAspect="1" noChangeArrowheads="1"/>
        </xdr:cNvSpPr>
      </xdr:nvSpPr>
      <xdr:spPr bwMode="auto">
        <a:xfrm>
          <a:off x="3686175" y="256565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306388"/>
    <xdr:sp macro="" textlink="">
      <xdr:nvSpPr>
        <xdr:cNvPr id="10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89B258-D4AD-4F3C-BFC1-6120F911F71A}"/>
            </a:ext>
          </a:extLst>
        </xdr:cNvPr>
        <xdr:cNvSpPr>
          <a:spLocks noChangeAspect="1" noChangeArrowheads="1"/>
        </xdr:cNvSpPr>
      </xdr:nvSpPr>
      <xdr:spPr bwMode="auto">
        <a:xfrm>
          <a:off x="3686175" y="2595372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306388"/>
    <xdr:sp macro="" textlink="">
      <xdr:nvSpPr>
        <xdr:cNvPr id="10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4119D2-8520-4F83-A141-DADE40FA8A6B}"/>
            </a:ext>
          </a:extLst>
        </xdr:cNvPr>
        <xdr:cNvSpPr>
          <a:spLocks noChangeAspect="1" noChangeArrowheads="1"/>
        </xdr:cNvSpPr>
      </xdr:nvSpPr>
      <xdr:spPr bwMode="auto">
        <a:xfrm>
          <a:off x="3686175" y="2595372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100</xdr:row>
      <xdr:rowOff>0</xdr:rowOff>
    </xdr:from>
    <xdr:ext cx="304800" cy="306388"/>
    <xdr:sp macro="" textlink="">
      <xdr:nvSpPr>
        <xdr:cNvPr id="10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FDEE52-BD1D-4CF5-8F45-69B1C64A0A12}"/>
            </a:ext>
          </a:extLst>
        </xdr:cNvPr>
        <xdr:cNvSpPr>
          <a:spLocks noChangeAspect="1" noChangeArrowheads="1"/>
        </xdr:cNvSpPr>
      </xdr:nvSpPr>
      <xdr:spPr bwMode="auto">
        <a:xfrm>
          <a:off x="3686175" y="2595372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100</xdr:row>
      <xdr:rowOff>0</xdr:rowOff>
    </xdr:from>
    <xdr:ext cx="304800" cy="306388"/>
    <xdr:sp macro="" textlink="">
      <xdr:nvSpPr>
        <xdr:cNvPr id="10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C73C6A-BF13-4198-AA9C-3DC9AA84843D}"/>
            </a:ext>
          </a:extLst>
        </xdr:cNvPr>
        <xdr:cNvSpPr>
          <a:spLocks noChangeAspect="1" noChangeArrowheads="1"/>
        </xdr:cNvSpPr>
      </xdr:nvSpPr>
      <xdr:spPr bwMode="auto">
        <a:xfrm>
          <a:off x="3686175" y="2595372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306388"/>
    <xdr:sp macro="" textlink="">
      <xdr:nvSpPr>
        <xdr:cNvPr id="10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F1F150-3BCC-4522-AB43-E3CA33416C11}"/>
            </a:ext>
          </a:extLst>
        </xdr:cNvPr>
        <xdr:cNvSpPr>
          <a:spLocks noChangeAspect="1" noChangeArrowheads="1"/>
        </xdr:cNvSpPr>
      </xdr:nvSpPr>
      <xdr:spPr bwMode="auto">
        <a:xfrm>
          <a:off x="3686175" y="2595372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306388"/>
    <xdr:sp macro="" textlink="">
      <xdr:nvSpPr>
        <xdr:cNvPr id="10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5D3F3E-89DE-45A1-BAA6-D5DAEADA8F93}"/>
            </a:ext>
          </a:extLst>
        </xdr:cNvPr>
        <xdr:cNvSpPr>
          <a:spLocks noChangeAspect="1" noChangeArrowheads="1"/>
        </xdr:cNvSpPr>
      </xdr:nvSpPr>
      <xdr:spPr bwMode="auto">
        <a:xfrm>
          <a:off x="3686175" y="2595372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304800" cy="303214"/>
    <xdr:sp macro="" textlink="">
      <xdr:nvSpPr>
        <xdr:cNvPr id="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485FDC-42D4-4ACE-872F-9A2F48192BAB}"/>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77D18A-5E1C-415A-9A14-283F13FF89F1}"/>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8481A7-5FF2-49B5-968D-EB4A139C6E7A}"/>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225A471-6A66-4433-A5E0-EBF005763383}"/>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E8FB8E-1A64-450F-BF26-0FC6D385468A}"/>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1842E4-708B-448E-8334-670B801E0385}"/>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141B91-9CE5-4F20-BC8B-C5F6C3968300}"/>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F149FF-9F83-44E3-B316-A2C94AC011AC}"/>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DB44CDB-8B92-4279-9D82-3092A7399CB0}"/>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1D580F-A618-4ABE-B9C5-87E86175D636}"/>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B48EE7-9B40-4B92-B035-3FB43ADD1E67}"/>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A63EE5-2319-4319-8EC0-68B7EF35509E}"/>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13E785-EEBC-4400-BDA6-A3D65485B752}"/>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46D1A3-1978-4D54-BD61-8440FFB28C5B}"/>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6ED639-236E-4619-AD75-3A91ECD4D6CD}"/>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B77F69-4236-486A-AF17-E8899D1D5761}"/>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482796-9C49-46E4-84ED-DC9A8FF6B564}"/>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C8EEC23-0244-42F2-89DB-9ADCB3A7CE55}"/>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197E53-B2EE-4FE2-81EE-2F7A12578F42}"/>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DC84D0D-D29C-48C8-B6B8-2D3383EC426B}"/>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26DC04-ADEF-4948-AC16-C146409EB63E}"/>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2DA7A6-D3BE-4796-BB09-F58601D3B584}"/>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6D61F3-5216-411C-BF4C-8397951B49F7}"/>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ECBE36-2F65-4F60-9E07-881E20EB1DAD}"/>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E2FC4BC-0FD7-4C67-8B3D-B9209678D7CF}"/>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9D9EB7-49AB-4DB7-AE77-F664DC257BF6}"/>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4FAD3D-978C-4E5D-91C8-561A8FC328B1}"/>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DF3C37-FB6A-45BD-971B-ABF55F455B55}"/>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4C54C5-9077-408E-9A35-542BE0B7EECB}"/>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D5355D-F0C0-4BAC-9B40-E9B3BDFDC2E8}"/>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CB3649-8CCA-49CD-9CAD-14133DC5855C}"/>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3C84D5D-A1C1-4CAC-8C7F-4CDCBF47185B}"/>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017F609-68F3-4CEF-B6BC-6AE9B9573AFA}"/>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6F5282-2422-48E6-82AD-6FFF2C27E8DC}"/>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48307D-9C26-437A-84DC-46D953078A4B}"/>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B0BCD4-3EB1-409B-A945-4D6BA60D3820}"/>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5688EA-6E8C-4F29-80A0-571595959092}"/>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C493C4-1804-43C8-BC49-97E90243A669}"/>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CCE275-F270-467E-B8AF-FCFC147A7199}"/>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0E6034-A3F0-42EA-BCB5-55FB794F946F}"/>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9E6A96-50BE-4FB1-882D-E520DA0192A2}"/>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1B1EF0-502E-477A-AAB5-565CB8430EC3}"/>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074785-E616-445D-A269-36A134EE01A1}"/>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926266-70E9-4C0D-9E0C-A75D1B6293F7}"/>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7D9C86-01C3-46BF-BB37-1DCCC174D54C}"/>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5CA2D5-62D9-4707-AE7C-CCA0CDF95A31}"/>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ABACC5-2730-497C-949B-C3B9D8A9AC4D}"/>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038609-B33F-4C65-B6A3-E3B4F75D0247}"/>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8DEA90-3DDF-44D1-8925-A1593D78004E}"/>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261699-B3EA-4609-A0C0-75DD0A586654}"/>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8BD63A-8749-4347-ABB1-75EF42F2CB36}"/>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C731DA-3973-464A-8732-5A462F744B46}"/>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64427C-3CB6-4F2D-A15D-37159ED318E5}"/>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9CD3B8-A586-4483-A7F5-1A901EECE602}"/>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0042"/>
    <xdr:sp macro="" textlink="">
      <xdr:nvSpPr>
        <xdr:cNvPr id="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C6DA8B-C0A0-4EBD-8BCB-74A3227C96B7}"/>
            </a:ext>
          </a:extLst>
        </xdr:cNvPr>
        <xdr:cNvSpPr>
          <a:spLocks noChangeAspect="1" noChangeArrowheads="1"/>
        </xdr:cNvSpPr>
      </xdr:nvSpPr>
      <xdr:spPr bwMode="auto">
        <a:xfrm>
          <a:off x="762000" y="0"/>
          <a:ext cx="304800" cy="300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0042"/>
    <xdr:sp macro="" textlink="">
      <xdr:nvSpPr>
        <xdr:cNvPr id="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47FFB0-7DA8-443A-B73F-16B337E79A30}"/>
            </a:ext>
          </a:extLst>
        </xdr:cNvPr>
        <xdr:cNvSpPr>
          <a:spLocks noChangeAspect="1" noChangeArrowheads="1"/>
        </xdr:cNvSpPr>
      </xdr:nvSpPr>
      <xdr:spPr bwMode="auto">
        <a:xfrm>
          <a:off x="762000" y="0"/>
          <a:ext cx="304800" cy="300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52797F7-8804-40BD-8B15-868D751059B4}"/>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876545-F2AA-48A0-B36E-6447D580190A}"/>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DACA50-D13D-4237-BD89-01BC4F37FB1B}"/>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495CF66-CAC8-491B-AE77-44561A66E07C}"/>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1A6910-68DC-41E1-AD46-7ADD20C9AC6C}"/>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55B913-D7B5-4E9F-AC8D-C2578DC35884}"/>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211B2F-18D7-4E3D-B5CF-7F45444EC7F7}"/>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07E65C-DC5C-4DDF-8B8C-3B9C3341786B}"/>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0279E5-BE5C-4124-9DF7-298ACDC1673C}"/>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790445-6010-40BE-9C1A-D04555DE2A32}"/>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26D124D-DD3E-4E6B-8CD3-5F5A6B122B69}"/>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E8A268-963E-4D3C-BC6C-136BA5DE3A17}"/>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7B5072-CC81-4357-A1F6-ED1A27AC8260}"/>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8A4104-B2B3-4CC5-97A6-1DD0B439279B}"/>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D53BB96-6D07-4B82-BE9B-21D90F35A2E3}"/>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7A85B8-4FFC-4D43-BAC3-2AE2A42702FE}"/>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2AAB05-BB2F-4D0A-BF5E-481CCA963525}"/>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B4A2C74-80B2-489C-838E-20B9D097911D}"/>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02C75D-1577-4192-BD12-39FC7B5C13C4}"/>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534E59-8FF4-49C4-AB08-F987AA1FF1F8}"/>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0B9D39-F81C-4FB9-96B7-A5762E1C57C5}"/>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1294B3-36DA-4329-836C-4819AB2DE7FA}"/>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196276-0DBD-4E79-9EE2-B1464147D308}"/>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15646D-4EC8-41C2-B2E2-0B1498B90B09}"/>
            </a:ext>
          </a:extLst>
        </xdr:cNvPr>
        <xdr:cNvSpPr>
          <a:spLocks noChangeAspect="1" noChangeArrowheads="1"/>
        </xdr:cNvSpPr>
      </xdr:nvSpPr>
      <xdr:spPr bwMode="auto">
        <a:xfrm>
          <a:off x="7620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B55894-6715-455C-A95F-C86889B0E874}"/>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109B99-0B04-4A1F-9B00-7907FF84ED5F}"/>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B89B8EA-3518-4696-8D39-69ED0ECEA0B0}"/>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3214"/>
    <xdr:sp macro="" textlink="">
      <xdr:nvSpPr>
        <xdr:cNvPr id="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49BD66B-DF8A-416A-B94C-4FC000A9B4CE}"/>
            </a:ext>
          </a:extLst>
        </xdr:cNvPr>
        <xdr:cNvSpPr>
          <a:spLocks noChangeAspect="1" noChangeArrowheads="1"/>
        </xdr:cNvSpPr>
      </xdr:nvSpPr>
      <xdr:spPr bwMode="auto">
        <a:xfrm>
          <a:off x="762000" y="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55</xdr:row>
      <xdr:rowOff>0</xdr:rowOff>
    </xdr:from>
    <xdr:to>
      <xdr:col>1</xdr:col>
      <xdr:colOff>304800</xdr:colOff>
      <xdr:row>861</xdr:row>
      <xdr:rowOff>34956</xdr:rowOff>
    </xdr:to>
    <xdr:sp macro="" textlink="">
      <xdr:nvSpPr>
        <xdr:cNvPr id="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8E1FA6-DDA1-440D-808B-B7FDB0577CC3}"/>
            </a:ext>
          </a:extLst>
        </xdr:cNvPr>
        <xdr:cNvSpPr>
          <a:spLocks noChangeAspect="1" noChangeArrowheads="1"/>
        </xdr:cNvSpPr>
      </xdr:nvSpPr>
      <xdr:spPr bwMode="auto">
        <a:xfrm>
          <a:off x="762000" y="65608200"/>
          <a:ext cx="304800" cy="53165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55</xdr:row>
      <xdr:rowOff>0</xdr:rowOff>
    </xdr:from>
    <xdr:to>
      <xdr:col>1</xdr:col>
      <xdr:colOff>304800</xdr:colOff>
      <xdr:row>861</xdr:row>
      <xdr:rowOff>34956</xdr:rowOff>
    </xdr:to>
    <xdr:sp macro="" textlink="">
      <xdr:nvSpPr>
        <xdr:cNvPr id="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2AEAA9-9A3D-4E71-B790-DC8AD0D96A2D}"/>
            </a:ext>
          </a:extLst>
        </xdr:cNvPr>
        <xdr:cNvSpPr>
          <a:spLocks noChangeAspect="1" noChangeArrowheads="1"/>
        </xdr:cNvSpPr>
      </xdr:nvSpPr>
      <xdr:spPr bwMode="auto">
        <a:xfrm>
          <a:off x="762000" y="65608200"/>
          <a:ext cx="304800" cy="53165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54</xdr:row>
      <xdr:rowOff>0</xdr:rowOff>
    </xdr:from>
    <xdr:ext cx="304800" cy="303214"/>
    <xdr:sp macro="" textlink="">
      <xdr:nvSpPr>
        <xdr:cNvPr id="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527648-8A5C-4989-B408-6CB89ED78913}"/>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7163D2-F77E-4EF6-A86C-2AE3954A5DD1}"/>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B482BA-0DB0-4B58-89FE-CE42124865B4}"/>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66A062-CD04-4F67-8744-DDDEE37523A0}"/>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9A96FE-B482-4330-BE19-AF67CC02774C}"/>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6E8E1B-7F74-4C3E-B1C1-F93F355A1F71}"/>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E1B47F-76A3-4441-AD41-BCF8D0BE5AB3}"/>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DBFE06-BCE2-42F6-909C-F80A24ACB193}"/>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7FEF4D-E621-40C6-996D-C402372FAB79}"/>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26B34D-A6A3-44AC-BDC8-99530C54628E}"/>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6C4E54-8C58-45FA-85DA-074A64491706}"/>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D36AAD-768B-40AA-880F-98E6FCE76548}"/>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C874827-D863-4AD9-8066-EFB9B51C6E97}"/>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59F653E-14F1-4AEB-91F7-47E81BC4117F}"/>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DE98879-A75F-4B38-A45B-F4CB016E18AC}"/>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3A3E89-E25F-4BE5-A487-B75B5322AFF8}"/>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33CA4A-DB9B-42BD-842D-7CD52E09B7B7}"/>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73A535-521A-4E28-A95F-E4990B82C42D}"/>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9CC414-4F39-4997-B366-C9731AA20E7F}"/>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68F1C7-75BC-47C3-AF7A-78C0D5E1EE49}"/>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346245-FFDD-48BC-AB15-8AC082F54845}"/>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847E87-0609-410D-B79E-B96F747A1CF9}"/>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E9E702-D7AD-460C-A79C-2ACAF34AE9F6}"/>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3297C4-947D-48EA-9E64-E68E26B052BE}"/>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328577-76A7-43AD-A507-B158C9022DAA}"/>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FD812C-3491-489F-9F0B-2BF17ACF33DB}"/>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5F9B09-BC41-4278-9749-75CEC384CA03}"/>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75361B-00B5-4818-AAE9-6DFBB4DCCB4A}"/>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2BB1DCB-7772-44F8-A5D2-6153AE328433}"/>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06CB4B-DBBA-4902-98B3-20D8E4555E2E}"/>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B38FD0-3737-4700-96D3-1B3BA8FBD11E}"/>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7AC8F6-FE4E-41A1-8518-3CDECABE875B}"/>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D7F170-DA38-42E4-AD2B-0498E1C530C8}"/>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F2067D8-AD29-4D2C-A5CF-777C1C0E51C7}"/>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9FB47F-F176-4E0A-A82F-CF1C17CDA17B}"/>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B597E1-A4FD-4254-875F-F955DA82F18E}"/>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B93BD2-BB4A-47C4-ACCF-38D1A69C9B8F}"/>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CECCC0-654D-4834-85C0-0C4078B0DD72}"/>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3A7FD9-2D5D-45FA-9F1E-6DA962E57A1D}"/>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1B12775-C97B-4824-802F-57DA40EF9330}"/>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C47A1A-1979-45BD-B358-2AB902B62E4B}"/>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BF947B-7755-48EE-896D-3E9368396711}"/>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38B8FA-5814-47C7-BE18-6172A8C5A396}"/>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42FCD3-8E04-4A13-98C1-25C628915DFB}"/>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E6E2BA-D441-4346-9DAF-CD3AC75D47B1}"/>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39875E-C2A5-47FF-9E90-E9420907F150}"/>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1EB570-06FE-4F71-89B3-3B4282106863}"/>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C7502D-E218-4976-89B1-31849D1DBF9C}"/>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0C533A0-F41E-46D5-BE68-6957829A2178}"/>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658BB1-800D-430E-83D4-90BE229A8597}"/>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1AAC55-6B3B-430E-A5B8-9F9CB4DC9371}"/>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9AC783-8B7C-48B5-BE53-5B415A8B94C2}"/>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0042"/>
    <xdr:sp macro="" textlink="">
      <xdr:nvSpPr>
        <xdr:cNvPr id="1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653386-D485-45CD-A37A-01B2B04D0C6B}"/>
            </a:ext>
          </a:extLst>
        </xdr:cNvPr>
        <xdr:cNvSpPr>
          <a:spLocks noChangeAspect="1" noChangeArrowheads="1"/>
        </xdr:cNvSpPr>
      </xdr:nvSpPr>
      <xdr:spPr bwMode="auto">
        <a:xfrm>
          <a:off x="762000" y="64541400"/>
          <a:ext cx="304800" cy="300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0042"/>
    <xdr:sp macro="" textlink="">
      <xdr:nvSpPr>
        <xdr:cNvPr id="1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36860E-E0F5-4BE5-AB25-A6D7329F2ACF}"/>
            </a:ext>
          </a:extLst>
        </xdr:cNvPr>
        <xdr:cNvSpPr>
          <a:spLocks noChangeAspect="1" noChangeArrowheads="1"/>
        </xdr:cNvSpPr>
      </xdr:nvSpPr>
      <xdr:spPr bwMode="auto">
        <a:xfrm>
          <a:off x="762000" y="64541400"/>
          <a:ext cx="304800" cy="300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28466C-3C41-4297-8C4F-0515A77611D2}"/>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26DC02-E5E3-4010-9B7B-C900E8F2769F}"/>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9A9C5E-B6D2-431C-A468-04E7ABFB052F}"/>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6DE497-5EF6-4990-9C3B-0B2FA6EA75A4}"/>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B7D9B0-0A80-4ABA-ADC2-4FFBE858D97F}"/>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5CCB241-F89A-4595-AF7D-E81EC513F22B}"/>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E3A52B-FDE4-4D35-AFE6-C966F1B5AB99}"/>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E3B61C-42F8-427F-A0DB-4E235173005D}"/>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926EE6-82E1-4DE8-A4C5-94DCBE28FCD1}"/>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55B2229-11A3-4A18-873E-1BCACEC33883}"/>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FAEBB2-1403-4AE9-BCBB-6AA5089DCF04}"/>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854536-A2AD-4FC0-BB27-4EE91789EE08}"/>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BA0447-C028-4B81-B5E4-E9D082D35ACD}"/>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399B6C-8BDF-478C-978C-E331A7B20F82}"/>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AA386C-BF20-4C6F-A881-C4F35242CFCB}"/>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68B9E4-AFA8-43F4-9F04-42663C4C9D26}"/>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224B21-F63F-46F0-B435-C7F4C44546D0}"/>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51711A-18F1-4419-95E6-7EECCB5F02D3}"/>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14C2AC-2933-4593-B96E-77E44116EFC5}"/>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FFABA8-8BB3-4943-8FA8-F8E6295204DE}"/>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315260-1C2E-4269-9696-8661B03B3938}"/>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0F8394-2332-495E-B6C2-0D24555B3E60}"/>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57BBAA4-AB5F-4B00-9153-F269F1B7C663}"/>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3F1BC4-F536-4477-B608-DD9A011EF52C}"/>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10574A-57E8-433F-ACE7-45E3FE2CE4F3}"/>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4530F1-5678-40C1-9250-91EDD62EFDE2}"/>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1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5374DF-B09C-4A0C-AF99-5775E247ECA9}"/>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1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6551FE3-973B-40AD-8242-B2F82AF7CD78}"/>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D10FB4-EBD9-49F7-BC44-9DDBBB06F6E1}"/>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C3F6F9-ED44-411E-B2EC-0072781DD666}"/>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D57025C-9F9B-48B8-92F3-57AC740DBBCF}"/>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D3BC39-5D65-468C-AAF7-14359FF74195}"/>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753096-70DC-46ED-A112-505A7D48AEF5}"/>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5DEE0A-4ED5-49BF-BA9B-FBEB03B8125D}"/>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A8EFDF-893A-44D4-8ED0-988730DDD001}"/>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1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82E843-AE19-462F-9B21-244A47572A50}"/>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92A8B0-A32D-488E-BBF0-A8F65B59A96D}"/>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1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F508E0-3950-49BF-8F62-40C1734CE02E}"/>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1627"/>
    <xdr:sp macro="" textlink="">
      <xdr:nvSpPr>
        <xdr:cNvPr id="1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E3E5FC-E3CA-4D54-8125-4EE5D64316A4}"/>
            </a:ext>
          </a:extLst>
        </xdr:cNvPr>
        <xdr:cNvSpPr>
          <a:spLocks noChangeAspect="1" noChangeArrowheads="1"/>
        </xdr:cNvSpPr>
      </xdr:nvSpPr>
      <xdr:spPr bwMode="auto">
        <a:xfrm>
          <a:off x="762000" y="65608200"/>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1627"/>
    <xdr:sp macro="" textlink="">
      <xdr:nvSpPr>
        <xdr:cNvPr id="1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5B2A26-C8F5-4A26-80EA-F1559AFF708C}"/>
            </a:ext>
          </a:extLst>
        </xdr:cNvPr>
        <xdr:cNvSpPr>
          <a:spLocks noChangeAspect="1" noChangeArrowheads="1"/>
        </xdr:cNvSpPr>
      </xdr:nvSpPr>
      <xdr:spPr bwMode="auto">
        <a:xfrm>
          <a:off x="762000" y="65608200"/>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BAF3B4-DD1B-47BF-8739-F066FA283E9A}"/>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078277-A17C-4089-AA6A-F16CEDFA85DC}"/>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268CE9-D01F-46AA-A42B-048AABE091BD}"/>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64F1B0-E4D6-4C01-88D0-5DCEE6667837}"/>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65468B3-BE11-457C-BC2A-1B09C149B18A}"/>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D921802-6918-4066-8AEF-AFC8A14213D3}"/>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89B3FE-8340-4D99-A8B0-2AD903E757E7}"/>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83C568-573D-4BE2-B508-D513C775833E}"/>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2A8D4A1-DB35-46FC-A5BC-31FADD2992B3}"/>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1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188A48F-6DCA-414C-A40D-591A248A23E2}"/>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E5F4C1-E4D2-4F52-9DE1-A85E54B203F3}"/>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6D34114-FF47-40E3-AE51-E7AFAA88C1F8}"/>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5B273D-71E6-4FA7-8099-1762653D87B0}"/>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1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9C466B-76CE-4AB7-933B-2D357F603BEF}"/>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5CC8F56-9E8D-4592-81CD-25DE9286659C}"/>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AC993C-2F0E-4E76-9E49-07306DBC0B8D}"/>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132011E-919A-4D71-878E-6C391BC918EE}"/>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1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552BF62-2164-4AE4-BF96-A8D51010507F}"/>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0B93C2-BC77-427E-94A2-5E6BDBC6EECB}"/>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2CDA69-A8BC-4938-B85C-A91DAE03614C}"/>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BE4A6E4-4C0C-48D2-A4A6-FCD2D0B0DBFE}"/>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44E959-79C9-4045-8650-17502D8C8593}"/>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502B39-ADF2-4649-A9B2-903B1C43163D}"/>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AA7DF3B-96FE-458F-BC2C-42E0E2489A76}"/>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BB2E7C3-66AC-4D1C-A853-7B522EB03BCE}"/>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DD4395-42E1-4A6A-97EE-592B76F21AEB}"/>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FA6DB5C-D8C6-4F5F-8F95-5750A9F2AB56}"/>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2CBD0C-C130-4DD8-AAE7-3C7D6B9539BD}"/>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CCE3D19-FE72-4D46-90B8-92D9FD09FF8D}"/>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DD5E85-7448-4B04-BF18-C285BDA47C96}"/>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1630"/>
    <xdr:sp macro="" textlink="">
      <xdr:nvSpPr>
        <xdr:cNvPr id="2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994D1D-BF8F-4320-BB00-D64C7B177C84}"/>
            </a:ext>
          </a:extLst>
        </xdr:cNvPr>
        <xdr:cNvSpPr>
          <a:spLocks noChangeAspect="1" noChangeArrowheads="1"/>
        </xdr:cNvSpPr>
      </xdr:nvSpPr>
      <xdr:spPr bwMode="auto">
        <a:xfrm>
          <a:off x="762000" y="64541400"/>
          <a:ext cx="304800" cy="3016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1630"/>
    <xdr:sp macro="" textlink="">
      <xdr:nvSpPr>
        <xdr:cNvPr id="2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DAF2CA-2216-4F05-A017-A667AAE7D4A8}"/>
            </a:ext>
          </a:extLst>
        </xdr:cNvPr>
        <xdr:cNvSpPr>
          <a:spLocks noChangeAspect="1" noChangeArrowheads="1"/>
        </xdr:cNvSpPr>
      </xdr:nvSpPr>
      <xdr:spPr bwMode="auto">
        <a:xfrm>
          <a:off x="762000" y="64541400"/>
          <a:ext cx="304800" cy="3016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11913F-15A6-4932-A452-A538C741DF42}"/>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4B5286-0837-4EC4-A719-8E368DDA1EB5}"/>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41BE4C-6B2E-4472-96A6-A80EA3C8DB2B}"/>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E27D22-D865-4ADB-8711-27042C58D81E}"/>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F44D33-EE23-43F5-A60A-C8E490E2156C}"/>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5783127-6ACB-4EC7-B174-152986FCE8C7}"/>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AC4298-7661-4FBF-A1E9-45C369EEBDBF}"/>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1FFDFE-4A77-479E-8F13-6383FC526F45}"/>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FC326CB-E68D-4484-B58C-EC6BDCA7992D}"/>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93C7BA-8D79-48E5-9C85-16715383760E}"/>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054A9D-95E6-4BBB-9330-AE82BAC361E2}"/>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D07975-524E-46D7-90CC-EF6673351BF0}"/>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538082-4EB2-4622-84E7-121436E40DEF}"/>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64B5991-432B-4430-A3BE-A3A0E99EC8FD}"/>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C2EEAE-7587-49EE-8ABF-8DCF11CC4BAA}"/>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6D1320-F02F-4452-939F-F388D73FE203}"/>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F43CDD-6B6E-4DCB-8D0B-F45B90EB285B}"/>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F0F94A-A408-44CD-9DD3-AC39F3FA223A}"/>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816FC6-541D-430C-BF0B-754D31F30054}"/>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241077-485B-4D49-B551-EB002B812377}"/>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FF0D0B-B662-44F2-8E70-1E6564F90A29}"/>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D63F54-EE0C-48E4-880E-B69BDF143E95}"/>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44060A8-263A-4F18-AEDB-59EF2A555E4B}"/>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764685-D470-4914-B7AC-DADB4B4C8996}"/>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BB72BB-5FCC-4741-95E5-1CE958A6CB0D}"/>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727856-ECB3-4AC8-BBE0-7F4867DBE565}"/>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2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0B21817-2227-4B40-9CFA-783A1187073C}"/>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2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E74911-51CB-4CC3-B0FE-B5C025D5AD2A}"/>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D69BF7-F249-405C-BD3C-EEEAB065882C}"/>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3EC343-1011-4BE6-8688-71B3288E4B39}"/>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91401A-2E44-4B10-8B95-F86DB52D55BF}"/>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A28778-4A4F-4E25-B87C-C0B0D12EC63D}"/>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5C51B1-C521-4733-996C-19892DF4B15A}"/>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61D6EF-4E39-47ED-BFE1-435B7DD717FF}"/>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1B2FE16-2BBE-4D3F-8C79-6D1FC7D0CBBB}"/>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B5CEB25-E1C0-458D-BC6D-C168F14DF572}"/>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A63642-DF0B-4083-95D5-E03325EAC77B}"/>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929E21-7320-4FAA-8B50-8D616FDA0937}"/>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1627"/>
    <xdr:sp macro="" textlink="">
      <xdr:nvSpPr>
        <xdr:cNvPr id="2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02FC864-B8F7-4D7D-AF6D-1FAA83B3C1E1}"/>
            </a:ext>
          </a:extLst>
        </xdr:cNvPr>
        <xdr:cNvSpPr>
          <a:spLocks noChangeAspect="1" noChangeArrowheads="1"/>
        </xdr:cNvSpPr>
      </xdr:nvSpPr>
      <xdr:spPr bwMode="auto">
        <a:xfrm>
          <a:off x="762000" y="65608200"/>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1627"/>
    <xdr:sp macro="" textlink="">
      <xdr:nvSpPr>
        <xdr:cNvPr id="2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C9309B-B55D-42D2-BF43-714C6D827C4F}"/>
            </a:ext>
          </a:extLst>
        </xdr:cNvPr>
        <xdr:cNvSpPr>
          <a:spLocks noChangeAspect="1" noChangeArrowheads="1"/>
        </xdr:cNvSpPr>
      </xdr:nvSpPr>
      <xdr:spPr bwMode="auto">
        <a:xfrm>
          <a:off x="762000" y="65608200"/>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65A524-2B8D-4647-8C9B-9DB1954F693A}"/>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3387C94-A0BA-46E1-AB9F-56749CD1FEC9}"/>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EC1E92-D558-47E9-84F0-A3DB94051A14}"/>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31320D-B8D4-4938-ADB7-DCDBFB5675D7}"/>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F57FF7F-630F-4F00-B9DF-C3351352CD25}"/>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9F2082-9A1D-4CA0-BEAA-51FC188773C3}"/>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C9EF27-811B-4001-B66C-4220D6AB9AC5}"/>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65DAAC-B034-471C-8E32-456DB6704500}"/>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18D09C-5946-423E-A7CC-EB3B34C7EB9C}"/>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B9EEE1-96C8-46AF-AECC-971F2B78E6C7}"/>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183281-07F8-413F-A1DE-473224A3DCDA}"/>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E3EE2FC-B08A-43E3-9677-BB8D2AC0AA00}"/>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E9E54C-833D-4F81-A240-1A31AD2739A1}"/>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F1207A-8799-4254-9C5F-2B14BA31ECBC}"/>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1FAA8C-7E77-44CD-A667-F0C40E38388F}"/>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A36CC66-4D03-4C51-9909-DA1C8BD7E81D}"/>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2781667-BE54-4E41-AC4E-7AD3B7640651}"/>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DF3E804-525E-40FA-A1E4-1E007CEFADF0}"/>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46F117-CCA8-4825-A38B-583178783BBC}"/>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15C1F54-FB04-422C-AB22-3E1B41C5B442}"/>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9FA377A-1863-48F2-99A7-557F9BD84A97}"/>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ACD9B2-A519-402D-8C51-BC68AA523D97}"/>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418DF8-7EFE-4892-BD1A-FE980919244F}"/>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2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07A42F3-0D00-466C-B1F1-CB40926EB141}"/>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97F80A0-507B-4939-9EA7-29925F89AF9E}"/>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96FAC7-504B-4D02-8415-8418F130D628}"/>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CC6CA7-194B-4FC0-8FAB-A91B7BC393C6}"/>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853EF1-37C9-4267-9601-2206EBEF4E83}"/>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597DD2-BCF3-4B33-8DD3-300C047EDF5F}"/>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AA207E-2CBB-4E7A-970C-5EAFD3981338}"/>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9E713C-7954-4772-91F8-43D11CEE8EED}"/>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D5CD78-5900-477B-83A6-7051B7C10736}"/>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EB9C71-3335-4646-95D6-5C1817A30086}"/>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50F46F-CD76-453F-BEE9-0DB429E0BCA7}"/>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BA60FA-9526-4656-AEF2-57C882CA4AD6}"/>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D70A7F-C1C7-4AE0-BE2E-67FCB4ACDF35}"/>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3E7815-65F7-4CDC-824D-336744E5B915}"/>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2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69A665-87D9-49AF-BDE4-BB4AF82E594B}"/>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F0E0713-309C-48CA-A25B-92F0BE31CD50}"/>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2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750792-0E64-4ED6-89BA-07F531ED2C52}"/>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2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417E1E-C94D-4EE4-9DD0-38E1EFF04E17}"/>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2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362F966-3F24-4AAB-AAA4-F9464C81FF51}"/>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0F36157-F067-4907-B9AE-F20BA505D9DD}"/>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2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63FFB21-0BB9-4530-AF35-D542605C8CCB}"/>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5F6DEF-AF77-4DDE-ACE4-08702AA940C9}"/>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2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815142-99AB-4260-A158-729623689946}"/>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033EE8-8AB4-411B-9EB6-3F630EF5AED2}"/>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85DCC3-218A-493A-96A8-C8CDA6D83E00}"/>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4CEF0E-7050-4C5D-A6E1-FA1DA3DF90A7}"/>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8C87AFD-16EE-41A4-9948-3FB94F5BFE90}"/>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41752E-FFF0-4465-AEE4-E6F6AEA7E024}"/>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38908F-AE11-4EF3-8468-F9C96FEAC3F9}"/>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01E84D0-8667-4FAB-906E-B3E90801CCC1}"/>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ADFE52-0B5D-4582-B69B-CE46A0163234}"/>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7F1402-D56A-4FB0-900C-E1068C53938B}"/>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D2B54C-1DE2-4BC7-8677-E7009432028A}"/>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3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7AB633-3257-430D-9978-FD9267B2DB7C}"/>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3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7A4CAC-7E61-4082-B91E-A3B1505C4A48}"/>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3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20FB0FB-C6B6-4EDB-A83D-A1514FEDE864}"/>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3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7706D19-F0C6-42D3-A2E8-4CB07DC254AB}"/>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3214"/>
    <xdr:sp macro="" textlink="">
      <xdr:nvSpPr>
        <xdr:cNvPr id="3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1A159D-6A22-4B38-8611-599F44993AA8}"/>
            </a:ext>
          </a:extLst>
        </xdr:cNvPr>
        <xdr:cNvSpPr>
          <a:spLocks noChangeAspect="1" noChangeArrowheads="1"/>
        </xdr:cNvSpPr>
      </xdr:nvSpPr>
      <xdr:spPr bwMode="auto">
        <a:xfrm>
          <a:off x="762000" y="6174105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3214"/>
    <xdr:sp macro="" textlink="">
      <xdr:nvSpPr>
        <xdr:cNvPr id="3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5DCE50-53DC-4098-BE60-201CEA2D6304}"/>
            </a:ext>
          </a:extLst>
        </xdr:cNvPr>
        <xdr:cNvSpPr>
          <a:spLocks noChangeAspect="1" noChangeArrowheads="1"/>
        </xdr:cNvSpPr>
      </xdr:nvSpPr>
      <xdr:spPr bwMode="auto">
        <a:xfrm>
          <a:off x="762000" y="6174105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4800"/>
    <xdr:sp macro="" textlink="">
      <xdr:nvSpPr>
        <xdr:cNvPr id="3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D55054C-AD7E-4AE0-AB77-71DA124528C2}"/>
            </a:ext>
          </a:extLst>
        </xdr:cNvPr>
        <xdr:cNvSpPr>
          <a:spLocks noChangeAspect="1" noChangeArrowheads="1"/>
        </xdr:cNvSpPr>
      </xdr:nvSpPr>
      <xdr:spPr bwMode="auto">
        <a:xfrm>
          <a:off x="762000" y="6347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4800"/>
    <xdr:sp macro="" textlink="">
      <xdr:nvSpPr>
        <xdr:cNvPr id="3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6190E8-2129-4CB6-B3B9-579865CEC1A4}"/>
            </a:ext>
          </a:extLst>
        </xdr:cNvPr>
        <xdr:cNvSpPr>
          <a:spLocks noChangeAspect="1" noChangeArrowheads="1"/>
        </xdr:cNvSpPr>
      </xdr:nvSpPr>
      <xdr:spPr bwMode="auto">
        <a:xfrm>
          <a:off x="762000" y="6347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61A51E-54E1-4AE3-B846-6195330BD3E0}"/>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CCBBF3-1AC4-44B2-8216-136CE7B2EB0C}"/>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7E5BBA-4573-4845-9CF7-C08374AD1C23}"/>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BBA8D9-7CF5-4E74-B67B-32257A4ADF20}"/>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6659FCE-3296-4134-AB86-2766861E0956}"/>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F1F0158-D7CE-4B11-A048-A67C4723602E}"/>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2A66FF-BCC8-46AF-8F91-D559FA8FC489}"/>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8A6986-1776-4B62-ADA9-A7597A981418}"/>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C94A86-6674-40A3-9E76-74D40FF29512}"/>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1CBC09-5AA7-4A3B-B182-E253C23A0B5C}"/>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3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91B34F-4003-4EBA-8D01-54A6700320AD}"/>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3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E9B53D-0256-4094-93E3-DEF39D58A643}"/>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1627"/>
    <xdr:sp macro="" textlink="">
      <xdr:nvSpPr>
        <xdr:cNvPr id="3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E08ED4-5A03-42E4-B6BD-286746F8259D}"/>
            </a:ext>
          </a:extLst>
        </xdr:cNvPr>
        <xdr:cNvSpPr>
          <a:spLocks noChangeAspect="1" noChangeArrowheads="1"/>
        </xdr:cNvSpPr>
      </xdr:nvSpPr>
      <xdr:spPr bwMode="auto">
        <a:xfrm>
          <a:off x="762000" y="64541400"/>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1627"/>
    <xdr:sp macro="" textlink="">
      <xdr:nvSpPr>
        <xdr:cNvPr id="3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577B98-2BED-4815-8C63-B85686BAC559}"/>
            </a:ext>
          </a:extLst>
        </xdr:cNvPr>
        <xdr:cNvSpPr>
          <a:spLocks noChangeAspect="1" noChangeArrowheads="1"/>
        </xdr:cNvSpPr>
      </xdr:nvSpPr>
      <xdr:spPr bwMode="auto">
        <a:xfrm>
          <a:off x="762000" y="64541400"/>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DE4AC01-FB96-47DE-B98D-1FED9A413EFA}"/>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BB2537-5977-43C0-B1A1-CA7F3585A4B3}"/>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4639FE-D297-43B0-BC71-4FEEE66FA6F7}"/>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875BE4-EDCF-4A1A-BC94-5B02CE28C7DE}"/>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28110B-E415-416D-99A8-6071270BB11F}"/>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E64B15-C0F0-4078-A92D-53688C600B2D}"/>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F62A02-8A69-465A-8DA3-EE6BEB3410D4}"/>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C86E9E-CD3B-411C-AD27-AA6F44B57404}"/>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3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9424C46-5097-468E-ACE2-99C28C4F62C0}"/>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3214"/>
    <xdr:sp macro="" textlink="">
      <xdr:nvSpPr>
        <xdr:cNvPr id="3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AC6BCC9-8F50-4444-A94A-E4CD6BA577AA}"/>
            </a:ext>
          </a:extLst>
        </xdr:cNvPr>
        <xdr:cNvSpPr>
          <a:spLocks noChangeAspect="1" noChangeArrowheads="1"/>
        </xdr:cNvSpPr>
      </xdr:nvSpPr>
      <xdr:spPr bwMode="auto">
        <a:xfrm>
          <a:off x="762000" y="656082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3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22267A-F74D-4B43-84F3-16A95A1702F1}"/>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3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33F15FE-8465-47F7-A180-2EE0A8FCE216}"/>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3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10743BC-36B8-4D70-9178-B62B7C39E249}"/>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3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114EC8-7C5C-41F2-A1FC-8E8354D55BCF}"/>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4F4E2A-F0BD-439F-A189-C4100BEE69D9}"/>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203421-C194-49BE-982A-ADBAAD32AFB9}"/>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D9E3FF-A79B-4E60-959C-4354DF907DBB}"/>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4165B3-CA1B-48A6-8D52-778E7D4F9F5C}"/>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DD8199-2E81-41BF-9F48-A0041EAD2D27}"/>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12427F-2F57-4FB0-A794-B18F1AF224BF}"/>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C645AF-2DDE-4EAB-AA79-27D5E5F16D8C}"/>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1E8AD3-2569-4C45-BECA-17965A51C481}"/>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C38F4D4-74D6-471D-85A3-4EC54F4D01D2}"/>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05E0BD-6AB4-4323-854B-CBD44B172CB3}"/>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4915B4-4053-4662-B1A5-48D02C92D058}"/>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7C169B-5C5C-4F99-8751-372CE4DB3E19}"/>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3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CBB818-E2DE-403A-AAA9-63176C363FFD}"/>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3214"/>
    <xdr:sp macro="" textlink="">
      <xdr:nvSpPr>
        <xdr:cNvPr id="3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E2C012-D6F0-4FAC-AC0C-D9DF62AE5F6D}"/>
            </a:ext>
          </a:extLst>
        </xdr:cNvPr>
        <xdr:cNvSpPr>
          <a:spLocks noChangeAspect="1" noChangeArrowheads="1"/>
        </xdr:cNvSpPr>
      </xdr:nvSpPr>
      <xdr:spPr bwMode="auto">
        <a:xfrm>
          <a:off x="762000" y="62674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3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AD153B9-C5A2-4B86-B276-02BFBCB61946}"/>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3214"/>
    <xdr:sp macro="" textlink="">
      <xdr:nvSpPr>
        <xdr:cNvPr id="3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40A61F7-2F23-43F0-B9AA-400707370419}"/>
            </a:ext>
          </a:extLst>
        </xdr:cNvPr>
        <xdr:cNvSpPr>
          <a:spLocks noChangeAspect="1" noChangeArrowheads="1"/>
        </xdr:cNvSpPr>
      </xdr:nvSpPr>
      <xdr:spPr bwMode="auto">
        <a:xfrm>
          <a:off x="762000" y="64541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465A79-33DD-477D-896A-2B12DFF170DB}"/>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5B660D9-5A55-4BCA-8626-99ECF9C743A1}"/>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8146996-BB33-4563-808D-1B9F27265142}"/>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55</xdr:row>
      <xdr:rowOff>0</xdr:rowOff>
    </xdr:from>
    <xdr:ext cx="304800" cy="304800"/>
    <xdr:sp macro="" textlink="">
      <xdr:nvSpPr>
        <xdr:cNvPr id="3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1279F6-22AB-42C4-97D3-99A8B91905BA}"/>
            </a:ext>
          </a:extLst>
        </xdr:cNvPr>
        <xdr:cNvSpPr>
          <a:spLocks noChangeAspect="1" noChangeArrowheads="1"/>
        </xdr:cNvSpPr>
      </xdr:nvSpPr>
      <xdr:spPr bwMode="auto">
        <a:xfrm>
          <a:off x="762000" y="6560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5D704D-DF40-4A13-8B40-322B0C25C9F5}"/>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3214"/>
    <xdr:sp macro="" textlink="">
      <xdr:nvSpPr>
        <xdr:cNvPr id="3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B42DD7-914C-4FBD-B5C5-687CD56F6580}"/>
            </a:ext>
          </a:extLst>
        </xdr:cNvPr>
        <xdr:cNvSpPr>
          <a:spLocks noChangeAspect="1" noChangeArrowheads="1"/>
        </xdr:cNvSpPr>
      </xdr:nvSpPr>
      <xdr:spPr bwMode="auto">
        <a:xfrm>
          <a:off x="762000" y="63474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5F4566-5F88-4F42-8D32-B5E145ADC656}"/>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54</xdr:row>
      <xdr:rowOff>0</xdr:rowOff>
    </xdr:from>
    <xdr:ext cx="304800" cy="304800"/>
    <xdr:sp macro="" textlink="">
      <xdr:nvSpPr>
        <xdr:cNvPr id="3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8380D4-B520-47D8-80A2-D7E566E9AD39}"/>
            </a:ext>
          </a:extLst>
        </xdr:cNvPr>
        <xdr:cNvSpPr>
          <a:spLocks noChangeAspect="1" noChangeArrowheads="1"/>
        </xdr:cNvSpPr>
      </xdr:nvSpPr>
      <xdr:spPr bwMode="auto">
        <a:xfrm>
          <a:off x="762000" y="64541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88F2ED-DA6E-4AAC-81A3-28BC9A48485E}"/>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7F0937-5BA0-4F47-AF7C-54D53F269FA4}"/>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1D5E00D-2DED-4EB0-B8E0-DCAE9D70FA5E}"/>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206FF3-2A06-4898-AD57-5ED597076F02}"/>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349268-AD52-48EB-B518-2F7D077844D6}"/>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BE6825A-AC71-4FF0-A5A1-7DF5EF5FC428}"/>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3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EB55943-22A2-4062-B81C-5103AE011B3F}"/>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3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F9A17E-C9B8-4778-BA90-EC82BC388F26}"/>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3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291D52E-AD49-417C-8FED-DC6E455707AB}"/>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3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30DA2A-7812-4AB7-8ABA-9397E138E92B}"/>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BCE977-1880-4BA2-9F66-5717ADEBE2E4}"/>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2EBF46-E9DC-4406-A293-6F384BA7064A}"/>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AAFD07-6B32-44C1-99A3-8D3C0B5462C1}"/>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62AC24-D51B-4DB9-B47B-A022C27F2A13}"/>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3C7C01-6655-47DF-856D-0606F5817C2B}"/>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C27E73-A06C-4F3F-B617-D531EA798A51}"/>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04DC2F-E856-4802-BC9C-0C048CEDEEB7}"/>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1C5822-8F17-407C-8880-C9FD6B795470}"/>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8717D0-5B8A-466F-A5B9-29884B951DF6}"/>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635696-D609-4613-973B-F712B611C143}"/>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D80F45-97B5-45D1-9AAA-044DADCC2322}"/>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B16CFA-8BD0-485C-97C4-7CF306184657}"/>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E14E5B1-FDC4-49A6-9E68-E4A5BF0F9C3A}"/>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3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7C62445-D2D2-4BB6-8ECB-65B917DFB44D}"/>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1627"/>
    <xdr:sp macro="" textlink="">
      <xdr:nvSpPr>
        <xdr:cNvPr id="3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CEE6EAB-0503-4878-8E04-5479BED1A83B}"/>
            </a:ext>
          </a:extLst>
        </xdr:cNvPr>
        <xdr:cNvSpPr>
          <a:spLocks noChangeAspect="1" noChangeArrowheads="1"/>
        </xdr:cNvSpPr>
      </xdr:nvSpPr>
      <xdr:spPr bwMode="auto">
        <a:xfrm>
          <a:off x="762000" y="60807600"/>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1627"/>
    <xdr:sp macro="" textlink="">
      <xdr:nvSpPr>
        <xdr:cNvPr id="3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95E4A6-9EC7-4B9C-A122-ED6E5AC6E400}"/>
            </a:ext>
          </a:extLst>
        </xdr:cNvPr>
        <xdr:cNvSpPr>
          <a:spLocks noChangeAspect="1" noChangeArrowheads="1"/>
        </xdr:cNvSpPr>
      </xdr:nvSpPr>
      <xdr:spPr bwMode="auto">
        <a:xfrm>
          <a:off x="762000" y="60807600"/>
          <a:ext cx="304800" cy="3016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3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DED77AE-7FAD-4CD4-83DB-03EAEA3289F6}"/>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3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C7C375-266E-49B1-9270-52E16919D376}"/>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8F2D71-E881-4414-AB5E-0757E55C19F3}"/>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3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A4EF11-C806-499E-9943-271C0D12D73B}"/>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1B25CF-BB79-4722-8A17-A305CEB46B70}"/>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D8F7FB-C67D-4A71-9EF2-5F529B6897F8}"/>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2FFF30-2DD2-4D6B-AB55-7FE4C4C5C46A}"/>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A33A6D-6392-400F-A0C9-7D0518736E5B}"/>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3214"/>
    <xdr:sp macro="" textlink="">
      <xdr:nvSpPr>
        <xdr:cNvPr id="4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F9DDD85-79AF-4636-B59F-57F2EE7082B6}"/>
            </a:ext>
          </a:extLst>
        </xdr:cNvPr>
        <xdr:cNvSpPr>
          <a:spLocks noChangeAspect="1" noChangeArrowheads="1"/>
        </xdr:cNvSpPr>
      </xdr:nvSpPr>
      <xdr:spPr bwMode="auto">
        <a:xfrm>
          <a:off x="762000" y="6174105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3214"/>
    <xdr:sp macro="" textlink="">
      <xdr:nvSpPr>
        <xdr:cNvPr id="4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519B8A-FDE5-4032-92E8-BE746D0EC15C}"/>
            </a:ext>
          </a:extLst>
        </xdr:cNvPr>
        <xdr:cNvSpPr>
          <a:spLocks noChangeAspect="1" noChangeArrowheads="1"/>
        </xdr:cNvSpPr>
      </xdr:nvSpPr>
      <xdr:spPr bwMode="auto">
        <a:xfrm>
          <a:off x="762000" y="6174105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4800"/>
    <xdr:sp macro="" textlink="">
      <xdr:nvSpPr>
        <xdr:cNvPr id="4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7D10ED-9C6A-4EA4-B89E-DE3591ACB24D}"/>
            </a:ext>
          </a:extLst>
        </xdr:cNvPr>
        <xdr:cNvSpPr>
          <a:spLocks noChangeAspect="1" noChangeArrowheads="1"/>
        </xdr:cNvSpPr>
      </xdr:nvSpPr>
      <xdr:spPr bwMode="auto">
        <a:xfrm>
          <a:off x="762000" y="6347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53</xdr:row>
      <xdr:rowOff>0</xdr:rowOff>
    </xdr:from>
    <xdr:ext cx="304800" cy="304800"/>
    <xdr:sp macro="" textlink="">
      <xdr:nvSpPr>
        <xdr:cNvPr id="4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A8358E7-D3E2-4751-912F-09E656C1A278}"/>
            </a:ext>
          </a:extLst>
        </xdr:cNvPr>
        <xdr:cNvSpPr>
          <a:spLocks noChangeAspect="1" noChangeArrowheads="1"/>
        </xdr:cNvSpPr>
      </xdr:nvSpPr>
      <xdr:spPr bwMode="auto">
        <a:xfrm>
          <a:off x="762000" y="63474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BB4481-BFE9-42FE-BF1F-FC34396B3B52}"/>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5E537C-3DAA-442B-A5B4-737A4BFC8F49}"/>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0CF87F-E30B-4630-8E6F-C348CD8992FC}"/>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481DB1-1279-4101-9468-D2B1FDDBA9C4}"/>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2BB655-059C-4F3A-8BE6-F8C524A9CCEA}"/>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8B4A89-BD99-4394-9F70-29386E6A8F52}"/>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2BC1ED-82BF-4944-AF92-B5C611ACB8E3}"/>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F66D72-B15D-432A-851A-27149FF6D936}"/>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FEA67B-0E97-4D9A-96B1-F06B7D0A2D1A}"/>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599C57-9393-4D73-B6E0-5DB3CCE4EB3A}"/>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5F5087-D3E6-470A-B0A6-7DC6AABD750A}"/>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A2F56B6-CDD2-4D2F-8149-4AFC46E21C1F}"/>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451DBD-4136-4291-9F9F-DE74A0AE9EE0}"/>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C0F5BF-C761-428D-96EC-BE0A34970317}"/>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2EFC8B-8218-4269-BA1F-A0D5F2F38E15}"/>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D4EC32-7698-483A-A726-A5E21FEBD0AD}"/>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6F4453-FF11-41BE-80E0-9426786C5537}"/>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E633967-F85E-4215-87F3-48F3402CE6BA}"/>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79F554-2E5A-4048-97FC-5617CF4FEA30}"/>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869B43-7674-40CF-9BDD-57AE4D117299}"/>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20F349F-888D-4BB6-87E6-8BA4E44CC698}"/>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5D345A-A037-4613-9547-C393CBB4B989}"/>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5BAF30-9BBE-4459-90B2-DB44345EFFF4}"/>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38C831-C88A-4BCD-8927-F449867FB396}"/>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C9ECEB-30C4-4620-8CA2-2011F4F1CD00}"/>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EDE92DA-EDD7-4B06-9D48-21713D96B262}"/>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F133DF2-F9AE-47D5-BB0B-44D20887CBF7}"/>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588B313-A8C9-4A10-A1DF-1B67388B1F5A}"/>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C07572-36D5-48B5-9971-51FE6D15D378}"/>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AF3763C-ACB5-4BCC-8FEE-E9B9D817AA68}"/>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E09993A-1B63-47BC-843E-69554EBFE6D0}"/>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A1D369-4095-401E-B446-2EDD7459D5D4}"/>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002031-BD7B-4A8C-BE89-F3BCE0F4C8B2}"/>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39D132-08CA-4679-AFB5-F687D19C4B0B}"/>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7D539A-2510-4F35-A022-2C15F358D6F6}"/>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935E84-73C5-4C5E-80C0-76A74B3673A4}"/>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C344A9-04E8-47BA-BB14-E5333D8BC153}"/>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57AB9D-B03B-4DAD-91B4-532BC067E40E}"/>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1E52D78-2C9D-4EC1-86BB-36C8EA37BA90}"/>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709F33-C52D-4D79-B41E-22F72C45030D}"/>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DCCECC-A817-476E-B5CE-30B948F61F30}"/>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4E8EFB-A4AE-4B41-9FA8-BFF4F76A6C16}"/>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CAC0EB-7BA5-4FD3-B9B6-82740C017DC3}"/>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637D1E-AE8C-485F-8796-F82496E2A280}"/>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1E3E75-BB2A-46AA-BEA2-AF42D0BDD007}"/>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DCAB08-EF73-480B-82F3-071C1D3626CD}"/>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9DDBAA-85E7-48D3-9E04-21981221B32E}"/>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2C1025-3AF2-455E-BE06-6A07E1089243}"/>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EE2235-DEF0-4D9E-8C82-E4244FFE1583}"/>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A05BBD4-4FF0-4EC5-8DF5-9DF34C0365A3}"/>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B15A66-08A7-4883-B13D-CE9F68D1AC04}"/>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24B060-0176-452D-9451-8A7F9F94FB9A}"/>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36E673-2130-4684-A783-BD6A676A3E29}"/>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F41408-F018-4EFB-9480-D2C44852DD27}"/>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E943AB-F297-4DE1-8AE1-68BBFE3A973B}"/>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A00420-5C74-4E04-8AF6-1E6673038DC9}"/>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5300AF-F5B3-48C2-A845-8DF8A14ADD48}"/>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FCD98C-2241-436D-B3EB-9838EA64A1C0}"/>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167074-8408-4EF7-A130-8232D2D21B4D}"/>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74D095-C1B4-424C-A8D5-35769EC3A411}"/>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E7A8F73-9EC3-4768-BF31-898439AF319A}"/>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207DB9-D2C6-4FBE-8756-E9828DF6790C}"/>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FC7E18-C8F4-4587-B40D-9D84282C91B7}"/>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1073FC-22B5-4612-AE00-1EB424DEE170}"/>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5D5457-5F9E-48C9-BD65-60DC7CF45772}"/>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1CC4AB-7DFD-45C5-A10A-48C2E8D06E2D}"/>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D0B883-23EA-4BC4-AEE5-9BC19C8EE452}"/>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4B62EA-3514-44A3-BC72-A90B877C337C}"/>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9CCAF2-CFF1-446C-8B61-69FD9BDF46F6}"/>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43C11F-23DF-4BD2-9F45-A4DA73178053}"/>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75FA75-C8D6-4E02-8C32-2EE5C76A91D8}"/>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9482E6-CC28-4E55-B227-8FF336FF1C61}"/>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1F257F-7F2B-4E07-B52B-75E967F10184}"/>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299C9D-C555-42E1-8D8A-3D1C3D60A481}"/>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6B6545-644B-44AB-B6DA-12A3CDC6512A}"/>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3733A1-2638-4F62-BB01-D771928F817E}"/>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5863FD-1A51-42A7-A975-1D22D6266918}"/>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3214"/>
    <xdr:sp macro="" textlink="">
      <xdr:nvSpPr>
        <xdr:cNvPr id="4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BE15AC-C417-414E-ABBB-DCB5B868362F}"/>
            </a:ext>
          </a:extLst>
        </xdr:cNvPr>
        <xdr:cNvSpPr>
          <a:spLocks noChangeAspect="1" noChangeArrowheads="1"/>
        </xdr:cNvSpPr>
      </xdr:nvSpPr>
      <xdr:spPr bwMode="auto">
        <a:xfrm>
          <a:off x="762000" y="60807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505BD77-DFFD-4B0C-96AA-D085536E1AFB}"/>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52</xdr:row>
      <xdr:rowOff>0</xdr:rowOff>
    </xdr:from>
    <xdr:ext cx="304800" cy="304800"/>
    <xdr:sp macro="" textlink="">
      <xdr:nvSpPr>
        <xdr:cNvPr id="4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07EECA-E58C-40F7-B18B-2D4081760965}"/>
            </a:ext>
          </a:extLst>
        </xdr:cNvPr>
        <xdr:cNvSpPr>
          <a:spLocks noChangeAspect="1" noChangeArrowheads="1"/>
        </xdr:cNvSpPr>
      </xdr:nvSpPr>
      <xdr:spPr bwMode="auto">
        <a:xfrm>
          <a:off x="762000" y="6267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92C1F8-2320-4773-820C-CBFAC26E3E84}"/>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43AF18-9E10-4B62-931E-2CAA25C953C0}"/>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3685D7-363D-4222-B9C3-DAB57A0455D4}"/>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D42D38-3E0C-4571-829D-9C8CC2C0361E}"/>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6285E6-46EC-441D-A81A-8784840654E1}"/>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72F368-CFD3-4F3A-91EF-D92E59B35CA4}"/>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EB2E45-606C-4EB4-B2D4-CA3F623AD3D3}"/>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B9DC9F-F123-45B6-8166-AF5087958A96}"/>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F83245-BB7D-4EA4-A6A6-0AA26C4A6476}"/>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4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4C7A9B2-7232-461F-8949-F27F42D6911B}"/>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DDBDBD5-6D13-43AB-97AC-4E91759DFDAC}"/>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4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44B402-55B1-4F2A-971C-6F556BDE2081}"/>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2D59277-2B88-4EEA-9D21-6B1994971534}"/>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352503-C98D-40A1-ADA3-666995DF845C}"/>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87C47D-7531-4B9D-940D-2BCE97B2B628}"/>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CCC72D-5C78-4C0B-91F4-D43700B885E7}"/>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A25976-5D78-4BA3-8C31-F8AFC3A3D78F}"/>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3D2313-79B7-4103-945B-29F3513A141F}"/>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5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47B1C2-BA39-4A86-B19C-6DFF65145B42}"/>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51</xdr:row>
      <xdr:rowOff>0</xdr:rowOff>
    </xdr:from>
    <xdr:ext cx="304800" cy="304800"/>
    <xdr:sp macro="" textlink="">
      <xdr:nvSpPr>
        <xdr:cNvPr id="5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B930DB-2CC1-43C4-9722-7B02FB6D4E42}"/>
            </a:ext>
          </a:extLst>
        </xdr:cNvPr>
        <xdr:cNvSpPr>
          <a:spLocks noChangeAspect="1" noChangeArrowheads="1"/>
        </xdr:cNvSpPr>
      </xdr:nvSpPr>
      <xdr:spPr bwMode="auto">
        <a:xfrm>
          <a:off x="762000" y="6174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256E412-8179-49AC-8EFC-F8FCC4342FDD}"/>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C51E4D-1F87-4B96-892F-7D0EE60540D2}"/>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DC9730C-1A76-4D2A-BF3F-F6CB66937236}"/>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138D3A-CDC9-4B32-8777-A54D7AC34CE9}"/>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47E0AB-6647-4668-AF19-0CCC0E07DE9A}"/>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50</xdr:row>
      <xdr:rowOff>0</xdr:rowOff>
    </xdr:from>
    <xdr:ext cx="304800" cy="304800"/>
    <xdr:sp macro="" textlink="">
      <xdr:nvSpPr>
        <xdr:cNvPr id="5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CD306D-D146-4DB5-86BC-93788B837187}"/>
            </a:ext>
          </a:extLst>
        </xdr:cNvPr>
        <xdr:cNvSpPr>
          <a:spLocks noChangeAspect="1" noChangeArrowheads="1"/>
        </xdr:cNvSpPr>
      </xdr:nvSpPr>
      <xdr:spPr bwMode="auto">
        <a:xfrm>
          <a:off x="762000" y="60807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44AB6E-9257-49CF-B7B2-61E870C3EC7C}"/>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44908D2-6B67-4BC7-932C-46143B656415}"/>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B5AA4F-7E45-440D-B2B7-F4F3976F8925}"/>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24C595-734A-4762-9B74-CC0E412E42DD}"/>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C2A253-7E71-4A65-8E15-20CA12F7FE82}"/>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6C00D0-3761-428D-A788-11BE33D26FF8}"/>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CA6A94-DB66-4306-BB2F-B5055230E06A}"/>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91CBF3-6C42-46E4-B829-A8D26A6027C7}"/>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CAACB1-C853-4904-A3BE-D2D9C6FAFFBB}"/>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D4C785E-8BC2-4795-9091-AC62BF0E6553}"/>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2170D5-6C7E-45B5-B378-90C7DE325C6A}"/>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E67019-2D18-4FF9-BB64-2D2AF530317F}"/>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A65ADE-F47C-407A-80CB-B1B11105FA9E}"/>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0572F2-3677-4C5F-BEB3-65832EF085F4}"/>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E3259E-0809-4FA2-A3A9-C122FE4C7958}"/>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808610-4A99-4C6C-BB02-E03C4FEB1C0C}"/>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4E43FC-4B19-412D-9E9C-0550D3270EA2}"/>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1F1975-4EEE-4990-B6ED-6CA4CD07DBAE}"/>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C13256-FC0B-4976-BD2B-6938670E21D9}"/>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6E6EF3-3537-453C-8379-D8F65C09521A}"/>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A800D2-2DEE-4B96-A2AF-86DEFE4F3A04}"/>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2F4922-E9C3-4FC6-81C9-C43521D4762E}"/>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2BAFAF-6D97-4B35-887F-BAB3FD68986D}"/>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14E9299-9119-498F-8049-BA5531EF24CB}"/>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F33495-ACA7-4C2D-8798-E735168205A1}"/>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0E6E68-DDF5-4E4B-B16E-D23007185CBC}"/>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8D2602B-E53F-4707-81A9-5D4B7B49CB16}"/>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07B030-37D4-491F-9328-6AD04580D27C}"/>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1DA877-53D2-41CF-80FE-625F88BFF945}"/>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AE1FB6-D247-4C06-A1D8-893C38D2C4C8}"/>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1B27E2-BEAB-4693-B158-4E47A1D301FD}"/>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139867-B3B3-4B71-AA69-78C77FF3234C}"/>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E22A42-24DB-40AD-8489-092C086DCCB0}"/>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0690A66-14B7-453E-8911-249776113CF1}"/>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007D94-F7CC-4D1C-A3C6-D165C77EBC6C}"/>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A543F5-5859-45F8-AAC5-311FB9B6CBB8}"/>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6ADD73-3326-4C26-8F2A-5A19320147B6}"/>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0AD49C-0B1B-4C4F-8954-97EB4DE863D2}"/>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133406-84C0-4896-B898-75EACA22D7F6}"/>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81E057-55C8-4EB1-88A3-AF29033D31CD}"/>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6EF21F-FC21-4C3D-AFD9-2ACF5C8FC111}"/>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EBA2264-2A48-4950-B06E-34F0624068DD}"/>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1B351C-E710-4D5A-A191-74F2715DF71A}"/>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541DC1-EBB7-44EE-B799-C1317A833D62}"/>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FCD3DD-B73F-4877-B917-C6510B70902F}"/>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670127-DCF3-474D-8B2C-B17D70FF45F3}"/>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45D22A-E9CA-4EF9-84BF-228293EA6904}"/>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1E40A6-DD20-4019-A1AE-4179C664C816}"/>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368748-AA56-42E5-8809-7486469CDCA8}"/>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C6CFBE-4C20-470A-98C9-ED9C16012D22}"/>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14C53C-B58F-4F30-8435-E3BDAD43E214}"/>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D0F5346-3F83-4A57-8EF8-7053B01413E7}"/>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13E904-D251-4701-8D09-56BC549747FC}"/>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CF032C-6DD1-47F0-9A2E-C020A923D8C3}"/>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D064E0-7597-44B6-BBF2-82B07C100941}"/>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431083-D3E6-4CA4-AA16-BFBDC632E609}"/>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88E9109-59B2-4585-9E2B-BB9C509C2330}"/>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6A8B8B8-359B-497D-8DEA-BB36505DD51F}"/>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C901E8-224C-4FD8-A93D-AC3DFF87524E}"/>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57310F-11F1-4AD8-8996-2A53E90D0757}"/>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96636F-44F6-4A65-B54C-8F99E2F43680}"/>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7591D4-7371-4BA6-BC77-A1C83CCBDF5B}"/>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6388"/>
    <xdr:sp macro="" textlink="">
      <xdr:nvSpPr>
        <xdr:cNvPr id="5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BA8924-DAF2-4048-85FB-9FAE9D1F014E}"/>
            </a:ext>
          </a:extLst>
        </xdr:cNvPr>
        <xdr:cNvSpPr>
          <a:spLocks noChangeAspect="1" noChangeArrowheads="1"/>
        </xdr:cNvSpPr>
      </xdr:nvSpPr>
      <xdr:spPr bwMode="auto">
        <a:xfrm>
          <a:off x="762000" y="72542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6388"/>
    <xdr:sp macro="" textlink="">
      <xdr:nvSpPr>
        <xdr:cNvPr id="5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A11027-7029-45FB-B1BE-85A3F9E5D6EC}"/>
            </a:ext>
          </a:extLst>
        </xdr:cNvPr>
        <xdr:cNvSpPr>
          <a:spLocks noChangeAspect="1" noChangeArrowheads="1"/>
        </xdr:cNvSpPr>
      </xdr:nvSpPr>
      <xdr:spPr bwMode="auto">
        <a:xfrm>
          <a:off x="762000" y="72542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6388"/>
    <xdr:sp macro="" textlink="">
      <xdr:nvSpPr>
        <xdr:cNvPr id="5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503AFC7-0B33-4B2A-AFFF-503E714F2156}"/>
            </a:ext>
          </a:extLst>
        </xdr:cNvPr>
        <xdr:cNvSpPr>
          <a:spLocks noChangeAspect="1" noChangeArrowheads="1"/>
        </xdr:cNvSpPr>
      </xdr:nvSpPr>
      <xdr:spPr bwMode="auto">
        <a:xfrm>
          <a:off x="762000" y="72542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6388"/>
    <xdr:sp macro="" textlink="">
      <xdr:nvSpPr>
        <xdr:cNvPr id="5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E5F794E-B3CF-4E53-B845-1D1A28D915B9}"/>
            </a:ext>
          </a:extLst>
        </xdr:cNvPr>
        <xdr:cNvSpPr>
          <a:spLocks noChangeAspect="1" noChangeArrowheads="1"/>
        </xdr:cNvSpPr>
      </xdr:nvSpPr>
      <xdr:spPr bwMode="auto">
        <a:xfrm>
          <a:off x="762000" y="72542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EAAFBB3-DC66-4B4E-9EA8-A70EAE15E32F}"/>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65E941-84D5-43B8-9FDB-89DA23DDC438}"/>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1F238E-5FED-4520-95CA-8F0F09515847}"/>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15276E-0017-4D03-B67E-2621B67142A0}"/>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526FD1-F2D5-4874-B5F5-59A494D2357F}"/>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CBA912-9919-4756-87C8-DEC00A9D24E1}"/>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227B3C-37F7-4860-9DB4-77951162B7FA}"/>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1550C5-ECBE-4C8A-8C59-8D7820C5C0FF}"/>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5796BA-A95C-433B-8C35-780D06BD2DB7}"/>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9724F6-B100-4753-913A-A841EE12740F}"/>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DABD04A-BA60-4AE3-94CA-92D9F9BC11B1}"/>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B0503BE-59AF-49B6-A475-FCEDF8AAE558}"/>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0B2BE3-F9CA-44B3-8AF9-69402CB71B5A}"/>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EB8969-6EB1-4978-B11B-31E1E8F2D913}"/>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D95E96-C016-4E58-91F3-A0F7E9C4BFDF}"/>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B53F65-3A76-4E4A-9064-EE3CA8078169}"/>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6BA7BB-DBE0-4FB6-A578-FD28466D7BF1}"/>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5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4BA5640-67F4-47B5-9776-3FA32F431D26}"/>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5A8776-B870-458C-A5AD-0F727CF3A617}"/>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5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059137-C654-41F5-A7AC-5696A1F73B2D}"/>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F050C0-D6CF-4C07-917A-062C69C1E382}"/>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16F87C-9E49-40E2-99B4-63FADC5B0D37}"/>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40396A-DEEB-443B-9159-2B8A1FD53441}"/>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860956-B89C-40F2-A2F6-2F9227CBD216}"/>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D767F7-C111-4770-933F-E421B447057D}"/>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E2743B-466E-458F-91B7-5DB05D6964D5}"/>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B98280-14C3-4098-976E-D947B3CC476E}"/>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447960-9042-4DAA-936F-F88C68BF3EAC}"/>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72B455-094F-4185-BA6A-CA14DEEAB6C4}"/>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C182C5-5F12-4639-A678-455676919735}"/>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97DE37-E671-4CF2-8922-2445567AFBBC}"/>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F3B88F8-AF77-4470-BED0-1261C971B04F}"/>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45B852-88F9-4DA7-936A-1A12DB318DB4}"/>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014679-FC11-4A10-8E37-98711491DB4C}"/>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E32566-AD40-42B2-8CB5-B09209C0F0CE}"/>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B72A8AF-6982-4CD3-87BD-45A6D9830800}"/>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F5097E-23CC-4235-BB74-7B392EAE1F1E}"/>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7877D4-ADFB-4F56-BB60-BFD8CFD0302F}"/>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4E886F-F504-488B-8178-3E6795F13C35}"/>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3D1143-C8CD-4AEF-AAA0-BEF53A5B26C1}"/>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ED70AE-CDC4-4CDC-8AE9-A3C54DE7C885}"/>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9527FD7-A941-43D8-9463-E36556E339FB}"/>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69DC887-EA62-4613-8814-D2650EF12EF2}"/>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151927-BFF8-4824-940E-99D7B64C5A8B}"/>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76E370-000A-48B3-B3B8-7A21D945670B}"/>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3214"/>
    <xdr:sp macro="" textlink="">
      <xdr:nvSpPr>
        <xdr:cNvPr id="6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2ABC244-7040-40AA-8C2F-2BC97491EB1E}"/>
            </a:ext>
          </a:extLst>
        </xdr:cNvPr>
        <xdr:cNvSpPr>
          <a:spLocks noChangeAspect="1" noChangeArrowheads="1"/>
        </xdr:cNvSpPr>
      </xdr:nvSpPr>
      <xdr:spPr bwMode="auto">
        <a:xfrm>
          <a:off x="762000" y="725424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2D89D8-CFA7-4652-B15D-988105B2A8E4}"/>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E8CAAC5-0B1A-4155-8083-355CA3E14E28}"/>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A9422AD-7A1B-4235-BC33-2014AF22F61E}"/>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260B79-0236-4682-837D-908682B4FB2B}"/>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AE1613-7E11-4F8F-93CC-F8D7C0A5500F}"/>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85560D4-AC2F-43ED-B870-4CFD19E6DB32}"/>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A4A987-4DD2-49BF-86FB-D5D447C1EFC6}"/>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E378448-FA4F-43A5-B93A-5C7461B2874A}"/>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8A8B25-B80B-4D75-98DE-5A6EB7E1949C}"/>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E47F22-6E82-4876-A3E8-E2FF7C4EBF68}"/>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8B9CC4-6069-4D1B-BE79-C4202E0CBF80}"/>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3FCA5A-C8BE-449E-9175-878BAC8D4207}"/>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A758D5-BB56-42F8-B185-E800D6F26B4C}"/>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A3CCE4-5199-4527-8C7D-47E8CC427972}"/>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59C998-3709-48B5-BC53-58952E2D63FA}"/>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4800"/>
    <xdr:sp macro="" textlink="">
      <xdr:nvSpPr>
        <xdr:cNvPr id="6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747096-4BF4-462B-835E-7B0DFBD59304}"/>
            </a:ext>
          </a:extLst>
        </xdr:cNvPr>
        <xdr:cNvSpPr>
          <a:spLocks noChangeAspect="1" noChangeArrowheads="1"/>
        </xdr:cNvSpPr>
      </xdr:nvSpPr>
      <xdr:spPr bwMode="auto">
        <a:xfrm>
          <a:off x="762000" y="7254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6388"/>
    <xdr:sp macro="" textlink="">
      <xdr:nvSpPr>
        <xdr:cNvPr id="6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E105B93-F667-4D75-92BB-2AF56BA60FD0}"/>
            </a:ext>
          </a:extLst>
        </xdr:cNvPr>
        <xdr:cNvSpPr>
          <a:spLocks noChangeAspect="1" noChangeArrowheads="1"/>
        </xdr:cNvSpPr>
      </xdr:nvSpPr>
      <xdr:spPr bwMode="auto">
        <a:xfrm>
          <a:off x="762000" y="72542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6388"/>
    <xdr:sp macro="" textlink="">
      <xdr:nvSpPr>
        <xdr:cNvPr id="6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DAA2EB-2629-445C-86A3-39F41863EDFC}"/>
            </a:ext>
          </a:extLst>
        </xdr:cNvPr>
        <xdr:cNvSpPr>
          <a:spLocks noChangeAspect="1" noChangeArrowheads="1"/>
        </xdr:cNvSpPr>
      </xdr:nvSpPr>
      <xdr:spPr bwMode="auto">
        <a:xfrm>
          <a:off x="762000" y="72542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6388"/>
    <xdr:sp macro="" textlink="">
      <xdr:nvSpPr>
        <xdr:cNvPr id="6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D8C531-ED8A-4AA2-8669-8D4EE808CF7E}"/>
            </a:ext>
          </a:extLst>
        </xdr:cNvPr>
        <xdr:cNvSpPr>
          <a:spLocks noChangeAspect="1" noChangeArrowheads="1"/>
        </xdr:cNvSpPr>
      </xdr:nvSpPr>
      <xdr:spPr bwMode="auto">
        <a:xfrm>
          <a:off x="762000" y="72542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61</xdr:row>
      <xdr:rowOff>0</xdr:rowOff>
    </xdr:from>
    <xdr:ext cx="304800" cy="306388"/>
    <xdr:sp macro="" textlink="">
      <xdr:nvSpPr>
        <xdr:cNvPr id="6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713C5C-DFBB-4F24-9255-2FD3005FA261}"/>
            </a:ext>
          </a:extLst>
        </xdr:cNvPr>
        <xdr:cNvSpPr>
          <a:spLocks noChangeAspect="1" noChangeArrowheads="1"/>
        </xdr:cNvSpPr>
      </xdr:nvSpPr>
      <xdr:spPr bwMode="auto">
        <a:xfrm>
          <a:off x="762000" y="725424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2879AF-5411-4B5D-AF7C-461ED35270E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A408168-F5B7-4460-AA87-A3BB0DFB131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C91236-57D6-42F3-8DD8-07897508EA0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FA99D4-DB5C-4E61-999F-2AFA52A0148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06C5CF9-8ED7-4222-A0CB-29A74D0383B0}"/>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908A4E-0E4D-46C1-92A5-16685EB36BE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C1CDB1-15D8-4C52-AA15-36D7BED6E062}"/>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DBED16-9140-4FB8-B060-7699D55E1861}"/>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F91A8D-6B61-4836-AD71-731FD0A4EF29}"/>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A7847D-150A-40E7-8272-32AAA9F6CDE2}"/>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CF1E1C5-5251-4740-9732-4776C2F5AA6E}"/>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BFA8FC-F726-470A-909A-4E457D1DB4E5}"/>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C62F7EC-2B40-4C86-AD10-4D041B45043B}"/>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E8E4BF-A42E-49AE-99FE-3BDE446530CB}"/>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5A3018-6608-4BEC-A92D-77D6413FE2C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E4F2F9-736A-4E65-8A15-5D9CA8184295}"/>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BD653F-A411-4347-B303-B59E88C17F41}"/>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21E119-5B15-486C-A494-F2C0FD50A9E5}"/>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C609EEF-3571-443F-8875-01FCB3DAC5F1}"/>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CDBF4C-DDE0-457C-94F9-13242E50A3FF}"/>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7EEC0A-2CA7-4852-B621-113F213D591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91CC50-430D-4800-8164-BB8A2A58D914}"/>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77A542-5BA2-4FFF-A7E9-50E9045C0AB5}"/>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1303C3-43EE-411D-94CD-9FA3436AD2D8}"/>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CB59AA-96D4-4DDC-B4F7-E5593025CD50}"/>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6072A93-5D61-444F-9D99-FB883B4FB02C}"/>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2004A9-9C8D-4B26-9D8B-7F118251FD4B}"/>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0EC009-9AE2-4DB6-BF60-E60B4905052F}"/>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79E0AF-FBAD-45A3-85AB-00C02FBAE26C}"/>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D10FBE-33CB-49BF-9301-8E7060F066C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840CE86-F663-45DD-A7C8-DE16EE169A0F}"/>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30D059-578D-4D4A-9861-2E392B3EA811}"/>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8EDE61B-B42B-42E5-84BA-14A2C77AB840}"/>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AEB264C-EBA5-4D08-839C-66F1CD9C3B5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1F4271-48CA-43F2-941A-9E507798896C}"/>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3860CD-ED47-4470-B23C-C787A15A879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82E119-31C0-4C11-B4EA-8BE3F67C2A1E}"/>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D50E337-7E77-4E58-BD6A-BA9108980A86}"/>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A51E15-8428-4292-8ECD-31F8F74EAD8B}"/>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9B57FA-4F28-46AB-83AF-4258A0965F6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3CE207-E2D1-40C1-9881-B816C68FD94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A80E3C-B681-47B6-B617-329A15C094C6}"/>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C6FAFF-C3E2-46A0-AE5D-B9AE4FF7B5E6}"/>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075057-538E-4FC0-823B-D0D6C416794E}"/>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6B35D1D-0878-464B-8E68-2B70290D9CF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6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5D1A323-BB69-4314-9308-86127C29EEF9}"/>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3FA39F-CFAE-4AE6-9D70-E5216D41864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FACB9B6-B04E-4E1F-B1C6-1DCC7E8F5C4F}"/>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ADD6C3-0C85-4A86-A415-3B1CE38C9522}"/>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5ABFEE-FF22-4933-801E-1521D8450238}"/>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37325E-3391-45E5-9C52-58AC008F1FA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A43F832-BFD8-4BEF-8B4D-F9E2542CD1A8}"/>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82FBD2-7A04-4B4C-A483-71B1B7E62268}"/>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6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75B812-B6B4-4C1C-84C1-1D6998EEF32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083281-1AA0-447C-A324-3A02716982E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146A71-3980-40CC-BD95-F22EC57D2941}"/>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F225B35-6DFA-4A13-A880-9DA226507D6E}"/>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7C8782-2ACB-488B-9574-8F029C1169E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2BB2F6-0DED-4B3C-B618-8078527767E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85E340-41E3-465A-A096-ED7F68F97454}"/>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C52A34B-10EB-49D0-A23E-4456AC182B67}"/>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9FE0ED-F506-40B8-9D8C-0C78771C46EE}"/>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7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5E8683-5709-442E-B8C7-9BBCF6AFD4AF}"/>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7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8E267E-026E-4CB9-BCEE-1E93EEC2FD0C}"/>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7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D0F2FD-82DC-4624-A068-5F249FC0067E}"/>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7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7CF429-2483-4E56-9691-20F66A58DFA3}"/>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BEF768-9D2E-439F-BE02-2A85BAB194C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2F1B21-EC9C-48C4-B011-E86A116C7D5C}"/>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7AF5922-11E7-47EA-82C6-63D492BC521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44EB509-9377-4BB4-974B-A639EF647DFE}"/>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7D1A3E3-D7C1-4A82-82FE-1EC47730B86B}"/>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F15A044-40FE-4DA8-8D69-D0ACEB2CB4D0}"/>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30D862C-904B-46E6-8646-01470EB10A7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12D00FE-0ED8-4701-9A93-D22EA030152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F29AFA-4FE1-4E1C-9D8C-14747DBF986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0B79717-096F-40ED-9E1D-D81890DABBF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C86C35-A8BD-47B5-A983-5E80583B5AAF}"/>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376B5D-13F9-441F-8C79-322B31E0E4A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CA73CF-6E38-4B8C-87A4-684CD25067B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BF5504-615F-4320-BED4-F4DC29E5F8B5}"/>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2A11A9-F51A-4712-92A2-C04C66324760}"/>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2A171FB-664C-4B2F-A3B6-6BDC24A86E4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9D8D8A-30ED-48AF-B45B-F2C81A506C9C}"/>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4754DC-A81F-4E14-A5A0-F4B85B801CF4}"/>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7D0510-8A61-465C-BD68-6E50D082533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CEACA8-DEBA-459F-8F25-474BBDDAEE4B}"/>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9B8537-785E-449E-B6DB-AFE15D53A8F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46F9D2-D4C9-401E-A1A7-3B6364AFF46A}"/>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5A48CFD-9D8A-4397-AFB2-E4DF00CE9CB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774F41-64C8-4301-9DCE-9395BBFB850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2B6F353-F9E9-48AB-9CA4-0532387653C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F926C4E-D90D-4AAA-9B1D-96BDDC496AE0}"/>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3F6450-0CEF-4D72-86C6-483E3DCFDE41}"/>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A79A07-774A-4CFC-9B1A-ADBB79855065}"/>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C77254-C221-4D64-ADBC-921EDA79A8E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0207A48-551A-4A53-8010-0356AE130D9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DB9FC0-A4FE-4FC0-BAD2-A0E228A781D2}"/>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9F3136-D567-4AF8-B0A1-B90A7D3538BF}"/>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DA6B03-DCEF-4107-AB27-834A1288A8DF}"/>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CE4026C-DCA6-4E06-B6FA-EA0FC9EAD61A}"/>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A33582-55FA-486C-97D3-393FA1A70389}"/>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2F8F6E-4063-4665-BCA2-4F6932CDBAD0}"/>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47DEAD-EB09-42F5-AAD8-EA71E0A2728B}"/>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D2B607-ABFB-4FC6-923B-485D06EEEF49}"/>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0ABC55-8795-4FCE-9031-F6DEFEED1A3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19F41E-D096-4F53-BD0F-B5735D2CFF4B}"/>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47BA8A-882A-4947-9EC0-6210AA41051B}"/>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57B63B-609A-413B-A3B1-FCFB24369702}"/>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DE558B-CD56-4A73-8338-E72027540F60}"/>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C655D9-4167-4E99-8BBC-B71230892E85}"/>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1212C8-B211-40CA-BC09-BEABAB60F8A2}"/>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964ECB-C9CB-4EB7-AD96-C325F23E198A}"/>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E19202-E323-4C56-B483-8B0CF41813B9}"/>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D9094C4-8B2B-4DC8-ADC5-79DC8BD9D028}"/>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2B0A76-B394-460E-8185-6D40D8B83F5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93E8E3-547F-492C-AAB7-423C08D9CD17}"/>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0807FC-0B61-457E-B2D3-2C5EC61225A3}"/>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B617FB-E091-49BD-ACE1-092A94A30D89}"/>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E98D18-C431-4E57-9BCA-3A857EEC78D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5EB6F8-FC90-42F5-A597-3AC2DC5C55A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5DC14E-0F0A-4893-AE37-53440D3859C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4C3809-A2F4-4989-9030-98748178CE99}"/>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0B5C1D-B256-4F1B-B889-2C6DAB3B1F29}"/>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9958FA-7D31-48B8-AFFF-28747562642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510531-F44A-48AF-9FE1-255FAC1560C6}"/>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359193-185F-4DD3-8AA9-AC206B0AC090}"/>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B6967A-6EB5-42A0-B9BE-8CB5BC50004F}"/>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135A13-9AB7-4160-9D45-A2BC22C85489}"/>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7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74F4D7-BB14-474D-ACAC-627FE17B2E2E}"/>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7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3BF196-6770-423A-B9D5-D1D99B98B14F}"/>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7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3D68CF-625D-49ED-B651-A60FA4AC1C53}"/>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7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40E96D-4249-4DB4-90CA-3F15AAF7677C}"/>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9737D6-94A1-4234-8B66-13DAB9C28655}"/>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F8F038-ADEB-4F2E-848D-FF21A7920C93}"/>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EEA9810-53D5-440C-A326-2061A58D512A}"/>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F0F83F-0BE6-4286-9DEA-99A4B9F0C0D3}"/>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4F5C6F-9EE8-46E3-8F0C-2DA851A4BE4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AC56B81-9A7E-4ADC-A394-ED836073CE4E}"/>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7828D4-4764-4A3B-9187-4B4284EF3B74}"/>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621DB1-5976-487D-953C-65D262B53D5B}"/>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64DCF36-5492-4BA4-B609-4AD567A72C8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E5CA97-C605-4C36-BE18-C1169CB5BCA4}"/>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2361DF-2D90-43C6-ABD3-D7F85B8678D4}"/>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271DBA-A024-4208-9EBC-B8BF5305EB4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4C62F1-85B5-49E6-B6CD-EFB2BF37663E}"/>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5CD6E3-90EE-412D-85CF-9E4BA9C54783}"/>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3EB0F5-3E5D-40A4-94D8-4F7A3BD02DB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5E5D05-775B-45E9-94E6-CDD65778907B}"/>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2B9EA2-B41C-4574-A339-76F5D2FFFACF}"/>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5B70EF-63F4-46B1-9781-B789EC115CE9}"/>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897899-E138-43A3-AD90-68107DB2529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7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E7B76E-D081-4678-AA43-050021724CA7}"/>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CEFA39-E7F9-4F8D-A95A-3D394B0B401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7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27E2E3-34E6-4CB4-89A3-E18693196F1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F69D2C-623D-4226-9548-FDF804C0F9C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9AF650-5550-429F-9BDE-94D963304B10}"/>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7268BA-D63F-4EA8-9D68-7A592D4E757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16CA39-F9B4-40DC-97CF-F9BAA9824253}"/>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F2F5876-BD0D-41C6-AFCA-1D082743A11E}"/>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A00788-364D-46B5-9E1D-F16DF49494F6}"/>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39342D-3141-4662-AEA1-0BDAE4B580CB}"/>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81258A-08FA-467C-835F-2978E619D8DA}"/>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633BD4-749E-4B4B-815A-16ECD3D67569}"/>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C05665-68C5-434B-B908-A8A91E6E4931}"/>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8AA0BD2-898E-4D99-9914-DB74AAC7CE42}"/>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E40CEF-97D8-47C8-925A-5CE0598B4B7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5FBEA93-57C0-4445-BE74-2E69D41E0D6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F771E0-0801-46B5-B5B7-6078A477605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104AEC-CF43-432C-8171-8BC89009AE1E}"/>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170932-DF83-4D10-9B02-46E343AE1CAB}"/>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D13C92C-21BF-4B37-A407-7FE9128D0F53}"/>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DEADF1-8A19-46F2-9B8E-B19AF0FABAE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92107D-6EF4-45AB-8C9C-90D2F4CCB23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DD1C96-3ABA-4A8C-B707-BB50033DC842}"/>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04E1B3-A4A7-4C05-978F-0BE2E94946A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2DF7E0-560C-490E-A722-B980B695234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DD820A-FDE9-4695-B171-9E2F50BB3CA0}"/>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AAFB4D-EFCE-444B-90C0-47F90BE75754}"/>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3A727F-678B-4A09-8744-805A09B82244}"/>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3FB88A-78F0-4AB7-88A8-D714EE3CBA90}"/>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DE7E1A5-6455-4A1D-B7A1-7B3C71408E68}"/>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9023E54-C1F0-4E16-8468-58A42BFD1B32}"/>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503A1C-386B-4921-8759-89463A98C8D8}"/>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751096-9652-4865-91A8-75FD52890051}"/>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2CE008E-5384-48A9-97E6-D5278D641713}"/>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7392E6-5DD8-4ADE-AC67-5D5CE9255DD1}"/>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F7FE4F-E0D7-42E8-88C7-B70E73841286}"/>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519FD8-6EC4-4504-AFA1-D2EC4382D554}"/>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B98489-7001-425A-A85E-D5FD0C1DB566}"/>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5D9785-8FA5-43B4-9A83-D2A0B223752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44A121-A2E2-4037-AF90-906F275F2C8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578124-9D8A-4752-93F8-B47E74CEA5DF}"/>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1755BD-6D31-4477-99A2-20D58002043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6E5C885-C465-451A-BBFD-8C37EB648B6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8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C601494-0EFD-4CB4-8332-BA40568A2F3F}"/>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8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F07619-F6FA-439C-B6CC-C7C459C8FBB1}"/>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8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0C0115-04BB-4240-BE05-7B09C4928433}"/>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8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78A6E0-E1BF-4219-8D9C-0BC1C6D43453}"/>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8868DF-52BB-4721-B6CC-92189CEA284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E328609-0CFD-45B9-8BC2-F45B09D6A62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D15FB0-51FC-4EDC-B477-FF886352AA59}"/>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D5C3B5-2472-4F5B-8A3D-BC0434920A8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B63EFE-7BA8-4977-9E69-295967D9C9CA}"/>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269E5A0-95DB-4A7D-95C8-55972513DF65}"/>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8F060E-DF18-4F88-94F4-17B735C6B293}"/>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753886-E364-4AF2-BC19-4BE6B691F751}"/>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9BD4BC-7A7B-4ED9-B95D-B47F172A06CC}"/>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762211-8E6A-4A07-82DB-4288688938E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E2D386-90E2-4925-BD7A-43802235EC7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0326F2-A198-4726-AF44-27854A29FA6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3F7F24-AF67-4513-A455-7B94C4AB08CB}"/>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43C2BE5-FC8B-43FB-8A10-AF27F6C2BD0C}"/>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6484DE-9453-420C-B8DA-F8511103438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F1B4BE-5ACF-4B58-A7D0-E5ECDC0670F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67D24F-5CB4-4844-ABAF-CB9001A3076F}"/>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9C2BF0-AEAD-413A-8954-0ACEA564489F}"/>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5F58BA-3C3F-457E-BF88-C3E02869BAFF}"/>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C046A1-A240-45F7-A53B-45957178B985}"/>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9C26C61-0736-4306-B18D-B3AE6CD55CB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A624F8-61BD-449A-8E9F-46973E4DC831}"/>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A61B99-190B-410B-A5D4-6ABB9F2E7D47}"/>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A8FB68-D09A-49E1-9E80-4C607B303CDE}"/>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D385DF6-9A8F-482E-A073-B1D90121E4B0}"/>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E570BB-3616-4142-85C6-C47288C61DE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CDA7B6-C0E4-4ACC-A45D-241FCF42037E}"/>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DB1E0A-F11D-44CC-B448-5E447D96E5F8}"/>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7F6AC14-466A-49B8-9310-AC7E786AC947}"/>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D6E994-9BB9-49B7-9F90-BDF5F46F196D}"/>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D968D3-DD98-466F-8AFB-B01A4F1ABECE}"/>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1EE6D0-11A7-4CB6-ACFA-4387808DC082}"/>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582148-CC0D-4091-9D3E-C5B791695ED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6B7E8C-A476-4667-9C10-44DC228C016A}"/>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CED8E7-949E-4490-81B0-5297ACC6D7D6}"/>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2B3274-0A26-418E-8CAF-E4FB94C845F8}"/>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040069-04A4-4192-8504-AAD43B93AFBE}"/>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990F6C0-5DEE-404E-B978-935A9A29957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4FFBB0-B057-4DFB-8F40-2597759280C3}"/>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BA14EA-0913-4CC8-9EB8-7E46D71D03D1}"/>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BB06B1-8CC6-406E-BF43-2F5C03B15313}"/>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28E01F-291E-4BB4-91D5-6CA40C457167}"/>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C511D5A-1D21-4991-B417-D4928E2B3112}"/>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75FC52-D76D-4FA5-82CF-45C785A6A97A}"/>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D96D3A-7B6D-422E-8538-BFB905D4FB0A}"/>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3214"/>
    <xdr:sp macro="" textlink="">
      <xdr:nvSpPr>
        <xdr:cNvPr id="8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80A1FB-8BDF-4027-9A46-5ECBD655903F}"/>
            </a:ext>
          </a:extLst>
        </xdr:cNvPr>
        <xdr:cNvSpPr>
          <a:spLocks noChangeAspect="1" noChangeArrowheads="1"/>
        </xdr:cNvSpPr>
      </xdr:nvSpPr>
      <xdr:spPr bwMode="auto">
        <a:xfrm>
          <a:off x="762000" y="714756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2368A8-6A38-40DA-8BE5-114B726518B9}"/>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0876EA-CCF6-4C49-AC5F-9DDD5AF4A1B3}"/>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BB025F-FD3F-4BA9-8B52-F87B72CA318B}"/>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7D9565-104D-404C-8B9D-5D9C090A6ED5}"/>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B7DB06-DCD1-44F1-B50B-902CF3C416E3}"/>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D82F2C-7DDA-4C3D-B949-61B12C9D20D8}"/>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45881D-B552-402E-B7F2-1B6C82EDD6E1}"/>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1EE8DA-5098-424B-A076-224CF9B3FC90}"/>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2B10DD-3233-4908-9329-43E3AEAF24D7}"/>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8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8CEF646-4F69-4ED6-8635-EBC25FCAB9AF}"/>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9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5FBC2A-2489-48BC-92A9-5DC6559D3786}"/>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9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DC1C221-BEB9-42F8-86CC-69FDAE5732C3}"/>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9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E5C348-3008-4F27-8748-1031105D4ABD}"/>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9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DE4F14-5F0E-4D91-AF79-E5128ADF0652}"/>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9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D72BB6-92D8-4E1D-8550-1FC43BCDF29C}"/>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4800"/>
    <xdr:sp macro="" textlink="">
      <xdr:nvSpPr>
        <xdr:cNvPr id="9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6E38A4-1C8A-4E42-A072-6BCC3F21B8F9}"/>
            </a:ext>
          </a:extLst>
        </xdr:cNvPr>
        <xdr:cNvSpPr>
          <a:spLocks noChangeAspect="1" noChangeArrowheads="1"/>
        </xdr:cNvSpPr>
      </xdr:nvSpPr>
      <xdr:spPr bwMode="auto">
        <a:xfrm>
          <a:off x="762000" y="7147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9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2DC582-80BE-40A2-B805-D9BE721C6EFF}"/>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9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7F6B6B-1141-4AB3-8FEF-4194B55B7739}"/>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9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F0FBE7-4D35-404B-9AC3-41748638D9AF}"/>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60</xdr:row>
      <xdr:rowOff>0</xdr:rowOff>
    </xdr:from>
    <xdr:ext cx="304800" cy="306388"/>
    <xdr:sp macro="" textlink="">
      <xdr:nvSpPr>
        <xdr:cNvPr id="9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D9D011C-BB6D-4261-9AAE-34BB437AEC36}"/>
            </a:ext>
          </a:extLst>
        </xdr:cNvPr>
        <xdr:cNvSpPr>
          <a:spLocks noChangeAspect="1" noChangeArrowheads="1"/>
        </xdr:cNvSpPr>
      </xdr:nvSpPr>
      <xdr:spPr bwMode="auto">
        <a:xfrm>
          <a:off x="762000" y="714756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D89F27-2F55-4939-BD63-0F784E84535B}"/>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B390CE-6B6B-40F1-8DCF-BAC6CF7C64F0}"/>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6B7689-D25C-45B0-BC00-CBC087DDC3EB}"/>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8FEF0FC-534F-4326-8376-D87C6D23EAAF}"/>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1010F6D-41AE-4FC3-9010-324EEACA3CC2}"/>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87F86A-0CF8-41E8-BC4E-F1243061176D}"/>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3E5644-098B-4032-9E87-AC23B9943000}"/>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2ACD3E-940A-4B52-BC0F-D1AD0A548D7A}"/>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F9F99D-CC36-41C3-9BED-44233DDF2E54}"/>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A6631A-34FE-461A-93FB-112F2B735C23}"/>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DEE9388-BA41-40F4-AFEF-7C1936A9D77C}"/>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FC9B8B-A548-4308-9160-5A36CE632F46}"/>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E62092-A965-459C-8468-292523B70758}"/>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22A7A5-2B15-4432-A0D7-596A6C208FAB}"/>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F31BAD-0DA0-4C2A-9741-180EEF811A68}"/>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46DC30-5A76-498E-998A-E0EB03B77379}"/>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3ECCDC-F0EE-4FA7-9DE3-EE86D37DBE00}"/>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37A7DF-09A9-4054-9C30-4B3F4EF65AC6}"/>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20B03E-BAA3-48D6-BA77-8C9B701FAF6A}"/>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E36764B-1E68-4CF5-99CD-E9DE5B51D63E}"/>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C723CF-F11D-4383-9BFC-F280C9C7AAD0}"/>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D2E4A56-724D-46AB-8734-DC802D0B2E9C}"/>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46E7EF-CFB8-4F5C-AD47-36610B5F12DD}"/>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7C5449-8B0A-4876-BA33-B40EF088E300}"/>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220D54-65D2-49A9-B1FF-019B882BD409}"/>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A280E2-E341-4D89-AB23-764C39CA3AE5}"/>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8DADA1-69C3-453B-96CC-9A08192A97F7}"/>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2EF2101-BBFD-4A23-8F9A-70431DA8CD19}"/>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B6F2E0-2C0B-4E0E-BB14-6660DFF42CF1}"/>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6C2518C-2B23-4043-A359-4146C6D8567C}"/>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E152DD-D931-4E10-924A-33137C1A050F}"/>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00F4750-748B-4D43-95D5-38476E2FD034}"/>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4D23BC-8BCA-4217-AED1-0591A6F970A3}"/>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6F3CA19-7B80-4D26-8C7F-4EF9A79F8C7E}"/>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BAB385-ADF8-4FFB-96FB-6FC50240C8B0}"/>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5954C4-3739-46CE-B373-A36298301FEA}"/>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666D3A9-8850-4951-8E43-2C75285BFBA2}"/>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88C278-B147-4F1F-A014-D7F43F53DD64}"/>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7FE672-6C6B-4EBA-84EE-D1A6A0DE24C9}"/>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5B155C-8458-4483-ACF9-93650AE67757}"/>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86230F-F332-4FB7-97F2-0CC97420B2CF}"/>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A58C86-C00C-48CF-BD80-EDE2C50C8EC7}"/>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BEFD54-B539-42B2-8069-AFCEC350A650}"/>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7CEDCC-76B6-4B77-AEFF-8B8F541A8B27}"/>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91BEEA-2225-4272-8BEA-0005C3EC901A}"/>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5AC880-B551-4286-9A9C-F0626BE2E641}"/>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4A41FD-AE1F-4E2B-BAA8-8E8E6A5CE5CC}"/>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278BB4-E05A-490D-BBB4-5A2044E1D51E}"/>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AA7D33-D8DA-4CEC-91A2-EFB5538C97C3}"/>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1B7460-A1DB-4187-A0A5-5C222315C5DA}"/>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29E525-43B6-4C9B-A298-3EF55E7CBCC2}"/>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68B081-0FFD-432E-9C56-9393E8C067F4}"/>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82927C-84BB-4D86-8543-9B87DEBD5F0C}"/>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0AEC44D-1AC8-487F-AB00-6A4A2F233CF8}"/>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FBD897-3DE1-4C3A-BC59-9129592F7AE2}"/>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370A70-13E2-4D9E-AD5B-1140A812223B}"/>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A5DFFD-2566-4C07-8009-6ED80A0237DB}"/>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1E6543-C7D9-4890-957F-38D92B98D157}"/>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6E01A47-865B-4ACE-9FCC-B2155367BA32}"/>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6710715-0072-48B1-B95A-7F1A944F272A}"/>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2E3DA2-E704-4781-B465-08A167858AA5}"/>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BFB069A-1C09-4FBE-A681-7F390E8A9C11}"/>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6388"/>
    <xdr:sp macro="" textlink="">
      <xdr:nvSpPr>
        <xdr:cNvPr id="9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0FD903-99B9-482B-9C8F-892BCDD52443}"/>
            </a:ext>
          </a:extLst>
        </xdr:cNvPr>
        <xdr:cNvSpPr>
          <a:spLocks noChangeAspect="1" noChangeArrowheads="1"/>
        </xdr:cNvSpPr>
      </xdr:nvSpPr>
      <xdr:spPr bwMode="auto">
        <a:xfrm>
          <a:off x="762000" y="704088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6388"/>
    <xdr:sp macro="" textlink="">
      <xdr:nvSpPr>
        <xdr:cNvPr id="9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90E501B-28B0-4207-BAD1-87AD0649C6F6}"/>
            </a:ext>
          </a:extLst>
        </xdr:cNvPr>
        <xdr:cNvSpPr>
          <a:spLocks noChangeAspect="1" noChangeArrowheads="1"/>
        </xdr:cNvSpPr>
      </xdr:nvSpPr>
      <xdr:spPr bwMode="auto">
        <a:xfrm>
          <a:off x="762000" y="704088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6388"/>
    <xdr:sp macro="" textlink="">
      <xdr:nvSpPr>
        <xdr:cNvPr id="9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3A38EA-5CE3-4EBE-9515-51B20768C4F2}"/>
            </a:ext>
          </a:extLst>
        </xdr:cNvPr>
        <xdr:cNvSpPr>
          <a:spLocks noChangeAspect="1" noChangeArrowheads="1"/>
        </xdr:cNvSpPr>
      </xdr:nvSpPr>
      <xdr:spPr bwMode="auto">
        <a:xfrm>
          <a:off x="762000" y="704088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6388"/>
    <xdr:sp macro="" textlink="">
      <xdr:nvSpPr>
        <xdr:cNvPr id="9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359A2C-C730-4411-9823-5AE40C92B88B}"/>
            </a:ext>
          </a:extLst>
        </xdr:cNvPr>
        <xdr:cNvSpPr>
          <a:spLocks noChangeAspect="1" noChangeArrowheads="1"/>
        </xdr:cNvSpPr>
      </xdr:nvSpPr>
      <xdr:spPr bwMode="auto">
        <a:xfrm>
          <a:off x="762000" y="704088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C4B4B4-2421-45FB-B58F-27DD99BC5D40}"/>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691DB7-AEF2-44A2-B77F-B325954464F0}"/>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DF1D11C-8328-40DE-B36E-4FED811952E6}"/>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27A317-4D4E-4042-A494-19EA478720CF}"/>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691C8C-92B8-48D5-8ABB-4FF77C28B9C2}"/>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89366F-C7B0-49DD-A319-FB497594DD5E}"/>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92E2DD9-3751-4215-8B03-90FA1CC61378}"/>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635C41-5748-4B2C-80EC-34E74C79DF72}"/>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1798FB-9587-4F40-AE0F-715F95DB70E1}"/>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4A8F8B-C838-47DA-AB3D-9AF27B7E50AD}"/>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4DC505-5B22-46C5-8E98-891C3E8416D6}"/>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D81000-6D6E-44DF-9C16-0F43E0D3B3F2}"/>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BE59D3-BC31-47E8-A8A2-16763D93D20E}"/>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21A59C-1A46-495C-99B5-383E17F46737}"/>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ADF3BA2-097A-4A63-AA27-4AD51C64E2B8}"/>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0557E3-03B6-45EE-BD7A-946924C99CC1}"/>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44958D-E290-41C2-969E-36D5CE968302}"/>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BD820C0-C545-4B58-B640-C78175A466A0}"/>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76EABF4-12CB-4BAC-94D5-F0FE4D14B76E}"/>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77157A-DCB4-4D4D-B5BF-BD75F8DF5EA1}"/>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ED6626-531A-4BF4-A414-CF948C76164C}"/>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9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88444C-DF4A-4885-AB16-47F950700482}"/>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D646FD-7665-4620-904C-EFE9BF0A6B96}"/>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9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A2BDB2-F3A0-443C-BE50-AD033E4BFF43}"/>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F9A62ED-36D3-4AD4-B492-29B243C969A8}"/>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1CB9AB-4AC8-41EC-97D4-D5B605678F80}"/>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0BD4BC7-42D1-4F8F-B6A4-CDBB3622D89D}"/>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34121D-DEFF-43B3-A905-40E653246887}"/>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338818-1815-428E-9D86-341C9486EB80}"/>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BC572C-5B8E-4799-9EA1-67CA7163B99F}"/>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AD3546-6909-4F7E-A832-6D997329D4FD}"/>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66B18F-FE49-4CB8-81EE-56276FA9F2C1}"/>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77FE4D-7099-43C3-8C45-4DECF66CE1B4}"/>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6550D4-D098-42D8-9DCB-EB903F66DB77}"/>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6BB5494-99C1-4594-A2D8-E24FEEE644ED}"/>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D0D4BD-11FD-44DD-94EF-DE400E9FEFEB}"/>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D9F6567-A885-4D3B-A0AF-B169A61E264A}"/>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5E2D6E6-2662-470D-8501-97F7DC53381D}"/>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C55809-609A-4C0E-A9FD-164E00D93EA7}"/>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854970-1256-4FAE-B4B1-0F2EAC6ED604}"/>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B2C09A2-EF1B-4A56-9389-E0CF7A66A587}"/>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E0ED80-EAA4-4F76-9BB4-2D390F26D571}"/>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6211AF-836A-4C53-BAD2-09B9D3BE9F4D}"/>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EE8AFE-3091-4247-920C-8BDA77221D81}"/>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7B5A77-915F-4E9F-BD6E-1574C2A84A6F}"/>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3214"/>
    <xdr:sp macro="" textlink="">
      <xdr:nvSpPr>
        <xdr:cNvPr id="10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EC44D7-8506-4876-AEB2-8ECBDE179F9E}"/>
            </a:ext>
          </a:extLst>
        </xdr:cNvPr>
        <xdr:cNvSpPr>
          <a:spLocks noChangeAspect="1" noChangeArrowheads="1"/>
        </xdr:cNvSpPr>
      </xdr:nvSpPr>
      <xdr:spPr bwMode="auto">
        <a:xfrm>
          <a:off x="762000" y="704088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60CF90-BF29-412D-8724-21AA9C9EB104}"/>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1A4845-BB2E-4DFD-8773-AFD278F1F2C0}"/>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F66661C-48C3-4683-9F5D-E1EC58EB0F2C}"/>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EDB16BB-C656-4CA6-8564-50B4B63F8599}"/>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7A7F09-0CEB-44BE-87E0-961950D9FA66}"/>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CA658C-1137-4CCD-97B0-9665AA88B31D}"/>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A293F42-BCEF-40D8-BE69-3391FE532C16}"/>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72F6327-949D-4CAF-B728-FC31D164772D}"/>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291E9D8-25AF-4F9C-A34B-14854D103338}"/>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582D4A-3C0C-4E13-A51E-AB1F969DCAAF}"/>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3338A2-128A-4922-8E52-735A8895384D}"/>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28880CC-9519-4019-AA8B-8F79190C1C80}"/>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6706F6-1C46-42C2-8888-3583E970B763}"/>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8D06D4-DE01-4677-9289-B152071420C2}"/>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0FEE042-C37D-48D2-A0DD-BBD632FC6F5D}"/>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4800"/>
    <xdr:sp macro="" textlink="">
      <xdr:nvSpPr>
        <xdr:cNvPr id="10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23D9F5-E1B2-4BF0-9C78-BC4131DCA060}"/>
            </a:ext>
          </a:extLst>
        </xdr:cNvPr>
        <xdr:cNvSpPr>
          <a:spLocks noChangeAspect="1" noChangeArrowheads="1"/>
        </xdr:cNvSpPr>
      </xdr:nvSpPr>
      <xdr:spPr bwMode="auto">
        <a:xfrm>
          <a:off x="762000" y="70408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6388"/>
    <xdr:sp macro="" textlink="">
      <xdr:nvSpPr>
        <xdr:cNvPr id="10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F60F8E-25D4-4CF5-AB0E-55C5A6DB9138}"/>
            </a:ext>
          </a:extLst>
        </xdr:cNvPr>
        <xdr:cNvSpPr>
          <a:spLocks noChangeAspect="1" noChangeArrowheads="1"/>
        </xdr:cNvSpPr>
      </xdr:nvSpPr>
      <xdr:spPr bwMode="auto">
        <a:xfrm>
          <a:off x="762000" y="704088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6388"/>
    <xdr:sp macro="" textlink="">
      <xdr:nvSpPr>
        <xdr:cNvPr id="10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A901E1F-2A08-47E0-85E4-70B7719B0530}"/>
            </a:ext>
          </a:extLst>
        </xdr:cNvPr>
        <xdr:cNvSpPr>
          <a:spLocks noChangeAspect="1" noChangeArrowheads="1"/>
        </xdr:cNvSpPr>
      </xdr:nvSpPr>
      <xdr:spPr bwMode="auto">
        <a:xfrm>
          <a:off x="762000" y="704088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6388"/>
    <xdr:sp macro="" textlink="">
      <xdr:nvSpPr>
        <xdr:cNvPr id="10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4FDB90D-E048-465E-A9AD-79F0551D6211}"/>
            </a:ext>
          </a:extLst>
        </xdr:cNvPr>
        <xdr:cNvSpPr>
          <a:spLocks noChangeAspect="1" noChangeArrowheads="1"/>
        </xdr:cNvSpPr>
      </xdr:nvSpPr>
      <xdr:spPr bwMode="auto">
        <a:xfrm>
          <a:off x="762000" y="704088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59</xdr:row>
      <xdr:rowOff>0</xdr:rowOff>
    </xdr:from>
    <xdr:ext cx="304800" cy="306388"/>
    <xdr:sp macro="" textlink="">
      <xdr:nvSpPr>
        <xdr:cNvPr id="10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410666-9C78-45EB-8E14-F2A548C67C1C}"/>
            </a:ext>
          </a:extLst>
        </xdr:cNvPr>
        <xdr:cNvSpPr>
          <a:spLocks noChangeAspect="1" noChangeArrowheads="1"/>
        </xdr:cNvSpPr>
      </xdr:nvSpPr>
      <xdr:spPr bwMode="auto">
        <a:xfrm>
          <a:off x="762000" y="704088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104</xdr:row>
      <xdr:rowOff>0</xdr:rowOff>
    </xdr:from>
    <xdr:ext cx="304800" cy="306388"/>
    <xdr:sp macro="" textlink="">
      <xdr:nvSpPr>
        <xdr:cNvPr id="10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AE4A37-88B9-4423-873E-4D2DBEC5C51F}"/>
            </a:ext>
          </a:extLst>
        </xdr:cNvPr>
        <xdr:cNvSpPr>
          <a:spLocks noChangeAspect="1" noChangeArrowheads="1"/>
        </xdr:cNvSpPr>
      </xdr:nvSpPr>
      <xdr:spPr bwMode="auto">
        <a:xfrm>
          <a:off x="762000" y="1181481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104</xdr:row>
      <xdr:rowOff>0</xdr:rowOff>
    </xdr:from>
    <xdr:ext cx="304800" cy="306388"/>
    <xdr:sp macro="" textlink="">
      <xdr:nvSpPr>
        <xdr:cNvPr id="10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659A999-31C5-4787-907B-09DCB3BB81CF}"/>
            </a:ext>
          </a:extLst>
        </xdr:cNvPr>
        <xdr:cNvSpPr>
          <a:spLocks noChangeAspect="1" noChangeArrowheads="1"/>
        </xdr:cNvSpPr>
      </xdr:nvSpPr>
      <xdr:spPr bwMode="auto">
        <a:xfrm>
          <a:off x="762000" y="1181481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105</xdr:row>
      <xdr:rowOff>0</xdr:rowOff>
    </xdr:from>
    <xdr:ext cx="304800" cy="306388"/>
    <xdr:sp macro="" textlink="">
      <xdr:nvSpPr>
        <xdr:cNvPr id="10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91C68E-9992-4618-8931-FD8E747A72FB}"/>
            </a:ext>
          </a:extLst>
        </xdr:cNvPr>
        <xdr:cNvSpPr>
          <a:spLocks noChangeAspect="1" noChangeArrowheads="1"/>
        </xdr:cNvSpPr>
      </xdr:nvSpPr>
      <xdr:spPr bwMode="auto">
        <a:xfrm>
          <a:off x="762000" y="1190815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105</xdr:row>
      <xdr:rowOff>0</xdr:rowOff>
    </xdr:from>
    <xdr:ext cx="304800" cy="306388"/>
    <xdr:sp macro="" textlink="">
      <xdr:nvSpPr>
        <xdr:cNvPr id="10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52941D-9BA8-4704-B201-EC637E811AEC}"/>
            </a:ext>
          </a:extLst>
        </xdr:cNvPr>
        <xdr:cNvSpPr>
          <a:spLocks noChangeAspect="1" noChangeArrowheads="1"/>
        </xdr:cNvSpPr>
      </xdr:nvSpPr>
      <xdr:spPr bwMode="auto">
        <a:xfrm>
          <a:off x="762000" y="1190815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105</xdr:row>
      <xdr:rowOff>0</xdr:rowOff>
    </xdr:from>
    <xdr:ext cx="304800" cy="306388"/>
    <xdr:sp macro="" textlink="">
      <xdr:nvSpPr>
        <xdr:cNvPr id="10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BBDC91-3786-4302-A17A-070EE64BD2F4}"/>
            </a:ext>
          </a:extLst>
        </xdr:cNvPr>
        <xdr:cNvSpPr>
          <a:spLocks noChangeAspect="1" noChangeArrowheads="1"/>
        </xdr:cNvSpPr>
      </xdr:nvSpPr>
      <xdr:spPr bwMode="auto">
        <a:xfrm>
          <a:off x="762000" y="1190815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105</xdr:row>
      <xdr:rowOff>0</xdr:rowOff>
    </xdr:from>
    <xdr:ext cx="304800" cy="306388"/>
    <xdr:sp macro="" textlink="">
      <xdr:nvSpPr>
        <xdr:cNvPr id="10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E82D5C-7B4D-4531-9BEA-8023B1EAF2BA}"/>
            </a:ext>
          </a:extLst>
        </xdr:cNvPr>
        <xdr:cNvSpPr>
          <a:spLocks noChangeAspect="1" noChangeArrowheads="1"/>
        </xdr:cNvSpPr>
      </xdr:nvSpPr>
      <xdr:spPr bwMode="auto">
        <a:xfrm>
          <a:off x="762000" y="1190815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103</xdr:row>
      <xdr:rowOff>0</xdr:rowOff>
    </xdr:from>
    <xdr:ext cx="304800" cy="306388"/>
    <xdr:sp macro="" textlink="">
      <xdr:nvSpPr>
        <xdr:cNvPr id="10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34625A-0309-46FC-A88F-B3C2CB68B7A0}"/>
            </a:ext>
          </a:extLst>
        </xdr:cNvPr>
        <xdr:cNvSpPr>
          <a:spLocks noChangeAspect="1" noChangeArrowheads="1"/>
        </xdr:cNvSpPr>
      </xdr:nvSpPr>
      <xdr:spPr bwMode="auto">
        <a:xfrm>
          <a:off x="762000" y="1170813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103</xdr:row>
      <xdr:rowOff>0</xdr:rowOff>
    </xdr:from>
    <xdr:ext cx="304800" cy="306388"/>
    <xdr:sp macro="" textlink="">
      <xdr:nvSpPr>
        <xdr:cNvPr id="10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6F59DEA-12D2-4CAC-AC46-1E17D83BF273}"/>
            </a:ext>
          </a:extLst>
        </xdr:cNvPr>
        <xdr:cNvSpPr>
          <a:spLocks noChangeAspect="1" noChangeArrowheads="1"/>
        </xdr:cNvSpPr>
      </xdr:nvSpPr>
      <xdr:spPr bwMode="auto">
        <a:xfrm>
          <a:off x="762000" y="1170813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104</xdr:row>
      <xdr:rowOff>0</xdr:rowOff>
    </xdr:from>
    <xdr:ext cx="304800" cy="306388"/>
    <xdr:sp macro="" textlink="">
      <xdr:nvSpPr>
        <xdr:cNvPr id="10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109B0D-826B-4CF2-AFF8-B76743074D06}"/>
            </a:ext>
          </a:extLst>
        </xdr:cNvPr>
        <xdr:cNvSpPr>
          <a:spLocks noChangeAspect="1" noChangeArrowheads="1"/>
        </xdr:cNvSpPr>
      </xdr:nvSpPr>
      <xdr:spPr bwMode="auto">
        <a:xfrm>
          <a:off x="762000" y="1181481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104</xdr:row>
      <xdr:rowOff>0</xdr:rowOff>
    </xdr:from>
    <xdr:ext cx="304800" cy="306388"/>
    <xdr:sp macro="" textlink="">
      <xdr:nvSpPr>
        <xdr:cNvPr id="10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100B9D7-6BC0-413C-85FA-D00EDC42C9C1}"/>
            </a:ext>
          </a:extLst>
        </xdr:cNvPr>
        <xdr:cNvSpPr>
          <a:spLocks noChangeAspect="1" noChangeArrowheads="1"/>
        </xdr:cNvSpPr>
      </xdr:nvSpPr>
      <xdr:spPr bwMode="auto">
        <a:xfrm>
          <a:off x="762000" y="11814810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98</xdr:row>
      <xdr:rowOff>0</xdr:rowOff>
    </xdr:from>
    <xdr:ext cx="304800" cy="306388"/>
    <xdr:sp macro="" textlink="">
      <xdr:nvSpPr>
        <xdr:cNvPr id="10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ADDAF7-4B56-4797-A9A9-B697E926B2A8}"/>
            </a:ext>
          </a:extLst>
        </xdr:cNvPr>
        <xdr:cNvSpPr>
          <a:spLocks noChangeAspect="1" noChangeArrowheads="1"/>
        </xdr:cNvSpPr>
      </xdr:nvSpPr>
      <xdr:spPr bwMode="auto">
        <a:xfrm>
          <a:off x="762000" y="1118806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98</xdr:row>
      <xdr:rowOff>0</xdr:rowOff>
    </xdr:from>
    <xdr:ext cx="304800" cy="306388"/>
    <xdr:sp macro="" textlink="">
      <xdr:nvSpPr>
        <xdr:cNvPr id="10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288123-7A6C-4C31-B8FB-41A543A32039}"/>
            </a:ext>
          </a:extLst>
        </xdr:cNvPr>
        <xdr:cNvSpPr>
          <a:spLocks noChangeAspect="1" noChangeArrowheads="1"/>
        </xdr:cNvSpPr>
      </xdr:nvSpPr>
      <xdr:spPr bwMode="auto">
        <a:xfrm>
          <a:off x="762000" y="1118806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99</xdr:row>
      <xdr:rowOff>0</xdr:rowOff>
    </xdr:from>
    <xdr:ext cx="304800" cy="306388"/>
    <xdr:sp macro="" textlink="">
      <xdr:nvSpPr>
        <xdr:cNvPr id="10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7BC1CA-8FA9-42B6-B29B-048CA25FF371}"/>
            </a:ext>
          </a:extLst>
        </xdr:cNvPr>
        <xdr:cNvSpPr>
          <a:spLocks noChangeAspect="1" noChangeArrowheads="1"/>
        </xdr:cNvSpPr>
      </xdr:nvSpPr>
      <xdr:spPr bwMode="auto">
        <a:xfrm>
          <a:off x="762000" y="1129474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99</xdr:row>
      <xdr:rowOff>0</xdr:rowOff>
    </xdr:from>
    <xdr:ext cx="304800" cy="306388"/>
    <xdr:sp macro="" textlink="">
      <xdr:nvSpPr>
        <xdr:cNvPr id="10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EBA5CE-F955-4CB5-8B50-712814273038}"/>
            </a:ext>
          </a:extLst>
        </xdr:cNvPr>
        <xdr:cNvSpPr>
          <a:spLocks noChangeAspect="1" noChangeArrowheads="1"/>
        </xdr:cNvSpPr>
      </xdr:nvSpPr>
      <xdr:spPr bwMode="auto">
        <a:xfrm>
          <a:off x="762000" y="1129474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98</xdr:row>
      <xdr:rowOff>0</xdr:rowOff>
    </xdr:from>
    <xdr:ext cx="304800" cy="306388"/>
    <xdr:sp macro="" textlink="">
      <xdr:nvSpPr>
        <xdr:cNvPr id="10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99ECC1-3C95-4CBB-9A22-16ECC934D67A}"/>
            </a:ext>
          </a:extLst>
        </xdr:cNvPr>
        <xdr:cNvSpPr>
          <a:spLocks noChangeAspect="1" noChangeArrowheads="1"/>
        </xdr:cNvSpPr>
      </xdr:nvSpPr>
      <xdr:spPr bwMode="auto">
        <a:xfrm>
          <a:off x="762000" y="1118806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98</xdr:row>
      <xdr:rowOff>0</xdr:rowOff>
    </xdr:from>
    <xdr:ext cx="304800" cy="306388"/>
    <xdr:sp macro="" textlink="">
      <xdr:nvSpPr>
        <xdr:cNvPr id="10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971D49F-EBED-4C53-8543-3CA4220DB5B5}"/>
            </a:ext>
          </a:extLst>
        </xdr:cNvPr>
        <xdr:cNvSpPr>
          <a:spLocks noChangeAspect="1" noChangeArrowheads="1"/>
        </xdr:cNvSpPr>
      </xdr:nvSpPr>
      <xdr:spPr bwMode="auto">
        <a:xfrm>
          <a:off x="762000" y="111880650"/>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299061"/>
    <xdr:sp macro="" textlink="">
      <xdr:nvSpPr>
        <xdr:cNvPr id="10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2C138A-1DB4-4BD9-A0DA-C31BE1BEB709}"/>
            </a:ext>
          </a:extLst>
        </xdr:cNvPr>
        <xdr:cNvSpPr>
          <a:spLocks noChangeAspect="1" noChangeArrowheads="1"/>
        </xdr:cNvSpPr>
      </xdr:nvSpPr>
      <xdr:spPr bwMode="auto">
        <a:xfrm>
          <a:off x="0" y="39676388"/>
          <a:ext cx="304800" cy="29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299061"/>
    <xdr:sp macro="" textlink="">
      <xdr:nvSpPr>
        <xdr:cNvPr id="10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F619D21-FE72-4DC6-82F9-CE2B38C02011}"/>
            </a:ext>
          </a:extLst>
        </xdr:cNvPr>
        <xdr:cNvSpPr>
          <a:spLocks noChangeAspect="1" noChangeArrowheads="1"/>
        </xdr:cNvSpPr>
      </xdr:nvSpPr>
      <xdr:spPr bwMode="auto">
        <a:xfrm>
          <a:off x="0" y="39676388"/>
          <a:ext cx="304800" cy="29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3F2C03-6A60-4CD5-B0E3-586CB24B2501}"/>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02FC42-1560-4A6E-85B9-7802F2D6E3C8}"/>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D54A8C-FAA3-4220-8212-6733D22C24AC}"/>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04CA80-0254-4DDA-AA90-E2879E977AE3}"/>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16B92E-D2D4-49A9-A445-FF273FFE08A9}"/>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2E6980-260D-41DE-89FE-F432EE9EB05E}"/>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FA5220-B855-4D5E-A786-98409F74209C}"/>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951F19-392D-4103-9093-251C25A9F9AE}"/>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919D02-586C-4ECC-AFFE-2520D0918FA9}"/>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D04942-2073-4884-97CE-31E06E847C42}"/>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9CCA30-BAE0-4C2C-A5BD-2B8F9AB8DB8F}"/>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720AC1-C272-40F6-B9B9-DF4B5F04EFAB}"/>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9402433-7615-4E6D-B6F5-637FE51502A4}"/>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90E84D-39B8-4B75-8F43-2668D6661A93}"/>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FFECEA6-57E2-4D6D-8BD5-7D9070D49933}"/>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F83FE1-B2A8-4B90-98FD-DCEF1BDCA0C4}"/>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10F57E-B2BB-471D-9035-1D0F557A0AD1}"/>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4BDBF3-430E-416A-9A44-ADA419A0A6A1}"/>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FF90FA-12B6-41A3-967D-786BE3875D88}"/>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B0251B2-8249-43D6-9A78-3ECA40CD7C54}"/>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16BCAA-4185-44FE-961D-7E8ECD96C330}"/>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5F6AC50-C7AC-467B-8B37-D734BB098A57}"/>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96BEAF-A87D-4A50-88CE-B046BCE5DE77}"/>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83FC7CE-EA0C-4DDD-8E75-38CE6B286F2F}"/>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55A933B-86B9-4C9D-B610-D55446179F34}"/>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F26F70-057B-4610-963C-7514C2D84A4A}"/>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98C790-3062-4E97-89DB-2473EBF3F66E}"/>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DB0AC3-78C4-4E7E-A189-86407E0BD401}"/>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B6DA7B-4CDB-41FF-9A84-9507CE53411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51C2CE-739B-4B2A-93F7-8C726D9EAE6A}"/>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5EE0F72-990A-446C-81D7-1D26688EEA97}"/>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51C3F4-AA82-476B-A0C7-A9E22845719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48C343D-2E89-4EED-A736-F24C0E29B94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9A4548-AB66-40DA-BA84-FD8289941DAE}"/>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0DA3B2-CB6F-470D-B83A-7408830223FE}"/>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0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59A5AF-45C5-49E5-9F58-35F6C2E13498}"/>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BFECE8E-DD50-454D-8CA9-F298F60771C6}"/>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47007F-9CDA-4AB0-AAB5-ACC9D086565A}"/>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CEC5BB-B171-4B87-9739-6957E2918A63}"/>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0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DFE5CA-AAA3-4B15-B34C-F18EACE3DB71}"/>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C35454-4CBA-4FDE-9C0B-34BA98052202}"/>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36666EE-264F-446B-A35C-FDD58D5658E7}"/>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D242E6-312C-44C6-9BB1-7362ACD5307F}"/>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8DEF03-AD7C-488A-B071-EB1A1049E957}"/>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75C3AC-6E6C-4854-906D-DCCE9878F73F}"/>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E81091-5A8F-4F2C-A8A0-7B5C65638FB2}"/>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0670BA-03DF-4E9E-9147-515A0A039B92}"/>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CE5A2E-6160-4DA5-828F-5E71E310A9C0}"/>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D6D0988-5233-46F7-BC16-342F2FDDA271}"/>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BD7FBC-7A05-4265-B80F-33CE5F58247A}"/>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EE7BEC-E79E-4AEF-8706-976F807AD53C}"/>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A80D10-3DEE-4D72-8B3A-A85B1CD1A9B1}"/>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38B596A-12C4-4BFA-B029-3A1CB95A60C9}"/>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E68648F-CBCC-470E-8FB3-1B6C80B18BF4}"/>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AC3402-A62A-481D-AED4-0DF7BF724CE2}"/>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A961691-39F7-4D93-9273-B785902EBED6}"/>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6DAC9B-A504-4F45-A838-0C88C89A24F1}"/>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335B65-BD37-4B02-9380-BF338738ED40}"/>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727696-C12B-4B4D-8FFA-FAFCFC03C93C}"/>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D135C6-0342-42FB-B60C-E15D25A923BA}"/>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0529686-1E8E-4B1E-9C10-85297EB56874}"/>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EF615A-548E-47C6-BBEA-1C7C8A0C681B}"/>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6388"/>
    <xdr:sp macro="" textlink="">
      <xdr:nvSpPr>
        <xdr:cNvPr id="11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C8E9754-5228-4050-83DE-EDCC4B0E942D}"/>
            </a:ext>
          </a:extLst>
        </xdr:cNvPr>
        <xdr:cNvSpPr>
          <a:spLocks noChangeAspect="1" noChangeArrowheads="1"/>
        </xdr:cNvSpPr>
      </xdr:nvSpPr>
      <xdr:spPr bwMode="auto">
        <a:xfrm>
          <a:off x="0" y="39676388"/>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6388"/>
    <xdr:sp macro="" textlink="">
      <xdr:nvSpPr>
        <xdr:cNvPr id="11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55546A6-42A9-44F7-98CB-60CACD2B8CB0}"/>
            </a:ext>
          </a:extLst>
        </xdr:cNvPr>
        <xdr:cNvSpPr>
          <a:spLocks noChangeAspect="1" noChangeArrowheads="1"/>
        </xdr:cNvSpPr>
      </xdr:nvSpPr>
      <xdr:spPr bwMode="auto">
        <a:xfrm>
          <a:off x="0" y="39676388"/>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641"/>
    <xdr:sp macro="" textlink="">
      <xdr:nvSpPr>
        <xdr:cNvPr id="11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B8E573-9D78-4B33-8891-460B177E77F9}"/>
            </a:ext>
          </a:extLst>
        </xdr:cNvPr>
        <xdr:cNvSpPr>
          <a:spLocks noChangeAspect="1" noChangeArrowheads="1"/>
        </xdr:cNvSpPr>
      </xdr:nvSpPr>
      <xdr:spPr bwMode="auto">
        <a:xfrm>
          <a:off x="1600200" y="39676388"/>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641"/>
    <xdr:sp macro="" textlink="">
      <xdr:nvSpPr>
        <xdr:cNvPr id="11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06081D0-4BF6-4903-BCF3-B8DBA68AB320}"/>
            </a:ext>
          </a:extLst>
        </xdr:cNvPr>
        <xdr:cNvSpPr>
          <a:spLocks noChangeAspect="1" noChangeArrowheads="1"/>
        </xdr:cNvSpPr>
      </xdr:nvSpPr>
      <xdr:spPr bwMode="auto">
        <a:xfrm>
          <a:off x="1600200" y="39676388"/>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92A8FE-8FBF-482C-AE43-8C117281B8BF}"/>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8F9C929-82E8-4DC8-A038-C5AC54D7F99B}"/>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125D1A-E418-441C-9AB7-FA292157464D}"/>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B954E2-9A9F-41EB-99AE-788BC029E047}"/>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1AE79A-DEF3-4FC3-8B98-AAF53F746CA9}"/>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8F05D2-3455-4047-AEAB-A997485FFBAB}"/>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ADD3BE-15E6-4821-BFD4-198D0225FB25}"/>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46D430-69BC-49E4-9603-594B87CC0DE7}"/>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2EA6F2-D0ED-421B-A858-C4171F68DC22}"/>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68E229-51FE-4D02-9692-24CA76AF54E9}"/>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2B99CB-C264-450D-9515-5522EC0347B4}"/>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576CA9C-F2D4-4646-97F6-34BE83923A65}"/>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8CD305-DD5A-47C3-A76D-A394F041487F}"/>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8391A9-1F6D-420C-A261-D4D9A7AF57E9}"/>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A26CE0C-0D9F-433F-8ED6-C3E7FFFAA80E}"/>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30463E-10D9-43CC-8024-CFCB90F0EC08}"/>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F75D3A-3684-43FD-BC3C-AC64C2CCB62D}"/>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4741026-DCE4-45C0-AE48-155C0CD5C0FE}"/>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EB0BA65-D7CB-4BBD-82F0-35AB940C43CB}"/>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60F7E4-FDF9-4EDD-9887-92D2D2B159CC}"/>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50C6A34-402A-41C1-A648-2A676B29910B}"/>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C2F72A5-38D6-4DFC-AEBF-0DBF5B792125}"/>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AD1129D-6D31-42EB-B848-124B8F812A31}"/>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5CF2B37-0832-471D-AB05-7BADA3A6DD8B}"/>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48112D8-9BBE-46B5-B4CB-1F1C42F04A99}"/>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262485-8655-497A-944B-28255EF5CEF6}"/>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D417FB-395E-4CBF-9604-2C616F27EC1A}"/>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74289D-BC3D-4AA2-8DBF-2AFE2F41F3D7}"/>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B3E256-038C-4C5C-9EB5-59D1A1BD0A53}"/>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D060C5-53C2-450A-8F7C-199883621658}"/>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7193128-B775-45EF-9FF0-F9635FA250EE}"/>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C4D842-B7AB-4B89-B9FB-DB198B0CEDAC}"/>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F4CC7A-30F3-4A20-AA2C-225385665F75}"/>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ECDD4C0-B1E0-434F-BF51-39AEF9990480}"/>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D81553-4411-4482-A1DB-C05BFB091426}"/>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F4B68B8-9E54-4313-929A-92869EBC59E4}"/>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7238AD-DE0E-410A-ACA1-2EDCCE7B642C}"/>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B64759-5EBB-487A-805C-D987CBC39F38}"/>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5F1C6B-0C7C-45FE-A85F-7423197EB0B8}"/>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3D7E681-01AA-465D-BA84-42DFD1BFA7F7}"/>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063AD9-8DCD-46B2-873A-63473F33EE96}"/>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40A26C-9BFE-4BB7-92EB-58D857FC3919}"/>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E573AC6-418C-4745-AB77-D45D8DA74ED2}"/>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0618D7-0C5B-4124-8F00-B80364D33967}"/>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7200C4-4DFD-4095-A1AA-0AF41269AB52}"/>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3214"/>
    <xdr:sp macro="" textlink="">
      <xdr:nvSpPr>
        <xdr:cNvPr id="11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93548D-3B55-4480-836D-A0DD1E876477}"/>
            </a:ext>
          </a:extLst>
        </xdr:cNvPr>
        <xdr:cNvSpPr>
          <a:spLocks noChangeAspect="1" noChangeArrowheads="1"/>
        </xdr:cNvSpPr>
      </xdr:nvSpPr>
      <xdr:spPr bwMode="auto">
        <a:xfrm>
          <a:off x="160020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83E680-6877-498E-9DAD-526461B188F4}"/>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FE46E0D-71B5-4FBF-B3A4-710D66F1857E}"/>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0B7DDB-C70D-4C9A-8B65-66BFE9F00CCD}"/>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A8DD4B3-B3A6-4602-9015-851AA69F7BAB}"/>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112797-0122-4529-ACBC-807C23CACB91}"/>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36AF221-2650-4F53-8F25-491A13E01D51}"/>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E2BAAE-BAF4-4326-9B62-BFE53654F1B8}"/>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1E10DB-277A-4AC3-9FD1-8E67A9DB1285}"/>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A009D5D-C7FC-498D-A66B-2DB0906DA3C7}"/>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5730D05-8CD6-4095-9E28-8BA0F110834B}"/>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F180801-22D2-42FA-9B92-2644D793C926}"/>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DACA62-E1AD-43FF-AE66-FB16BD44B7FE}"/>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09A317-9E65-4236-A636-19AB4839B5C9}"/>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EEC6F1C-7660-4D4B-BF33-74D41D9B0748}"/>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146</xdr:row>
      <xdr:rowOff>0</xdr:rowOff>
    </xdr:from>
    <xdr:ext cx="304800" cy="304800"/>
    <xdr:sp macro="" textlink="">
      <xdr:nvSpPr>
        <xdr:cNvPr id="11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2B17BB-49AC-41B6-B6FE-558491D8600C}"/>
            </a:ext>
          </a:extLst>
        </xdr:cNvPr>
        <xdr:cNvSpPr>
          <a:spLocks noChangeAspect="1" noChangeArrowheads="1"/>
        </xdr:cNvSpPr>
      </xdr:nvSpPr>
      <xdr:spPr bwMode="auto">
        <a:xfrm>
          <a:off x="160020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641"/>
    <xdr:sp macro="" textlink="">
      <xdr:nvSpPr>
        <xdr:cNvPr id="11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1FFA163-657F-4E6C-A11B-431432279CF8}"/>
            </a:ext>
          </a:extLst>
        </xdr:cNvPr>
        <xdr:cNvSpPr>
          <a:spLocks noChangeAspect="1" noChangeArrowheads="1"/>
        </xdr:cNvSpPr>
      </xdr:nvSpPr>
      <xdr:spPr bwMode="auto">
        <a:xfrm>
          <a:off x="0" y="39676388"/>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641"/>
    <xdr:sp macro="" textlink="">
      <xdr:nvSpPr>
        <xdr:cNvPr id="11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D44A51-ECE5-44D1-8B54-02C8604741E5}"/>
            </a:ext>
          </a:extLst>
        </xdr:cNvPr>
        <xdr:cNvSpPr>
          <a:spLocks noChangeAspect="1" noChangeArrowheads="1"/>
        </xdr:cNvSpPr>
      </xdr:nvSpPr>
      <xdr:spPr bwMode="auto">
        <a:xfrm>
          <a:off x="0" y="39676388"/>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1729A4-36EE-4850-BE0B-CDCB46C3AEFF}"/>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458C437-98DE-4B33-8223-A0B212E3AF7C}"/>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FAC83DF-AE60-4F16-8ACE-F9A89C662153}"/>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595F52-C9D9-4FF2-AC0D-6496BE11B4D9}"/>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970092-B812-4DAB-9699-E2780877D64C}"/>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A2BEDF-55F8-43B2-A212-1939CCA9A539}"/>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8D5750-FA2A-4D20-8F4C-62F5281ED6C0}"/>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1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DBE6BFA-1E5E-4C35-90CB-7ADB5672A821}"/>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A5B494-9965-436D-97C0-33AAF71BAF74}"/>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1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CEC6B7-DE28-4419-B2AE-F377C692E04A}"/>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1F5662-0EC4-4277-8EB3-62AB0AF295EF}"/>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4A1C20C-29A3-419C-8297-56773D914BC2}"/>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4868730-EF4C-4A92-82C9-D9D1FCCEDACF}"/>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34248A-D58D-4270-935D-D477230F490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C45E63-5D46-496A-A683-652ED1A9CAE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9818CB3-2D1F-4604-84EF-2D09BDD13C6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36CF94-4324-4D8C-8D28-F97CF9B14B6F}"/>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40CB8F8-0D34-4E77-9C09-78BBAB25B973}"/>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DD3A1F-7D86-4C27-AE60-9667A336EAE2}"/>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4E3AC96-DC2F-4B58-A538-8194F35B3095}"/>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134B9AC-0368-4C23-9882-9F14D819870C}"/>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6F1A18-98BB-463E-9CD3-694B8CFC5150}"/>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322E27F-E406-4167-901E-4A36EC3DF5AD}"/>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7DFC80-B86F-4C3F-941C-10405D41FD99}"/>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A78670-850F-498B-90C3-05DB4C638587}"/>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8CCC831-7A01-4B2C-81EC-38BB119A3350}"/>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C76301-0A88-49E0-802E-7FEB917AD046}"/>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238D93-EBB1-4FD1-93E5-1A4B7B3944C7}"/>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8AC0D6-8B44-4FDF-BD1F-32E298F5C6BC}"/>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DD21D50-55FF-4151-B02D-4D6B5B268D67}"/>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ADD541-77FD-405E-BC98-C29ECE42675A}"/>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B91097-5293-4ADC-9577-01244EBC57EE}"/>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18E752-56E6-4504-9629-FFDA635D226A}"/>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5A19FE-E518-4416-A0A0-2794E97AF427}"/>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B50EE0-E0AA-48D2-89E1-AB2D99C5E4E9}"/>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C34128-1754-4A1E-AAEE-7CFC47C125F7}"/>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3761AB-2D30-45CD-A033-7189C6B106D5}"/>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FC709F9-AA42-49BA-A7A0-8347193DCF09}"/>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4C304F-6C50-4116-889C-56DA730C50D1}"/>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07CE1C1-748F-4560-9475-A3C2BFBD619D}"/>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983FEC8-0C91-4EC8-9226-E46A88EA1442}"/>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8C9186-8780-47B9-BC23-324F9D94B667}"/>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526E1B-C980-4490-943A-360D8AF35BFA}"/>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E225C7-E797-4CA6-9A55-E1DCC3E43956}"/>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760256E-B153-4A42-B327-08EF3871D69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136493-71E9-4775-B098-98AF3B47AAFB}"/>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8250D2-DCEB-4DC8-B1CC-68D0488D4C95}"/>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517546-40CF-4693-92D3-28B19BB3B1F8}"/>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9BB7BC-120B-45BF-B892-4B4CC8394695}"/>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09117DC-19B7-46AC-8583-858A366B3CD0}"/>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0ED1F60-B8E7-433B-884B-81442C29BAB9}"/>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9C44083-3054-4F1A-A423-1115422BFB61}"/>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D4A1241-9386-4981-9F41-978FD5F785E0}"/>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2EB2CC-6996-402C-9206-CE065FD0EC7B}"/>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A2FB3E-7CA8-4208-A267-D661F420458D}"/>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37ADA6-3275-4C8B-939B-CD14C60C3BA8}"/>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BCA7C8-9986-4799-BAFF-88AD0CA22DA0}"/>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B14E4A-B171-4176-8D7C-E8F42542B8CC}"/>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893EB5-B205-40FE-A724-395D7F3D9E7E}"/>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8660A16-2E4F-435F-B4C4-D7D8DE0EA2B0}"/>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8407CB2-8479-4AD2-865D-B62C2DD4EBCB}"/>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1B1BE8-1207-4BED-AC54-EC561A61176E}"/>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6388"/>
    <xdr:sp macro="" textlink="">
      <xdr:nvSpPr>
        <xdr:cNvPr id="12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B0E850-38D8-4A7B-979A-7FB2E3DC1590}"/>
            </a:ext>
          </a:extLst>
        </xdr:cNvPr>
        <xdr:cNvSpPr>
          <a:spLocks noChangeAspect="1" noChangeArrowheads="1"/>
        </xdr:cNvSpPr>
      </xdr:nvSpPr>
      <xdr:spPr bwMode="auto">
        <a:xfrm>
          <a:off x="0" y="39676388"/>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6388"/>
    <xdr:sp macro="" textlink="">
      <xdr:nvSpPr>
        <xdr:cNvPr id="12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CCAD756-9842-4608-B179-49868ABF96C8}"/>
            </a:ext>
          </a:extLst>
        </xdr:cNvPr>
        <xdr:cNvSpPr>
          <a:spLocks noChangeAspect="1" noChangeArrowheads="1"/>
        </xdr:cNvSpPr>
      </xdr:nvSpPr>
      <xdr:spPr bwMode="auto">
        <a:xfrm>
          <a:off x="0" y="39676388"/>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5D1FED-E5F1-4E07-BBB6-AF47628A107B}"/>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85D44E-57C1-4647-B58A-0D807D3650A0}"/>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557E9F-B2C8-4D54-8627-45F370DB8609}"/>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7BF7B2-BBE1-42BF-8EB5-756A43B518B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2683AA6-EB50-4E20-8C72-BB898D7C5453}"/>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4A818D-B4F2-43B2-BE06-20B0D3CE2297}"/>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905EEA-B91F-48E4-B737-D7763AADD1E2}"/>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4980F56-F364-4B9E-947C-1A7FD2E6CD36}"/>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510DE5-4D4B-4B75-9DD2-7C86AAA4EB2C}"/>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74B95D-C8FE-417C-97AB-682EC6A9DB9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FAB05F-4855-4412-91D1-B37FF6836EF2}"/>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AD2EFC-88AE-4EEF-A4DC-E8BA1F47DCF5}"/>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895F578-1040-4945-BAAD-7FF4E8023F71}"/>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FFEA8C2-18C4-4F71-AFF5-0D92034AD33C}"/>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598740-7B61-465D-8519-8B13017B7A67}"/>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720B4D-C936-4342-BE54-0A63BCE6F292}"/>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117418-257A-42EB-A562-55415D4223F2}"/>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8458C1-59C7-4C29-92DF-2B13B52FB419}"/>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79438E-9D27-4168-AA66-10C88879FD9F}"/>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26380D5-EB64-4DC7-9BC1-BAC16CABBC03}"/>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FA7E80-94E4-4CEE-99A4-0A2C8B5194AD}"/>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A46F76-FDD7-4F93-B122-0AEE4B3AE165}"/>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C7D238-93A8-4F99-8169-C23D4DFD85A2}"/>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3214"/>
    <xdr:sp macro="" textlink="">
      <xdr:nvSpPr>
        <xdr:cNvPr id="12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F0750CC-6326-4C41-8C0F-8301167A694A}"/>
            </a:ext>
          </a:extLst>
        </xdr:cNvPr>
        <xdr:cNvSpPr>
          <a:spLocks noChangeAspect="1" noChangeArrowheads="1"/>
        </xdr:cNvSpPr>
      </xdr:nvSpPr>
      <xdr:spPr bwMode="auto">
        <a:xfrm>
          <a:off x="0" y="3967638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8AFDB4-FE64-4557-A6DF-78E0230064FC}"/>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10CF62C-6174-430D-8643-E5F51F484039}"/>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EF374D-1200-4028-80C2-FB70FC1B9602}"/>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77FADD-17C9-49D2-95B8-7681C3BE75DF}"/>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F999496-D8B6-42DE-9594-A3782C879625}"/>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1B28C8D-438A-43B4-B383-D82E418061C7}"/>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344833-60B1-41EC-84BF-0E7AACB1A0D7}"/>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CF478D-3932-4F5F-9511-5757CF68CC6C}"/>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A756FF-EC55-478B-B75D-58026018CDAC}"/>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146</xdr:row>
      <xdr:rowOff>0</xdr:rowOff>
    </xdr:from>
    <xdr:ext cx="304800" cy="304800"/>
    <xdr:sp macro="" textlink="">
      <xdr:nvSpPr>
        <xdr:cNvPr id="12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CECE18-3D37-4763-BC10-97ADC678979B}"/>
            </a:ext>
          </a:extLst>
        </xdr:cNvPr>
        <xdr:cNvSpPr>
          <a:spLocks noChangeAspect="1" noChangeArrowheads="1"/>
        </xdr:cNvSpPr>
      </xdr:nvSpPr>
      <xdr:spPr bwMode="auto">
        <a:xfrm>
          <a:off x="0" y="39676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4</xdr:col>
      <xdr:colOff>0</xdr:colOff>
      <xdr:row>144</xdr:row>
      <xdr:rowOff>0</xdr:rowOff>
    </xdr:from>
    <xdr:to>
      <xdr:col>10</xdr:col>
      <xdr:colOff>54267</xdr:colOff>
      <xdr:row>165</xdr:row>
      <xdr:rowOff>75678</xdr:rowOff>
    </xdr:to>
    <xdr:graphicFrame macro="">
      <xdr:nvGraphicFramePr>
        <xdr:cNvPr id="1288" name="Gráfico 1287">
          <a:extLst>
            <a:ext uri="{FF2B5EF4-FFF2-40B4-BE49-F238E27FC236}">
              <a16:creationId xmlns:a16="http://schemas.microsoft.com/office/drawing/2014/main" id="{E5594304-9B55-4A06-84B0-40D5765F2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0</xdr:col>
      <xdr:colOff>304800</xdr:colOff>
      <xdr:row>197</xdr:row>
      <xdr:rowOff>115889</xdr:rowOff>
    </xdr:to>
    <xdr:sp macro="" textlink="">
      <xdr:nvSpPr>
        <xdr:cNvPr id="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5DD4F26-43C9-48DD-9202-E90B3842F5BD}"/>
            </a:ext>
          </a:extLst>
        </xdr:cNvPr>
        <xdr:cNvSpPr>
          <a:spLocks noChangeAspect="1" noChangeArrowheads="1"/>
        </xdr:cNvSpPr>
      </xdr:nvSpPr>
      <xdr:spPr bwMode="auto">
        <a:xfrm>
          <a:off x="1033463" y="1709785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197</xdr:row>
      <xdr:rowOff>115889</xdr:rowOff>
    </xdr:to>
    <xdr:sp macro="" textlink="">
      <xdr:nvSpPr>
        <xdr:cNvPr id="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A80EE4-7E40-46CE-82DF-938E213D27A0}"/>
            </a:ext>
          </a:extLst>
        </xdr:cNvPr>
        <xdr:cNvSpPr>
          <a:spLocks noChangeAspect="1" noChangeArrowheads="1"/>
        </xdr:cNvSpPr>
      </xdr:nvSpPr>
      <xdr:spPr bwMode="auto">
        <a:xfrm>
          <a:off x="1033463" y="1709785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77</xdr:row>
      <xdr:rowOff>0</xdr:rowOff>
    </xdr:from>
    <xdr:ext cx="304800" cy="303214"/>
    <xdr:sp macro="" textlink="">
      <xdr:nvSpPr>
        <xdr:cNvPr id="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3B6305-B509-481B-8FF5-1DFFD35623FE}"/>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86A2B7-BD2D-4217-8D20-6E3106FDE0FC}"/>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F9B7A9-7AB5-4C31-8CC4-E3D17D6A5ADF}"/>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D36F2A6-8755-4121-8C01-D8793A8DA411}"/>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03214"/>
    <xdr:sp macro="" textlink="">
      <xdr:nvSpPr>
        <xdr:cNvPr id="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83A3B7-F440-4225-A226-21113AE96BAE}"/>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03214"/>
    <xdr:sp macro="" textlink="">
      <xdr:nvSpPr>
        <xdr:cNvPr id="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AFE3F7-C73C-46D6-B1EF-4C40C628A706}"/>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4800"/>
    <xdr:sp macro="" textlink="">
      <xdr:nvSpPr>
        <xdr:cNvPr id="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C9795C-13A4-4CF4-8288-7606B377D67B}"/>
            </a:ext>
          </a:extLst>
        </xdr:cNvPr>
        <xdr:cNvSpPr>
          <a:spLocks noChangeAspect="1" noChangeArrowheads="1"/>
        </xdr:cNvSpPr>
      </xdr:nvSpPr>
      <xdr:spPr bwMode="auto">
        <a:xfrm>
          <a:off x="1033463" y="1709785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4800"/>
    <xdr:sp macro="" textlink="">
      <xdr:nvSpPr>
        <xdr:cNvPr id="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4D240D-F365-452B-A6D5-35DACD968512}"/>
            </a:ext>
          </a:extLst>
        </xdr:cNvPr>
        <xdr:cNvSpPr>
          <a:spLocks noChangeAspect="1" noChangeArrowheads="1"/>
        </xdr:cNvSpPr>
      </xdr:nvSpPr>
      <xdr:spPr bwMode="auto">
        <a:xfrm>
          <a:off x="1033463" y="1709785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3214"/>
    <xdr:sp macro="" textlink="">
      <xdr:nvSpPr>
        <xdr:cNvPr id="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935927-36C4-4636-8E12-11BDD33787F9}"/>
            </a:ext>
          </a:extLst>
        </xdr:cNvPr>
        <xdr:cNvSpPr>
          <a:spLocks noChangeAspect="1" noChangeArrowheads="1"/>
        </xdr:cNvSpPr>
      </xdr:nvSpPr>
      <xdr:spPr bwMode="auto">
        <a:xfrm>
          <a:off x="1033463" y="1709785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3214"/>
    <xdr:sp macro="" textlink="">
      <xdr:nvSpPr>
        <xdr:cNvPr id="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B9A46C-F500-4672-8BB8-EC0511468185}"/>
            </a:ext>
          </a:extLst>
        </xdr:cNvPr>
        <xdr:cNvSpPr>
          <a:spLocks noChangeAspect="1" noChangeArrowheads="1"/>
        </xdr:cNvSpPr>
      </xdr:nvSpPr>
      <xdr:spPr bwMode="auto">
        <a:xfrm>
          <a:off x="1033463" y="1709785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3214"/>
    <xdr:sp macro="" textlink="">
      <xdr:nvSpPr>
        <xdr:cNvPr id="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54B2FAB-EF11-4FF6-A9E0-C2BE1D8EC3DE}"/>
            </a:ext>
          </a:extLst>
        </xdr:cNvPr>
        <xdr:cNvSpPr>
          <a:spLocks noChangeAspect="1" noChangeArrowheads="1"/>
        </xdr:cNvSpPr>
      </xdr:nvSpPr>
      <xdr:spPr bwMode="auto">
        <a:xfrm>
          <a:off x="1033463" y="1709785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3214"/>
    <xdr:sp macro="" textlink="">
      <xdr:nvSpPr>
        <xdr:cNvPr id="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BED1EB-D876-4B09-BF79-56075DD48EFF}"/>
            </a:ext>
          </a:extLst>
        </xdr:cNvPr>
        <xdr:cNvSpPr>
          <a:spLocks noChangeAspect="1" noChangeArrowheads="1"/>
        </xdr:cNvSpPr>
      </xdr:nvSpPr>
      <xdr:spPr bwMode="auto">
        <a:xfrm>
          <a:off x="1033463" y="1709785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C734195-9870-429D-98BF-824CD37283E1}"/>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B54CA0-4591-4FB3-9FEC-1FCC1B237559}"/>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BA68A0-52C5-4399-A10F-285F084C7119}"/>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F1CD3FB-CB59-480A-8A3F-1F822DD71C5A}"/>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03214"/>
    <xdr:sp macro="" textlink="">
      <xdr:nvSpPr>
        <xdr:cNvPr id="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EFF2564-AC74-4E16-A411-F0C76DC1DE8D}"/>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03214"/>
    <xdr:sp macro="" textlink="">
      <xdr:nvSpPr>
        <xdr:cNvPr id="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80A7C4-A946-482B-998C-4B1BAFB373A4}"/>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4800"/>
    <xdr:sp macro="" textlink="">
      <xdr:nvSpPr>
        <xdr:cNvPr id="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42A31B-469F-4844-A72C-698EA738C78F}"/>
            </a:ext>
          </a:extLst>
        </xdr:cNvPr>
        <xdr:cNvSpPr>
          <a:spLocks noChangeAspect="1" noChangeArrowheads="1"/>
        </xdr:cNvSpPr>
      </xdr:nvSpPr>
      <xdr:spPr bwMode="auto">
        <a:xfrm>
          <a:off x="1033463" y="1709785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4800"/>
    <xdr:sp macro="" textlink="">
      <xdr:nvSpPr>
        <xdr:cNvPr id="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58779EA-F4D4-43FC-9C30-6CAD89EDBACF}"/>
            </a:ext>
          </a:extLst>
        </xdr:cNvPr>
        <xdr:cNvSpPr>
          <a:spLocks noChangeAspect="1" noChangeArrowheads="1"/>
        </xdr:cNvSpPr>
      </xdr:nvSpPr>
      <xdr:spPr bwMode="auto">
        <a:xfrm>
          <a:off x="1033463" y="1709785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03214"/>
    <xdr:sp macro="" textlink="">
      <xdr:nvSpPr>
        <xdr:cNvPr id="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9F2950-A106-40D1-9525-9B847F666CC9}"/>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03214"/>
    <xdr:sp macro="" textlink="">
      <xdr:nvSpPr>
        <xdr:cNvPr id="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D43C5DD-361E-4A77-AD64-50F994C4790F}"/>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4800"/>
    <xdr:sp macro="" textlink="">
      <xdr:nvSpPr>
        <xdr:cNvPr id="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310FA4-D472-41B9-B742-DDF91D5A7B58}"/>
            </a:ext>
          </a:extLst>
        </xdr:cNvPr>
        <xdr:cNvSpPr>
          <a:spLocks noChangeAspect="1" noChangeArrowheads="1"/>
        </xdr:cNvSpPr>
      </xdr:nvSpPr>
      <xdr:spPr bwMode="auto">
        <a:xfrm>
          <a:off x="1033463" y="1709785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4800"/>
    <xdr:sp macro="" textlink="">
      <xdr:nvSpPr>
        <xdr:cNvPr id="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DB5AA1-A328-4310-A835-921563D43CFB}"/>
            </a:ext>
          </a:extLst>
        </xdr:cNvPr>
        <xdr:cNvSpPr>
          <a:spLocks noChangeAspect="1" noChangeArrowheads="1"/>
        </xdr:cNvSpPr>
      </xdr:nvSpPr>
      <xdr:spPr bwMode="auto">
        <a:xfrm>
          <a:off x="1033463" y="1709785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03214"/>
    <xdr:sp macro="" textlink="">
      <xdr:nvSpPr>
        <xdr:cNvPr id="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72DD0F-E018-400A-A295-69DFC4F181D2}"/>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03214"/>
    <xdr:sp macro="" textlink="">
      <xdr:nvSpPr>
        <xdr:cNvPr id="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BC4FE0-74D5-4190-84ED-86DE26B718ED}"/>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4800"/>
    <xdr:sp macro="" textlink="">
      <xdr:nvSpPr>
        <xdr:cNvPr id="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DE639E-72A6-426A-A11B-D17D0F5248E2}"/>
            </a:ext>
          </a:extLst>
        </xdr:cNvPr>
        <xdr:cNvSpPr>
          <a:spLocks noChangeAspect="1" noChangeArrowheads="1"/>
        </xdr:cNvSpPr>
      </xdr:nvSpPr>
      <xdr:spPr bwMode="auto">
        <a:xfrm>
          <a:off x="1033463" y="16668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4800"/>
    <xdr:sp macro="" textlink="">
      <xdr:nvSpPr>
        <xdr:cNvPr id="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59DF8A-E172-4304-B93E-678CD4959D1A}"/>
            </a:ext>
          </a:extLst>
        </xdr:cNvPr>
        <xdr:cNvSpPr>
          <a:spLocks noChangeAspect="1" noChangeArrowheads="1"/>
        </xdr:cNvSpPr>
      </xdr:nvSpPr>
      <xdr:spPr bwMode="auto">
        <a:xfrm>
          <a:off x="1033463" y="16668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3214"/>
    <xdr:sp macro="" textlink="">
      <xdr:nvSpPr>
        <xdr:cNvPr id="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8A4C4BC-A8DA-46C8-8B48-688FC3D2CA21}"/>
            </a:ext>
          </a:extLst>
        </xdr:cNvPr>
        <xdr:cNvSpPr>
          <a:spLocks noChangeAspect="1" noChangeArrowheads="1"/>
        </xdr:cNvSpPr>
      </xdr:nvSpPr>
      <xdr:spPr bwMode="auto">
        <a:xfrm>
          <a:off x="1033463" y="1709785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3214"/>
    <xdr:sp macro="" textlink="">
      <xdr:nvSpPr>
        <xdr:cNvPr id="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6B25D6-B35D-4602-B020-B58E8AE3F3F9}"/>
            </a:ext>
          </a:extLst>
        </xdr:cNvPr>
        <xdr:cNvSpPr>
          <a:spLocks noChangeAspect="1" noChangeArrowheads="1"/>
        </xdr:cNvSpPr>
      </xdr:nvSpPr>
      <xdr:spPr bwMode="auto">
        <a:xfrm>
          <a:off x="1033463" y="1709785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E9BAEA-EB0C-4FC2-BBA1-F8C195BC1B8B}"/>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524A8D0-307F-469B-983F-B69BDC72292E}"/>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7DE278-634C-4F2F-9AFC-8666648766A1}"/>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03214"/>
    <xdr:sp macro="" textlink="">
      <xdr:nvSpPr>
        <xdr:cNvPr id="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1163C3E-2AF7-47B5-88C5-08EB30C5B469}"/>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03214"/>
    <xdr:sp macro="" textlink="">
      <xdr:nvSpPr>
        <xdr:cNvPr id="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F49FA1-DF57-4128-A447-381127923D5D}"/>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03214"/>
    <xdr:sp macro="" textlink="">
      <xdr:nvSpPr>
        <xdr:cNvPr id="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FB26E1-F59B-49AE-8C5D-B8EABCEFBAC9}"/>
            </a:ext>
          </a:extLst>
        </xdr:cNvPr>
        <xdr:cNvSpPr>
          <a:spLocks noChangeAspect="1" noChangeArrowheads="1"/>
        </xdr:cNvSpPr>
      </xdr:nvSpPr>
      <xdr:spPr bwMode="auto">
        <a:xfrm>
          <a:off x="1033463" y="16668750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4800"/>
    <xdr:sp macro="" textlink="">
      <xdr:nvSpPr>
        <xdr:cNvPr id="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C1B3B7-D965-495A-BCFA-EB3AAD8B8967}"/>
            </a:ext>
          </a:extLst>
        </xdr:cNvPr>
        <xdr:cNvSpPr>
          <a:spLocks noChangeAspect="1" noChangeArrowheads="1"/>
        </xdr:cNvSpPr>
      </xdr:nvSpPr>
      <xdr:spPr bwMode="auto">
        <a:xfrm>
          <a:off x="1033463" y="1709785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78</xdr:row>
      <xdr:rowOff>0</xdr:rowOff>
    </xdr:from>
    <xdr:ext cx="304800" cy="304800"/>
    <xdr:sp macro="" textlink="">
      <xdr:nvSpPr>
        <xdr:cNvPr id="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538E0E-2F23-41F1-AABE-A868C00FFCEF}"/>
            </a:ext>
          </a:extLst>
        </xdr:cNvPr>
        <xdr:cNvSpPr>
          <a:spLocks noChangeAspect="1" noChangeArrowheads="1"/>
        </xdr:cNvSpPr>
      </xdr:nvSpPr>
      <xdr:spPr bwMode="auto">
        <a:xfrm>
          <a:off x="1033463" y="1709785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04800"/>
    <xdr:sp macro="" textlink="">
      <xdr:nvSpPr>
        <xdr:cNvPr id="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39EE71-E657-42EC-94F8-0B2BE599851A}"/>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04800"/>
    <xdr:sp macro="" textlink="">
      <xdr:nvSpPr>
        <xdr:cNvPr id="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9A8200-35D4-4D2B-BF32-C8BA6F840A4E}"/>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942388-D617-4CF6-B415-45DDD73A500E}"/>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900865-78F4-4EBC-8A0F-AF4E7F36F71F}"/>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02CA97-6B4A-4AA4-A3F3-0CCD0FBD0577}"/>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8768A9-4E43-42F1-991B-76DABB80CF35}"/>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3214"/>
    <xdr:sp macro="" textlink="">
      <xdr:nvSpPr>
        <xdr:cNvPr id="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972D44-7784-44F9-BE50-DC5F8511DC10}"/>
            </a:ext>
          </a:extLst>
        </xdr:cNvPr>
        <xdr:cNvSpPr>
          <a:spLocks noChangeAspect="1" noChangeArrowheads="1"/>
        </xdr:cNvSpPr>
      </xdr:nvSpPr>
      <xdr:spPr bwMode="auto">
        <a:xfrm>
          <a:off x="1033463" y="1744456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3214"/>
    <xdr:sp macro="" textlink="">
      <xdr:nvSpPr>
        <xdr:cNvPr id="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BA644F-1FF3-4E1F-9359-4B94706BF52F}"/>
            </a:ext>
          </a:extLst>
        </xdr:cNvPr>
        <xdr:cNvSpPr>
          <a:spLocks noChangeAspect="1" noChangeArrowheads="1"/>
        </xdr:cNvSpPr>
      </xdr:nvSpPr>
      <xdr:spPr bwMode="auto">
        <a:xfrm>
          <a:off x="1033463" y="17444561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04800"/>
    <xdr:sp macro="" textlink="">
      <xdr:nvSpPr>
        <xdr:cNvPr id="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7D131F8-8D1F-4352-B7D8-E9A4AC1E6207}"/>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04800"/>
    <xdr:sp macro="" textlink="">
      <xdr:nvSpPr>
        <xdr:cNvPr id="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AEAA1A-B37E-4C40-B9D2-E39F67F24BA6}"/>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04800"/>
    <xdr:sp macro="" textlink="">
      <xdr:nvSpPr>
        <xdr:cNvPr id="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5597DC-ADF7-4AC3-B883-11A9E7CF67F0}"/>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04800"/>
    <xdr:sp macro="" textlink="">
      <xdr:nvSpPr>
        <xdr:cNvPr id="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96CFB4A-EBC0-4515-8BAE-91F7F770A457}"/>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04800"/>
    <xdr:sp macro="" textlink="">
      <xdr:nvSpPr>
        <xdr:cNvPr id="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244816F-5114-4B43-B7F2-35608E27E0BB}"/>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04800"/>
    <xdr:sp macro="" textlink="">
      <xdr:nvSpPr>
        <xdr:cNvPr id="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6B28A6A-8006-4AC1-9B32-667759F0B596}"/>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5677503-A91C-4BA2-84CB-EE672724D831}"/>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F085584-5D80-4D4F-9A30-4DD84C13C8B8}"/>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FEF0488-A99E-4C7C-9041-883BB6B233BA}"/>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1FD144-1A77-443A-AC2E-DA21EBC8D044}"/>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04800"/>
    <xdr:sp macro="" textlink="">
      <xdr:nvSpPr>
        <xdr:cNvPr id="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EFCFC2-9F71-4D21-862B-466FDDD2152D}"/>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04800"/>
    <xdr:sp macro="" textlink="">
      <xdr:nvSpPr>
        <xdr:cNvPr id="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51747FC-1C71-495A-AB72-60520ECE9BF5}"/>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FB332E0-1DB8-49D1-894B-28B8A4EAEB56}"/>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F57F731-C4FB-4340-B076-E64DD779A2DD}"/>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AA9F99-892C-4486-B6CA-D74D33F8C960}"/>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04800"/>
    <xdr:sp macro="" textlink="">
      <xdr:nvSpPr>
        <xdr:cNvPr id="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E93B5D-F969-49BD-93F8-DFEB430D5F25}"/>
            </a:ext>
          </a:extLst>
        </xdr:cNvPr>
        <xdr:cNvSpPr>
          <a:spLocks noChangeAspect="1" noChangeArrowheads="1"/>
        </xdr:cNvSpPr>
      </xdr:nvSpPr>
      <xdr:spPr bwMode="auto">
        <a:xfrm>
          <a:off x="1033463" y="17444561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131</xdr:row>
      <xdr:rowOff>0</xdr:rowOff>
    </xdr:from>
    <xdr:ext cx="304800" cy="306388"/>
    <xdr:sp macro="" textlink="">
      <xdr:nvSpPr>
        <xdr:cNvPr id="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FF23A02-82CB-4353-B3DE-D9EA7B253F60}"/>
            </a:ext>
          </a:extLst>
        </xdr:cNvPr>
        <xdr:cNvSpPr>
          <a:spLocks noChangeAspect="1" noChangeArrowheads="1"/>
        </xdr:cNvSpPr>
      </xdr:nvSpPr>
      <xdr:spPr bwMode="auto">
        <a:xfrm>
          <a:off x="1033463" y="309681563"/>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131</xdr:row>
      <xdr:rowOff>0</xdr:rowOff>
    </xdr:from>
    <xdr:ext cx="304800" cy="306388"/>
    <xdr:sp macro="" textlink="">
      <xdr:nvSpPr>
        <xdr:cNvPr id="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CD2382-8B70-4529-AADA-5568AEBD4CB3}"/>
            </a:ext>
          </a:extLst>
        </xdr:cNvPr>
        <xdr:cNvSpPr>
          <a:spLocks noChangeAspect="1" noChangeArrowheads="1"/>
        </xdr:cNvSpPr>
      </xdr:nvSpPr>
      <xdr:spPr bwMode="auto">
        <a:xfrm>
          <a:off x="1033463" y="309681563"/>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xdr:row>
      <xdr:rowOff>0</xdr:rowOff>
    </xdr:from>
    <xdr:ext cx="304800" cy="306388"/>
    <xdr:sp macro="" textlink="">
      <xdr:nvSpPr>
        <xdr:cNvPr id="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A6ED15-4655-4015-97A5-021CC2D99992}"/>
            </a:ext>
          </a:extLst>
        </xdr:cNvPr>
        <xdr:cNvSpPr>
          <a:spLocks noChangeAspect="1" noChangeArrowheads="1"/>
        </xdr:cNvSpPr>
      </xdr:nvSpPr>
      <xdr:spPr bwMode="auto">
        <a:xfrm>
          <a:off x="1033463" y="3111722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125</xdr:row>
      <xdr:rowOff>0</xdr:rowOff>
    </xdr:from>
    <xdr:ext cx="304800" cy="306388"/>
    <xdr:sp macro="" textlink="">
      <xdr:nvSpPr>
        <xdr:cNvPr id="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8983724-3D38-4E83-B660-4CEFB8A9CFC0}"/>
            </a:ext>
          </a:extLst>
        </xdr:cNvPr>
        <xdr:cNvSpPr>
          <a:spLocks noChangeAspect="1" noChangeArrowheads="1"/>
        </xdr:cNvSpPr>
      </xdr:nvSpPr>
      <xdr:spPr bwMode="auto">
        <a:xfrm>
          <a:off x="1033463" y="311172225"/>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4</xdr:col>
      <xdr:colOff>494756</xdr:colOff>
      <xdr:row>198</xdr:row>
      <xdr:rowOff>16417</xdr:rowOff>
    </xdr:from>
    <xdr:to>
      <xdr:col>14</xdr:col>
      <xdr:colOff>632911</xdr:colOff>
      <xdr:row>214</xdr:row>
      <xdr:rowOff>173873</xdr:rowOff>
    </xdr:to>
    <mc:AlternateContent xmlns:mc="http://schemas.openxmlformats.org/markup-compatibility/2006">
      <mc:Choice xmlns:cx1="http://schemas.microsoft.com/office/drawing/2015/9/8/chartex" Requires="cx1">
        <xdr:graphicFrame macro="">
          <xdr:nvGraphicFramePr>
            <xdr:cNvPr id="71" name="Gráfico 70">
              <a:extLst>
                <a:ext uri="{FF2B5EF4-FFF2-40B4-BE49-F238E27FC236}">
                  <a16:creationId xmlns:a16="http://schemas.microsoft.com/office/drawing/2014/main" id="{4FF6082D-1488-B568-3C82-C71F2BBCDEE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3695156" y="1032417"/>
              <a:ext cx="8139155" cy="3103856"/>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oneCellAnchor>
    <xdr:from>
      <xdr:col>0</xdr:col>
      <xdr:colOff>0</xdr:colOff>
      <xdr:row>235</xdr:row>
      <xdr:rowOff>0</xdr:rowOff>
    </xdr:from>
    <xdr:ext cx="304800" cy="299061"/>
    <xdr:sp macro="" textlink="">
      <xdr:nvSpPr>
        <xdr:cNvPr id="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39C06A-1062-47DB-888A-B7DF0B5BD8B9}"/>
            </a:ext>
          </a:extLst>
        </xdr:cNvPr>
        <xdr:cNvSpPr>
          <a:spLocks noChangeAspect="1" noChangeArrowheads="1"/>
        </xdr:cNvSpPr>
      </xdr:nvSpPr>
      <xdr:spPr bwMode="auto">
        <a:xfrm>
          <a:off x="0" y="3394808"/>
          <a:ext cx="304800" cy="29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299061"/>
    <xdr:sp macro="" textlink="">
      <xdr:nvSpPr>
        <xdr:cNvPr id="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5DE76BB-26B7-4397-A3C4-E2063F9CE51D}"/>
            </a:ext>
          </a:extLst>
        </xdr:cNvPr>
        <xdr:cNvSpPr>
          <a:spLocks noChangeAspect="1" noChangeArrowheads="1"/>
        </xdr:cNvSpPr>
      </xdr:nvSpPr>
      <xdr:spPr bwMode="auto">
        <a:xfrm>
          <a:off x="0" y="3394808"/>
          <a:ext cx="304800" cy="29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F5FED2-5D12-4A35-B0E4-E22068EAC425}"/>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954A93-2353-4E81-8E5F-2015F1F3F8B0}"/>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290F7B-CCF3-4CC9-AD98-DDDFD874255E}"/>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4ABB17-2B53-4BE6-AEB4-0114EFAD67AE}"/>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ECE27A-7C99-45A7-9853-DF97E2FF8510}"/>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8CBEF0-D23E-41FA-BF21-F2B8090C38ED}"/>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DDD84E-480D-4AB3-BDB9-EA220CF0963C}"/>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D41B56D-B886-4F3C-8877-9C65C105DB4F}"/>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5762951-7396-4838-9B72-8AE873F7C7FE}"/>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0320BB2-893D-4885-9572-61EF90B90AF9}"/>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4F49E3-AAD0-439F-BBC2-AE33A09491C2}"/>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AAED46-6E08-41F2-85A0-C925A93C176F}"/>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4053010-8B13-4466-B815-B29047EC9D08}"/>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F8C7C68-16AA-426C-9800-A04E688B2EFF}"/>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F636936-7C35-449C-8152-C6B17C40CCCC}"/>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E915FC-619B-49D2-B70F-5B4C8A17AC52}"/>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89F25B-8895-4846-9784-581CE38862EE}"/>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ACD429-11D5-4DB6-8CAF-F499ECB73380}"/>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879DEB1-5CFC-434E-8D35-03041163C934}"/>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E5011BD-B881-4851-B6F2-314E6428F6EA}"/>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D3332E2-2C3A-41D3-888A-80D35E5FB9D3}"/>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7B1FF7-D085-4D8A-B418-686BBA2A6C27}"/>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E6FF1F-8682-4D6D-8D1E-198D84D32E78}"/>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206B9E-E15A-4E58-A5F2-55081AAABC20}"/>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1FD13C6-F003-430C-9A71-490A5F23D069}"/>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4E2CB1-DD5F-4320-BDAF-5B0401B019CC}"/>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5938DCD-FD1E-43F7-BFD7-4C22EB840960}"/>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D9A4D4E-6511-4896-B0D0-E570E896E9AB}"/>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54F594-B664-429D-975B-BE546401C19A}"/>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B9EE3C-36BF-4EAA-9E3A-90A7128C7B8E}"/>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9C18323-8BDB-46CA-993C-4BF5BCAA5485}"/>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14F24E-5E75-4892-A82C-7991F46CCBB1}"/>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CB4CF1-F15F-46BC-9015-3DA28260A8CD}"/>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E09FAC-F05D-49A8-8E3B-8D223C74365E}"/>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2591D2-9796-4223-958F-2934FC322451}"/>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F5DD91-D9A2-4CFC-B58C-CD38BB9D56EB}"/>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087DC2-898A-48DA-8FE1-172B306871DC}"/>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401401-8B54-4457-A145-DDBB83B7DA20}"/>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CE8A11-5946-416A-A001-DB0C2797E4D1}"/>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19F45A2-21C1-439B-9B6F-A993156C4012}"/>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C11382D-159F-441B-925E-D813D4153ECE}"/>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1CD34F-0AC5-457E-BD85-646C7FD5A916}"/>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0EF3C4-106A-4F3D-A595-C3802395EBEE}"/>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94AA00-4F89-4E3B-888E-341C2D943A0C}"/>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3EFBE45-BCCA-4366-AC66-3C20801A37A8}"/>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1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EB891C-8580-484F-8135-28A6732119EF}"/>
            </a:ext>
          </a:extLst>
        </xdr:cNvPr>
        <xdr:cNvSpPr>
          <a:spLocks noChangeAspect="1" noChangeArrowheads="1"/>
        </xdr:cNvSpPr>
      </xdr:nvSpPr>
      <xdr:spPr bwMode="auto">
        <a:xfrm>
          <a:off x="0" y="339480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1FC4A47-7FDE-4FA3-A240-69C0629F57B4}"/>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A4D1DBF-8C66-4C48-B8E0-9B4456B82B8B}"/>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0541778-AEF8-4492-8432-0F50FF4BB4D9}"/>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BADF8D1-EA24-41DF-B404-8FE123C971D2}"/>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8DAA36C-59E4-4F3B-BD28-DE86EF7751A8}"/>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19F31B6-5639-47AB-8141-FDC37856E974}"/>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26ACEB4-5D13-4489-9F55-6A59640ACCF9}"/>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7B164C-A1A4-4C2C-90DB-6D3B90A80F98}"/>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153766-93D4-4B80-8EA0-1A47F8FC37A5}"/>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3BFD7A-0FBA-45EC-B86C-14D59750886B}"/>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AB7B15A-F8EF-44FB-89F6-677C1D2A2520}"/>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9F79C82-CC2B-4ED7-8F51-CEE42894B1EC}"/>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B8FCBF5-0BD3-4A92-86CB-7CF8A90BD22F}"/>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1843BF-9D4C-4414-B4FB-1C25C29D6509}"/>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563739A-4B8A-4772-BF11-498B16A0FF30}"/>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1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0EBB05-6AE8-4D04-B042-7CFE239F4C48}"/>
            </a:ext>
          </a:extLst>
        </xdr:cNvPr>
        <xdr:cNvSpPr>
          <a:spLocks noChangeAspect="1" noChangeArrowheads="1"/>
        </xdr:cNvSpPr>
      </xdr:nvSpPr>
      <xdr:spPr bwMode="auto">
        <a:xfrm>
          <a:off x="0" y="339480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6388"/>
    <xdr:sp macro="" textlink="">
      <xdr:nvSpPr>
        <xdr:cNvPr id="1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8B12D31-7E5D-4C91-801A-7EF194038992}"/>
            </a:ext>
          </a:extLst>
        </xdr:cNvPr>
        <xdr:cNvSpPr>
          <a:spLocks noChangeAspect="1" noChangeArrowheads="1"/>
        </xdr:cNvSpPr>
      </xdr:nvSpPr>
      <xdr:spPr bwMode="auto">
        <a:xfrm>
          <a:off x="0" y="7986346"/>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6388"/>
    <xdr:sp macro="" textlink="">
      <xdr:nvSpPr>
        <xdr:cNvPr id="1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C3656E3-786D-41E5-91B1-A9771A695ED8}"/>
            </a:ext>
          </a:extLst>
        </xdr:cNvPr>
        <xdr:cNvSpPr>
          <a:spLocks noChangeAspect="1" noChangeArrowheads="1"/>
        </xdr:cNvSpPr>
      </xdr:nvSpPr>
      <xdr:spPr bwMode="auto">
        <a:xfrm>
          <a:off x="0" y="7986346"/>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641"/>
    <xdr:sp macro="" textlink="">
      <xdr:nvSpPr>
        <xdr:cNvPr id="1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FD6021E-BE66-41A0-AC2D-0D43744C60C1}"/>
            </a:ext>
          </a:extLst>
        </xdr:cNvPr>
        <xdr:cNvSpPr>
          <a:spLocks noChangeAspect="1" noChangeArrowheads="1"/>
        </xdr:cNvSpPr>
      </xdr:nvSpPr>
      <xdr:spPr bwMode="auto">
        <a:xfrm>
          <a:off x="0" y="1030349"/>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641"/>
    <xdr:sp macro="" textlink="">
      <xdr:nvSpPr>
        <xdr:cNvPr id="1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6E627A-9F69-446D-B0EB-A99CC8B20BB5}"/>
            </a:ext>
          </a:extLst>
        </xdr:cNvPr>
        <xdr:cNvSpPr>
          <a:spLocks noChangeAspect="1" noChangeArrowheads="1"/>
        </xdr:cNvSpPr>
      </xdr:nvSpPr>
      <xdr:spPr bwMode="auto">
        <a:xfrm>
          <a:off x="0" y="1030349"/>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262817-AD5A-43FC-8963-56B25A05A768}"/>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3162C8-6ED9-4955-957B-461148FEF101}"/>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51A649-FD79-48B4-ACE6-00051668EC61}"/>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59FE93-A739-46E3-BD4B-C2259E439C38}"/>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7212C7B-AE62-4922-8EAE-4B843ACF03D3}"/>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40CD1A-0B3E-4439-989F-C8F874FC3414}"/>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2EAED91-6397-4512-B5D6-41C686B8233C}"/>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08FC652-B28F-43A4-AA71-12781FC0306C}"/>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3C67981-6C5E-4193-A350-85D9FCC5EFE9}"/>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6D8EBD9-F53D-4531-88AA-3CE85BB72294}"/>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36B02F0-1FD4-432D-A9A0-9C785B78FDFC}"/>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BBED2E7-333C-4A1A-B3A4-B0858B5AA11D}"/>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CA522C-3D93-4D53-8ED3-419AAC90E9D8}"/>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6009927-F3FF-464D-B110-F5433980BB32}"/>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ABEBDC2-A298-49E8-8740-02D3C4EEE024}"/>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9150D3-BD14-4FCA-98DA-35878C41897F}"/>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3C57FF0-0E61-4DD5-BDF8-3E01B370AC1A}"/>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BF351A1-CC11-411A-8127-62EB9AE7913D}"/>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2632FE-9C49-4443-9E91-9252F31CE879}"/>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B892FF3-B504-41E4-9669-137850B5C34F}"/>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F82E985-E696-4853-A6E1-F6603C1BB6F3}"/>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03F293-1C73-4C76-86D3-52C646FFA298}"/>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4C27ABE-A7D5-4565-B1C1-C050AEC4C411}"/>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A50928-333D-4BC5-A3F9-8094414A8EEC}"/>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0E9116-F69F-497E-8D6D-4A1F5C930F40}"/>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B031DE-09DF-4DF5-B58E-9C641ACB9BEA}"/>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BA4D5AC-E1E6-4857-8CD6-B92815CFE944}"/>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B7E2BC-48D5-4674-A269-A3C1ACB0136F}"/>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A8EBF61-8B16-45F0-82D5-719036D79D05}"/>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C8FC844-EBE9-4135-9049-2CEFFAEC555F}"/>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174559-0D21-42C3-836F-DF50401D432E}"/>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A793F1-7E59-48D6-A8DC-F6AEBF65477E}"/>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CC11ABD-26BE-4870-BCBA-2C1469C86589}"/>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35E9BC1-027E-4D5D-9749-0A01E6F4D9FA}"/>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31C41C9-F772-462F-8F78-1C3953E9A0CF}"/>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64F4CEB-6868-4D3A-88B2-817BF6962B75}"/>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8C1F51-DA9C-4290-98FD-C1163A6D780F}"/>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F6621C1-C84D-48FD-9C2B-E37EAB9122E4}"/>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890A959-72A3-4488-AA40-3A1BE55E1EB3}"/>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635BC2-37FF-4CD2-831D-4216D831EDBB}"/>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CE03AB-C33C-4018-BC69-F22BF694D9ED}"/>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3A2C2F-7C26-42F4-BA13-60004EC9538C}"/>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0B8C90E-F828-4AFD-84D3-8B94D8115594}"/>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671543-7498-435F-AB4A-F77DB29510D7}"/>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943ECB-728E-4753-8C63-7B7EC5319DE1}"/>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3214"/>
    <xdr:sp macro="" textlink="">
      <xdr:nvSpPr>
        <xdr:cNvPr id="1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FFD63A-B73A-4E18-BC2C-EB2C1C18895A}"/>
            </a:ext>
          </a:extLst>
        </xdr:cNvPr>
        <xdr:cNvSpPr>
          <a:spLocks noChangeAspect="1" noChangeArrowheads="1"/>
        </xdr:cNvSpPr>
      </xdr:nvSpPr>
      <xdr:spPr bwMode="auto">
        <a:xfrm>
          <a:off x="0" y="1030349"/>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F37BACB-AA3E-4AD8-9DD8-E87EE8C8C6B5}"/>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5B26C3-E5BF-4D4E-9227-79F92E7D4ACB}"/>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98ABAD-C94A-428B-BD45-2A0CF3247C62}"/>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289BF54-17CE-41B6-9CB4-FDDC42680A7F}"/>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8E3851-8DF3-45D3-9FB6-66112A0F5047}"/>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B57F17-11B8-453D-A3FC-A47149284753}"/>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77A96E-35D7-4DAE-AAD1-E196DED10D70}"/>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0C191C0-1F95-4A79-AC69-D322A8066C50}"/>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51BD50D-0C0D-4EFE-9163-F2E64545EFE1}"/>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D46D87-8F18-4A76-86D9-3C3ACF5B8C0F}"/>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82B3D3-C5A6-453E-862A-536823E1D09C}"/>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48011B3-19A9-4B1D-8541-3D9403380AF7}"/>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C0EAA55-894E-4263-83C1-98EE662E803A}"/>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1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E1F866-CD2E-4546-B8AB-AA125EDA187F}"/>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2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27ACE6-4164-4BAF-9403-CB3D83F86FD7}"/>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235</xdr:row>
      <xdr:rowOff>0</xdr:rowOff>
    </xdr:from>
    <xdr:ext cx="304800" cy="304800"/>
    <xdr:sp macro="" textlink="">
      <xdr:nvSpPr>
        <xdr:cNvPr id="2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D47805-E989-48A9-9A9F-38BD0D566BF6}"/>
            </a:ext>
          </a:extLst>
        </xdr:cNvPr>
        <xdr:cNvSpPr>
          <a:spLocks noChangeAspect="1" noChangeArrowheads="1"/>
        </xdr:cNvSpPr>
      </xdr:nvSpPr>
      <xdr:spPr bwMode="auto">
        <a:xfrm>
          <a:off x="0" y="103034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641"/>
    <xdr:sp macro="" textlink="">
      <xdr:nvSpPr>
        <xdr:cNvPr id="2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C6D7CB-B7C8-45FB-850C-BDA98CE76BF9}"/>
            </a:ext>
          </a:extLst>
        </xdr:cNvPr>
        <xdr:cNvSpPr>
          <a:spLocks noChangeAspect="1" noChangeArrowheads="1"/>
        </xdr:cNvSpPr>
      </xdr:nvSpPr>
      <xdr:spPr bwMode="auto">
        <a:xfrm>
          <a:off x="0" y="1973690"/>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641"/>
    <xdr:sp macro="" textlink="">
      <xdr:nvSpPr>
        <xdr:cNvPr id="2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4CD16F-4BBD-4141-839C-0D9BAD98E563}"/>
            </a:ext>
          </a:extLst>
        </xdr:cNvPr>
        <xdr:cNvSpPr>
          <a:spLocks noChangeAspect="1" noChangeArrowheads="1"/>
        </xdr:cNvSpPr>
      </xdr:nvSpPr>
      <xdr:spPr bwMode="auto">
        <a:xfrm>
          <a:off x="0" y="1973690"/>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458094-9382-4037-96B7-6E9328E5B980}"/>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F25C009-A8E2-40FA-8C73-55760A24333A}"/>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BD1B1E-A75D-4017-A35B-0DF5191A9D8A}"/>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C11DF2A-D42D-49F4-9299-562D9A625DC9}"/>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3616827-6344-4582-8A95-D86451C804A9}"/>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3C6C53E-3109-40E8-B9C0-2F54619C3C6C}"/>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224044-2DDF-4CB7-884D-17E4D1503C98}"/>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EAF023-97C6-4036-A553-E5D332C526EB}"/>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4B66142-9C04-42A7-9877-679D38FD220E}"/>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C419C9-5B56-4729-AA70-1A9970E944E3}"/>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5B49BF-9E0E-44A7-9D74-B8B0A2542F82}"/>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21AACBA-8B5F-4DCF-9DB8-E60C10A7D628}"/>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A13AF1-465E-4B00-9625-7441B1C89739}"/>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7C685E-3611-4CB5-8AF4-785A7694CFC4}"/>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7E1FE0-2B27-41AE-8159-BF3669706794}"/>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165C19-54F3-441B-9026-DD24538253EE}"/>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60490A5-713E-4AC4-804A-42D6FDA0F6B7}"/>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0DA2FC7-5435-4F8E-9B6D-2086BA2FD3B3}"/>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3BC9001-63CB-426E-8832-8C9548586B13}"/>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05A0A2-FBBC-46AD-8A0F-E6CCC6AF6EEE}"/>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9829DC-70EF-4709-880F-9A4A943C2B3D}"/>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7AD2B5-94E6-413B-B64B-3DA606AC5D16}"/>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C209642-989D-45C7-9CDF-C366EA5CFE6B}"/>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7CCE8B-93F9-4D4C-B963-A6890F03576A}"/>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44CBA4F-EA02-4C23-A5C6-05C15C468164}"/>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85B81CE-1144-4EC0-86F4-E09750D75909}"/>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3B5CA0-ACF8-45A0-AACB-F9CF1BEECF1C}"/>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4DA69F-B088-46D2-808E-41DA60E027A3}"/>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DDB8AF-DC15-4890-8DEE-57EA452DFFF7}"/>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CFB835C-DFAF-4377-9D95-E925A78BF929}"/>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7394C8C-9726-4B2B-8B56-6AEA013081BC}"/>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D88C65-A602-41C4-A348-35BD9FA011E2}"/>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421B83A-FA67-4C57-B0F2-09B9E21F5D63}"/>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41452F-25E7-4286-974B-D5EC78616CD7}"/>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72CC426-1C9A-4FE4-8C13-81293EB6FB80}"/>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C06C6B-7AB9-4691-824C-800EEADF2F16}"/>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248DE1F-194E-4CF4-B0C8-D14B478AD47F}"/>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1276F9-009B-4FC4-A436-745D63946BB4}"/>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97A7B72-A2FC-429B-9888-10D87D74354A}"/>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6A8FB83-03E1-4E6F-926C-3183A0842430}"/>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D6B9945-C5FC-4C1D-946F-0A320CB5D4C2}"/>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CE9514-C19A-4851-98E0-06969F035B49}"/>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41E336-79DF-4C20-92EE-320E73D341D0}"/>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8C122A8-7295-4B08-B0C0-66A5D2CC25AF}"/>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31D966-E993-4A48-9006-7612FDCB297C}"/>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3214"/>
    <xdr:sp macro="" textlink="">
      <xdr:nvSpPr>
        <xdr:cNvPr id="2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24D71A5-B583-49B8-BF5B-CA3E67DCDDBA}"/>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7ED4F7E-F1A0-4CCF-B75B-97F520F6B549}"/>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6D392C3-D414-4CFA-9315-AE1F4AB53AE1}"/>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D826B2D-932E-49C5-AE41-F01E083BF490}"/>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A56A57-5D6A-4F85-85D2-DA48EE3ECFC2}"/>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F7BBBE-E380-4FF6-8A7F-0E9A3331EEA0}"/>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3C070D-5DF7-459D-887D-90E718253DCA}"/>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2A64524-B1C7-4942-9EE7-89463321BFBA}"/>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79DB4D7-ED2E-41E4-A827-4D6161B3D03B}"/>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235</xdr:row>
      <xdr:rowOff>0</xdr:rowOff>
    </xdr:from>
    <xdr:ext cx="304800" cy="304800"/>
    <xdr:sp macro="" textlink="">
      <xdr:nvSpPr>
        <xdr:cNvPr id="2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1241DEC-9A42-4F5B-B63E-E72131A8067C}"/>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641"/>
    <xdr:sp macro="" textlink="">
      <xdr:nvSpPr>
        <xdr:cNvPr id="26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7C488D4-AD07-4073-906F-463C1C52E002}"/>
            </a:ext>
          </a:extLst>
        </xdr:cNvPr>
        <xdr:cNvSpPr>
          <a:spLocks noChangeAspect="1" noChangeArrowheads="1"/>
        </xdr:cNvSpPr>
      </xdr:nvSpPr>
      <xdr:spPr bwMode="auto">
        <a:xfrm>
          <a:off x="0" y="1973690"/>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641"/>
    <xdr:sp macro="" textlink="">
      <xdr:nvSpPr>
        <xdr:cNvPr id="26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AC79D7-6B45-4FF6-9C6D-8D909F833A25}"/>
            </a:ext>
          </a:extLst>
        </xdr:cNvPr>
        <xdr:cNvSpPr>
          <a:spLocks noChangeAspect="1" noChangeArrowheads="1"/>
        </xdr:cNvSpPr>
      </xdr:nvSpPr>
      <xdr:spPr bwMode="auto">
        <a:xfrm>
          <a:off x="0" y="1973690"/>
          <a:ext cx="304800" cy="3036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7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6D9E34-9A19-400F-9B10-6EA33032C818}"/>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7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61D2CC7-5E78-46E6-8435-A468701383ED}"/>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7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7A87BB8-C594-49B7-B22D-E24113DE86E3}"/>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7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BA06E40-142E-4315-9ED0-A5E95428763D}"/>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7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848AA96-CE23-41A8-8EC1-CAB1131E184A}"/>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7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4AF25D8-BF7F-4EE7-B55A-EB133C163341}"/>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27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2EC4948-92EA-4A2D-8D90-E270215C6E85}"/>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27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DAF7B2E-F3CB-406E-92B0-7D813AEB04C1}"/>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7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AFB108-4F11-4C90-B0D3-9DFC0F33DAA7}"/>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7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FE7E38-70B3-4DD4-B5A3-5DB2A220B19B}"/>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8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CFC29B5-9DB8-4FA9-9AE9-8EFB5BD580E0}"/>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8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7E8E1D0-2698-4D5B-8C46-BAAC9ABA44C0}"/>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8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EAD6BA0-7FB8-41A5-9E4A-B801D298C6E0}"/>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8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A7BBF31-C5AF-405B-8BC8-8D5E756495E5}"/>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8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ED2B8F-6050-4560-9E01-21F4303A335C}"/>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8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F6F328-D8D1-47E7-B9FE-ECA47F41FA60}"/>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8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F399C9F-3339-4E8F-8499-3F89065D07C5}"/>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8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F9D8F2D-ADBB-46E8-B1D1-F2E5F611D8E1}"/>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28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7C81EE7-D6BF-44F7-A496-7C9EFD8E2412}"/>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28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CF0B2B0-2331-4BBE-99AF-6E8CC8AB9CAC}"/>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9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C7182B-05FC-4214-8207-C0B658C6951A}"/>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9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64B89F5-5009-4A85-8D27-AA0DE54D3B84}"/>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29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4EF6A71-CDC8-4282-9DF0-4002A1326763}"/>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29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CAE4C4-BF02-4DC9-AB42-085C1689718C}"/>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9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C7FD62E-1E00-43AC-ABCE-FC49E59092F5}"/>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9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C6D29AE-F83A-4F71-83BC-0389A28138D2}"/>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29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1ECFF24-A2AD-4273-80F5-BD96CD834EE4}"/>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29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A568153-DD48-4816-9E59-81C61D31CF59}"/>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9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E4CA475-FD28-492A-92F7-A91FA27FADAC}"/>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29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8F18A2-EED2-4D83-B21D-C69FBCF27DFB}"/>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0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5657159-C5D8-45B6-9387-9119C3D48824}"/>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0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1F3D953-E2CD-47B9-8941-FB910203B35B}"/>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0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678F334-7ECD-4673-8BE6-9CF31FF37530}"/>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0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09FCCC5-C5C2-4A23-8D54-140D30709BAE}"/>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0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B2F9BCC-327E-455D-B982-A7FC6CB981DD}"/>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0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A190FE-C889-4661-A7A1-B25954225DDE}"/>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0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110BC2B-984E-48E2-B68A-4995BF8F4402}"/>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0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6A586B-4F5C-471C-8BD2-FCB4E2574C2B}"/>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0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6BE8D87-DCFC-4D01-A4B1-EC2EE4E8A75C}"/>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0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6CCA0FA-7413-4E7F-8F51-5CF55F065780}"/>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A57DD35-C691-4F40-88C9-A13203CCA719}"/>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C9E2F61-E8EA-4816-8D9D-0F7BD39699CE}"/>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C6BEC2-D595-44A6-B656-DB1937EE8CFC}"/>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0E71F9-4EEB-40C0-B6E3-B7086CE7C7CD}"/>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5B74AA6-5AF2-4D64-A370-DAE787CE3F20}"/>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4FFF9E-44F3-46B1-917C-9B6CBD22A92E}"/>
            </a:ext>
          </a:extLst>
        </xdr:cNvPr>
        <xdr:cNvSpPr>
          <a:spLocks noChangeAspect="1" noChangeArrowheads="1"/>
        </xdr:cNvSpPr>
      </xdr:nvSpPr>
      <xdr:spPr bwMode="auto">
        <a:xfrm>
          <a:off x="0" y="1973690"/>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96E558E-BA3E-4CAD-9E55-A8C345F68A48}"/>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4A22A7D-F187-4B43-9306-FA0EA132F961}"/>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4571CCA-B477-4C34-8A36-2DF98DD2C32A}"/>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35EFE38-2A29-46CA-9985-48154A249F25}"/>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095FD7D-D8D7-408F-918E-17DD5C4F91EB}"/>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72D863A-BAED-4CF5-8DED-889FF488CFB4}"/>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692761-6786-4F8A-B552-84EA149D17D3}"/>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9ACB4E-DD85-4A71-AAAD-37A855997DAB}"/>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77B147-257F-419E-9D2E-610CB263914E}"/>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BD8FB0D-0DBA-4881-AA88-481F08B9E3C2}"/>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B94755-5BCA-4557-BC9B-5E68A67F89DB}"/>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B259BB-414B-46D5-8159-955C688D650E}"/>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7D541E2-1909-4CC5-AACE-234A137F94F3}"/>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2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7AF5918-14C1-4CD0-8B2E-2523CBE7B400}"/>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3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5AEA40-7977-428B-9D47-CB15E2122711}"/>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3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E2622DE-154C-44FA-A66F-CC39A187C6A6}"/>
            </a:ext>
          </a:extLst>
        </xdr:cNvPr>
        <xdr:cNvSpPr>
          <a:spLocks noChangeAspect="1" noChangeArrowheads="1"/>
        </xdr:cNvSpPr>
      </xdr:nvSpPr>
      <xdr:spPr bwMode="auto">
        <a:xfrm>
          <a:off x="0" y="197369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6388"/>
    <xdr:sp macro="" textlink="">
      <xdr:nvSpPr>
        <xdr:cNvPr id="33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2D20FC03-CA6F-4005-AE15-0F45E2F14FEA}"/>
            </a:ext>
          </a:extLst>
        </xdr:cNvPr>
        <xdr:cNvSpPr>
          <a:spLocks noChangeAspect="1" noChangeArrowheads="1"/>
        </xdr:cNvSpPr>
      </xdr:nvSpPr>
      <xdr:spPr bwMode="auto">
        <a:xfrm>
          <a:off x="0" y="2541527"/>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6388"/>
    <xdr:sp macro="" textlink="">
      <xdr:nvSpPr>
        <xdr:cNvPr id="33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AFD1544-F0D5-4772-A258-2D286A3C0B46}"/>
            </a:ext>
          </a:extLst>
        </xdr:cNvPr>
        <xdr:cNvSpPr>
          <a:spLocks noChangeAspect="1" noChangeArrowheads="1"/>
        </xdr:cNvSpPr>
      </xdr:nvSpPr>
      <xdr:spPr bwMode="auto">
        <a:xfrm>
          <a:off x="0" y="2541527"/>
          <a:ext cx="304800" cy="3063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3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DAB4BF-5914-4379-AFAC-9E7071E3B331}"/>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3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F434D02-5DD0-43D0-B586-9B19F85519CF}"/>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3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4E825E5-FCB3-42A9-B0BE-028A56265602}"/>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3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CB1A069-4849-4957-A097-C2B554DB34F6}"/>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3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98B4518-E93F-4C33-BC44-DBFF657152A4}"/>
            </a:ext>
          </a:extLst>
        </xdr:cNvPr>
        <xdr:cNvSpPr>
          <a:spLocks noChangeAspect="1" noChangeArrowheads="1"/>
        </xdr:cNvSpPr>
      </xdr:nvSpPr>
      <xdr:spPr bwMode="auto">
        <a:xfrm>
          <a:off x="0" y="234461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3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43D38FD-D74F-4E6D-9845-E82C9C835D69}"/>
            </a:ext>
          </a:extLst>
        </xdr:cNvPr>
        <xdr:cNvSpPr>
          <a:spLocks noChangeAspect="1" noChangeArrowheads="1"/>
        </xdr:cNvSpPr>
      </xdr:nvSpPr>
      <xdr:spPr bwMode="auto">
        <a:xfrm>
          <a:off x="0" y="234461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F2FC98-D2AC-4576-AEE1-AD3E0FFB2E4E}"/>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1D86276-1CF4-4EB1-ACD6-3038ACBBAE78}"/>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8FEAA6B-36E1-49DB-A883-B46ECF57AD00}"/>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94FF344-6339-4D84-A858-7FC78A249424}"/>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5C2A367-0057-44E5-8390-DB40C260E4DC}"/>
            </a:ext>
          </a:extLst>
        </xdr:cNvPr>
        <xdr:cNvSpPr>
          <a:spLocks noChangeAspect="1" noChangeArrowheads="1"/>
        </xdr:cNvSpPr>
      </xdr:nvSpPr>
      <xdr:spPr bwMode="auto">
        <a:xfrm>
          <a:off x="0" y="234461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D27C7F-706B-42A7-9F09-9884DC2793E7}"/>
            </a:ext>
          </a:extLst>
        </xdr:cNvPr>
        <xdr:cNvSpPr>
          <a:spLocks noChangeAspect="1" noChangeArrowheads="1"/>
        </xdr:cNvSpPr>
      </xdr:nvSpPr>
      <xdr:spPr bwMode="auto">
        <a:xfrm>
          <a:off x="0" y="234461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BD8EBA0-15BA-4AF1-B378-48A409D10D47}"/>
            </a:ext>
          </a:extLst>
        </xdr:cNvPr>
        <xdr:cNvSpPr>
          <a:spLocks noChangeAspect="1" noChangeArrowheads="1"/>
        </xdr:cNvSpPr>
      </xdr:nvSpPr>
      <xdr:spPr bwMode="auto">
        <a:xfrm>
          <a:off x="0" y="234461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5D2C7AB7-5A89-4016-BFF2-301F7C2CA959}"/>
            </a:ext>
          </a:extLst>
        </xdr:cNvPr>
        <xdr:cNvSpPr>
          <a:spLocks noChangeAspect="1" noChangeArrowheads="1"/>
        </xdr:cNvSpPr>
      </xdr:nvSpPr>
      <xdr:spPr bwMode="auto">
        <a:xfrm>
          <a:off x="0" y="234461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EE58124-382A-4656-9143-55227AD18F50}"/>
            </a:ext>
          </a:extLst>
        </xdr:cNvPr>
        <xdr:cNvSpPr>
          <a:spLocks noChangeAspect="1" noChangeArrowheads="1"/>
        </xdr:cNvSpPr>
      </xdr:nvSpPr>
      <xdr:spPr bwMode="auto">
        <a:xfrm>
          <a:off x="0" y="215686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4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FBD9E8A8-713C-4AAA-86A2-4A655B1D0D8A}"/>
            </a:ext>
          </a:extLst>
        </xdr:cNvPr>
        <xdr:cNvSpPr>
          <a:spLocks noChangeAspect="1" noChangeArrowheads="1"/>
        </xdr:cNvSpPr>
      </xdr:nvSpPr>
      <xdr:spPr bwMode="auto">
        <a:xfrm>
          <a:off x="0" y="2156863"/>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5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B23DE48-09C7-4115-927A-A9117F9DAEF8}"/>
            </a:ext>
          </a:extLst>
        </xdr:cNvPr>
        <xdr:cNvSpPr>
          <a:spLocks noChangeAspect="1" noChangeArrowheads="1"/>
        </xdr:cNvSpPr>
      </xdr:nvSpPr>
      <xdr:spPr bwMode="auto">
        <a:xfrm>
          <a:off x="0" y="253236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5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0BA4A51-677B-481E-9B97-2DAA0527A18C}"/>
            </a:ext>
          </a:extLst>
        </xdr:cNvPr>
        <xdr:cNvSpPr>
          <a:spLocks noChangeAspect="1" noChangeArrowheads="1"/>
        </xdr:cNvSpPr>
      </xdr:nvSpPr>
      <xdr:spPr bwMode="auto">
        <a:xfrm>
          <a:off x="0" y="253236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5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20CBF9B-29D2-4FE6-B727-1F50259ABE1C}"/>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5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C8C72CA-E349-4B17-B88F-C616C8262542}"/>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5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72DF27D-15E3-4E15-B05E-A7304A07B28C}"/>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5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5F4C697-8D4C-4797-9397-DBC25CC39760}"/>
            </a:ext>
          </a:extLst>
        </xdr:cNvPr>
        <xdr:cNvSpPr>
          <a:spLocks noChangeAspect="1" noChangeArrowheads="1"/>
        </xdr:cNvSpPr>
      </xdr:nvSpPr>
      <xdr:spPr bwMode="auto">
        <a:xfrm>
          <a:off x="0" y="2532368"/>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5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3686A0E-ACC0-4EB0-9B67-8EB356B3F564}"/>
            </a:ext>
          </a:extLst>
        </xdr:cNvPr>
        <xdr:cNvSpPr>
          <a:spLocks noChangeAspect="1" noChangeArrowheads="1"/>
        </xdr:cNvSpPr>
      </xdr:nvSpPr>
      <xdr:spPr bwMode="auto">
        <a:xfrm>
          <a:off x="0" y="234461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3214"/>
    <xdr:sp macro="" textlink="">
      <xdr:nvSpPr>
        <xdr:cNvPr id="35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8EFBB9C-FCDE-45D4-B7AA-AF58DE320955}"/>
            </a:ext>
          </a:extLst>
        </xdr:cNvPr>
        <xdr:cNvSpPr>
          <a:spLocks noChangeAspect="1" noChangeArrowheads="1"/>
        </xdr:cNvSpPr>
      </xdr:nvSpPr>
      <xdr:spPr bwMode="auto">
        <a:xfrm>
          <a:off x="0" y="2344615"/>
          <a:ext cx="304800" cy="30321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5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770F904-B7A2-4A9D-98FC-94B7AA4DD64E}"/>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5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B81C7F-98B2-4492-9252-FDA994D4EA8C}"/>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1E5158C-F195-4A35-8031-DDB587E71373}"/>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906F170-D324-4844-8931-2AE30EE5E509}"/>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867E0DF-7310-4C69-BC30-AF5E882690C6}"/>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DB9B3C7-4C68-4E34-A9F4-39D568B839A2}"/>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C5FF750-9BE4-4F82-8EB2-48DBB80B9854}"/>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5B5AA50-03AA-4296-B07C-9A4D62F69B77}"/>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378E039-8BBD-4A7E-8340-F0FC3FFDDD3C}"/>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235</xdr:row>
      <xdr:rowOff>0</xdr:rowOff>
    </xdr:from>
    <xdr:ext cx="304800" cy="304800"/>
    <xdr:sp macro="" textlink="">
      <xdr:nvSpPr>
        <xdr:cNvPr id="3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41D3564-19D3-4EF4-B619-BF88393762BC}"/>
            </a:ext>
          </a:extLst>
        </xdr:cNvPr>
        <xdr:cNvSpPr>
          <a:spLocks noChangeAspect="1" noChangeArrowheads="1"/>
        </xdr:cNvSpPr>
      </xdr:nvSpPr>
      <xdr:spPr bwMode="auto">
        <a:xfrm>
          <a:off x="0" y="215686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8</xdr:col>
      <xdr:colOff>527186</xdr:colOff>
      <xdr:row>217</xdr:row>
      <xdr:rowOff>67382</xdr:rowOff>
    </xdr:from>
    <xdr:to>
      <xdr:col>15</xdr:col>
      <xdr:colOff>170510</xdr:colOff>
      <xdr:row>230</xdr:row>
      <xdr:rowOff>157633</xdr:rowOff>
    </xdr:to>
    <xdr:graphicFrame macro="">
      <xdr:nvGraphicFramePr>
        <xdr:cNvPr id="376" name="Gráfico 375">
          <a:extLst>
            <a:ext uri="{FF2B5EF4-FFF2-40B4-BE49-F238E27FC236}">
              <a16:creationId xmlns:a16="http://schemas.microsoft.com/office/drawing/2014/main" id="{BCE4714F-552C-9202-15E6-CD670C091B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252778</xdr:colOff>
      <xdr:row>243</xdr:row>
      <xdr:rowOff>137745</xdr:rowOff>
    </xdr:from>
    <xdr:to>
      <xdr:col>19</xdr:col>
      <xdr:colOff>351692</xdr:colOff>
      <xdr:row>256</xdr:row>
      <xdr:rowOff>133349</xdr:rowOff>
    </xdr:to>
    <xdr:graphicFrame macro="">
      <xdr:nvGraphicFramePr>
        <xdr:cNvPr id="70" name="Gráfico 69">
          <a:extLst>
            <a:ext uri="{FF2B5EF4-FFF2-40B4-BE49-F238E27FC236}">
              <a16:creationId xmlns:a16="http://schemas.microsoft.com/office/drawing/2014/main" id="{C623E617-CCB0-9CD3-8DC6-C256946F42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553044</xdr:colOff>
      <xdr:row>260</xdr:row>
      <xdr:rowOff>11611</xdr:rowOff>
    </xdr:from>
    <xdr:to>
      <xdr:col>19</xdr:col>
      <xdr:colOff>377197</xdr:colOff>
      <xdr:row>275</xdr:row>
      <xdr:rowOff>4040</xdr:rowOff>
    </xdr:to>
    <xdr:graphicFrame macro="">
      <xdr:nvGraphicFramePr>
        <xdr:cNvPr id="259" name="Gráfico 258">
          <a:extLst>
            <a:ext uri="{FF2B5EF4-FFF2-40B4-BE49-F238E27FC236}">
              <a16:creationId xmlns:a16="http://schemas.microsoft.com/office/drawing/2014/main" id="{77A3A31C-7A92-7498-D5C9-43A1CA0930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5</xdr:col>
      <xdr:colOff>0</xdr:colOff>
      <xdr:row>235</xdr:row>
      <xdr:rowOff>0</xdr:rowOff>
    </xdr:from>
    <xdr:ext cx="304800" cy="304800"/>
    <xdr:sp macro="" textlink="">
      <xdr:nvSpPr>
        <xdr:cNvPr id="26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3AD26C8-8173-4748-B815-D7AD7BA1E18B}"/>
            </a:ext>
          </a:extLst>
        </xdr:cNvPr>
        <xdr:cNvSpPr>
          <a:spLocks noChangeAspect="1" noChangeArrowheads="1"/>
        </xdr:cNvSpPr>
      </xdr:nvSpPr>
      <xdr:spPr bwMode="auto">
        <a:xfrm>
          <a:off x="738188" y="3481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235</xdr:row>
      <xdr:rowOff>0</xdr:rowOff>
    </xdr:from>
    <xdr:ext cx="304800" cy="304800"/>
    <xdr:sp macro="" textlink="">
      <xdr:nvSpPr>
        <xdr:cNvPr id="26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6FEAE1-4C7D-4C76-B4A8-6873178DF563}"/>
            </a:ext>
          </a:extLst>
        </xdr:cNvPr>
        <xdr:cNvSpPr>
          <a:spLocks noChangeAspect="1" noChangeArrowheads="1"/>
        </xdr:cNvSpPr>
      </xdr:nvSpPr>
      <xdr:spPr bwMode="auto">
        <a:xfrm>
          <a:off x="738188" y="3481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235</xdr:row>
      <xdr:rowOff>0</xdr:rowOff>
    </xdr:from>
    <xdr:ext cx="304800" cy="304800"/>
    <xdr:sp macro="" textlink="">
      <xdr:nvSpPr>
        <xdr:cNvPr id="26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796E413-6486-46C6-9EFA-329039C99D83}"/>
            </a:ext>
          </a:extLst>
        </xdr:cNvPr>
        <xdr:cNvSpPr>
          <a:spLocks noChangeAspect="1" noChangeArrowheads="1"/>
        </xdr:cNvSpPr>
      </xdr:nvSpPr>
      <xdr:spPr bwMode="auto">
        <a:xfrm>
          <a:off x="738188" y="3481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235</xdr:row>
      <xdr:rowOff>0</xdr:rowOff>
    </xdr:from>
    <xdr:ext cx="304800" cy="304800"/>
    <xdr:sp macro="" textlink="">
      <xdr:nvSpPr>
        <xdr:cNvPr id="26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14AC023-469C-4CF2-9519-71BB2A912E63}"/>
            </a:ext>
          </a:extLst>
        </xdr:cNvPr>
        <xdr:cNvSpPr>
          <a:spLocks noChangeAspect="1" noChangeArrowheads="1"/>
        </xdr:cNvSpPr>
      </xdr:nvSpPr>
      <xdr:spPr bwMode="auto">
        <a:xfrm>
          <a:off x="738188" y="3481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235</xdr:row>
      <xdr:rowOff>0</xdr:rowOff>
    </xdr:from>
    <xdr:ext cx="304800" cy="304800"/>
    <xdr:sp macro="" textlink="">
      <xdr:nvSpPr>
        <xdr:cNvPr id="26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25DCE4F-4AA6-4520-88BF-A924483D531F}"/>
            </a:ext>
          </a:extLst>
        </xdr:cNvPr>
        <xdr:cNvSpPr>
          <a:spLocks noChangeAspect="1" noChangeArrowheads="1"/>
        </xdr:cNvSpPr>
      </xdr:nvSpPr>
      <xdr:spPr bwMode="auto">
        <a:xfrm>
          <a:off x="738188" y="3481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235</xdr:row>
      <xdr:rowOff>0</xdr:rowOff>
    </xdr:from>
    <xdr:ext cx="304800" cy="304800"/>
    <xdr:sp macro="" textlink="">
      <xdr:nvSpPr>
        <xdr:cNvPr id="26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E2B325F-3EEF-4BD4-9602-9E62A07F71AC}"/>
            </a:ext>
          </a:extLst>
        </xdr:cNvPr>
        <xdr:cNvSpPr>
          <a:spLocks noChangeAspect="1" noChangeArrowheads="1"/>
        </xdr:cNvSpPr>
      </xdr:nvSpPr>
      <xdr:spPr bwMode="auto">
        <a:xfrm>
          <a:off x="738188" y="3481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235</xdr:row>
      <xdr:rowOff>0</xdr:rowOff>
    </xdr:from>
    <xdr:ext cx="304800" cy="304800"/>
    <xdr:sp macro="" textlink="">
      <xdr:nvSpPr>
        <xdr:cNvPr id="26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632AD2C-891A-453D-8733-758D53DBF7FD}"/>
            </a:ext>
          </a:extLst>
        </xdr:cNvPr>
        <xdr:cNvSpPr>
          <a:spLocks noChangeAspect="1" noChangeArrowheads="1"/>
        </xdr:cNvSpPr>
      </xdr:nvSpPr>
      <xdr:spPr bwMode="auto">
        <a:xfrm>
          <a:off x="738188" y="3481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235</xdr:row>
      <xdr:rowOff>0</xdr:rowOff>
    </xdr:from>
    <xdr:ext cx="304800" cy="304800"/>
    <xdr:sp macro="" textlink="">
      <xdr:nvSpPr>
        <xdr:cNvPr id="26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8B67D36-66E0-4879-91DA-4B9A512D11D1}"/>
            </a:ext>
          </a:extLst>
        </xdr:cNvPr>
        <xdr:cNvSpPr>
          <a:spLocks noChangeAspect="1" noChangeArrowheads="1"/>
        </xdr:cNvSpPr>
      </xdr:nvSpPr>
      <xdr:spPr bwMode="auto">
        <a:xfrm>
          <a:off x="738188" y="34813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persons/person.xml><?xml version="1.0" encoding="utf-8"?>
<personList xmlns="http://schemas.microsoft.com/office/spreadsheetml/2018/threadedcomments" xmlns:x="http://schemas.openxmlformats.org/spreadsheetml/2006/main">
  <person displayName="Carolina Aguilera Lopez" id="{36A15FCC-3CDF-4D17-BC75-362B56B8FEF9}" userId="S::CAguilera@minvivienda.gov.co::26e0cf82-31be-416b-9c81-4d19e347b1c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 dT="2025-09-25T13:18:38.49" personId="{36A15FCC-3CDF-4D17-BC75-362B56B8FEF9}" id="{FA3C52A2-AB96-4440-99AF-74BD230077C5}">
    <text>Marcar con X los temas relacionados con la(s) causa(s) del hallazgo</text>
  </threadedComment>
  <threadedComment ref="M2" dT="2026-02-09T21:46:55.49" personId="{36A15FCC-3CDF-4D17-BC75-362B56B8FEF9}" id="{5579E084-C905-41BA-9368-2AE6E1CC0DE4}">
    <text>Administrativa</text>
  </threadedComment>
  <threadedComment ref="N2" dT="2026-02-09T21:47:14.34" personId="{36A15FCC-3CDF-4D17-BC75-362B56B8FEF9}" id="{52D5CAD0-8A19-4710-99AF-1F9B58F8A6BA}">
    <text>Administrativa y Disciplinaria</text>
  </threadedComment>
  <threadedComment ref="O2" dT="2026-02-09T21:47:32.47" personId="{36A15FCC-3CDF-4D17-BC75-362B56B8FEF9}" id="{59B7BD89-2BB4-482F-B1F8-EEEE12D6F018}">
    <text>Administrativa, Disciplinaria y Fiscal</text>
  </threadedComment>
  <threadedComment ref="P2" dT="2026-02-09T21:48:04.31" personId="{36A15FCC-3CDF-4D17-BC75-362B56B8FEF9}" id="{4FECBE88-DB40-46CF-B52D-6456C63FE47A}">
    <text>Administrativa, Disciplinaria e Indagación Preliminar</text>
  </threadedComment>
  <threadedComment ref="Q2" dT="2026-02-09T21:49:39.32" personId="{36A15FCC-3CDF-4D17-BC75-362B56B8FEF9}" id="{75D8E228-B797-4623-BBE5-4DA0EE3F29B7}">
    <text>Administrativo, Disciplinario y Penal</text>
  </threadedComment>
  <threadedComment ref="R2" dT="2026-02-09T21:49:39.32" personId="{36A15FCC-3CDF-4D17-BC75-362B56B8FEF9}" id="{43371BA9-53DC-4772-9325-7EED1E126755}">
    <text>Administrativo, Disciplinario y Penal</text>
  </threadedComment>
  <threadedComment ref="C134" dT="2025-07-28T16:28:44.52" personId="{36A15FCC-3CDF-4D17-BC75-362B56B8FEF9}" id="{7BE9387A-A145-46B6-A2CD-27384FD58CB4}">
    <text>Cumplimiento extemporáneo</text>
  </threadedComment>
  <threadedComment ref="L258" dT="2026-02-09T21:46:55.49" personId="{36A15FCC-3CDF-4D17-BC75-362B56B8FEF9}" id="{B3C364A2-8C6F-4339-A269-E9FC9AB2452D}">
    <text>Administrativa</text>
  </threadedComment>
  <threadedComment ref="L259" dT="2026-02-09T21:47:14.34" personId="{36A15FCC-3CDF-4D17-BC75-362B56B8FEF9}" id="{19C08EED-180F-4F7E-B511-7438E8CAE382}">
    <text>Administrativa y Disciplinaria</text>
  </threadedComment>
  <threadedComment ref="L260" dT="2026-02-09T21:47:32.47" personId="{36A15FCC-3CDF-4D17-BC75-362B56B8FEF9}" id="{7FDFFC32-7462-484D-879A-E33FCE03059E}">
    <text>Administrativa, Disciplinaria y Fiscal</text>
  </threadedComment>
  <threadedComment ref="L261" dT="2026-02-09T21:48:04.31" personId="{36A15FCC-3CDF-4D17-BC75-362B56B8FEF9}" id="{6E1987B8-3E16-4C16-9FE2-89F06F17A5B2}">
    <text>Administrativa, Disciplinaria e Indagación Preliminar</text>
  </threadedComment>
  <threadedComment ref="L262" dT="2026-02-09T21:49:39.32" personId="{36A15FCC-3CDF-4D17-BC75-362B56B8FEF9}" id="{2E8BF7CE-32EB-4098-AE76-8BC4D541332C}">
    <text>Administrativo, Disciplinario y Penal</text>
  </threadedComment>
  <threadedComment ref="L263" dT="2026-02-09T21:49:39.32" personId="{36A15FCC-3CDF-4D17-BC75-362B56B8FEF9}" id="{0A14DF43-0248-42F8-9ED2-A897006129A0}">
    <text>Administrativo, Disciplinario y Penal</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5-06-27T19:36:21.91" personId="{36A15FCC-3CDF-4D17-BC75-362B56B8FEF9}" id="{60564DDA-EED0-442B-8BE3-5AAB1C688837}">
    <text>Aplica cuando la efectividad la determina la OCI</text>
  </threadedComment>
  <threadedComment ref="A5" dT="2025-06-27T19:37:39.52" personId="{36A15FCC-3CDF-4D17-BC75-362B56B8FEF9}" id="{A6AB99DB-9BA9-445D-839B-5719B386700D}">
    <text>No se reportó cumplimiento por parte del área o se hizo por fuera del plazo</text>
  </threadedComment>
  <threadedComment ref="A6" dT="2025-06-27T19:38:16.92" personId="{36A15FCC-3CDF-4D17-BC75-362B56B8FEF9}" id="{103A4AD3-7D3D-43A3-93CC-EA72E65736CB}">
    <text>Solo para las que tienen relacionado el informe de CGR en el que se declaró efectiva</text>
  </threadedComment>
  <threadedComment ref="A9" dT="2025-06-27T19:39:11.58" personId="{36A15FCC-3CDF-4D17-BC75-362B56B8FEF9}" id="{2CB9C01E-4CC5-4243-8FE2-FF79590B9786}">
    <text>Para aquellas en que a 30/05/2025 se reportaban como cumplidas sin especificar si la efectividad la determinó la CGR o la OCI</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6931C-1A5D-448C-A6A5-A37A9BA73225}">
  <dimension ref="A1:R197"/>
  <sheetViews>
    <sheetView tabSelected="1" zoomScale="87" zoomScaleNormal="87" workbookViewId="0">
      <pane xSplit="2" ySplit="2" topLeftCell="N3" activePane="bottomRight" state="frozen"/>
      <selection pane="topRight" activeCell="C1" sqref="C1"/>
      <selection pane="bottomLeft" activeCell="A3" sqref="A3"/>
      <selection pane="bottomRight" activeCell="N4" sqref="N4"/>
    </sheetView>
  </sheetViews>
  <sheetFormatPr baseColWidth="10" defaultRowHeight="10.5" x14ac:dyDescent="0.25"/>
  <cols>
    <col min="1" max="1" width="10.90625" style="47"/>
    <col min="2" max="6" width="35.6328125" style="47" customWidth="1"/>
    <col min="7" max="8" width="10.90625" style="47" customWidth="1"/>
    <col min="9" max="9" width="10.90625" style="47"/>
    <col min="10" max="11" width="10.90625" style="47" customWidth="1"/>
    <col min="12" max="13" width="10.90625" style="47"/>
    <col min="14" max="14" width="35.6328125" style="47" customWidth="1"/>
    <col min="15" max="16" width="10.90625" style="47"/>
    <col min="17" max="18" width="50.6328125" style="47" customWidth="1"/>
    <col min="19" max="16384" width="10.90625" style="47"/>
  </cols>
  <sheetData>
    <row r="1" spans="1:18" x14ac:dyDescent="0.25">
      <c r="A1" s="216" t="s">
        <v>0</v>
      </c>
      <c r="B1" s="216" t="s">
        <v>1</v>
      </c>
      <c r="C1" s="216" t="s">
        <v>2</v>
      </c>
      <c r="D1" s="216" t="s">
        <v>3</v>
      </c>
      <c r="E1" s="216" t="s">
        <v>4</v>
      </c>
      <c r="F1" s="218" t="s">
        <v>5</v>
      </c>
      <c r="G1" s="216" t="s">
        <v>6</v>
      </c>
      <c r="H1" s="220" t="s">
        <v>7</v>
      </c>
      <c r="I1" s="220" t="s">
        <v>8</v>
      </c>
      <c r="J1" s="216" t="s">
        <v>9</v>
      </c>
      <c r="K1" s="216" t="s">
        <v>10</v>
      </c>
      <c r="L1" s="215" t="s">
        <v>11</v>
      </c>
      <c r="M1" s="216" t="s">
        <v>13</v>
      </c>
      <c r="N1" s="216" t="s">
        <v>14</v>
      </c>
      <c r="O1" s="222" t="s">
        <v>16</v>
      </c>
      <c r="P1" s="216" t="s">
        <v>17</v>
      </c>
      <c r="Q1" s="223" t="s">
        <v>1133</v>
      </c>
      <c r="R1" s="224"/>
    </row>
    <row r="2" spans="1:18" x14ac:dyDescent="0.25">
      <c r="A2" s="217"/>
      <c r="B2" s="217"/>
      <c r="C2" s="217"/>
      <c r="D2" s="217"/>
      <c r="E2" s="217"/>
      <c r="F2" s="219"/>
      <c r="G2" s="217"/>
      <c r="H2" s="221"/>
      <c r="I2" s="221"/>
      <c r="J2" s="217"/>
      <c r="K2" s="217"/>
      <c r="L2" s="215"/>
      <c r="M2" s="217"/>
      <c r="N2" s="217"/>
      <c r="O2" s="222"/>
      <c r="P2" s="217"/>
      <c r="Q2" s="52" t="s">
        <v>1131</v>
      </c>
      <c r="R2" s="52" t="s">
        <v>1132</v>
      </c>
    </row>
    <row r="3" spans="1:18" ht="136.5" x14ac:dyDescent="0.25">
      <c r="A3" s="50" t="s">
        <v>46</v>
      </c>
      <c r="B3" s="53" t="s">
        <v>47</v>
      </c>
      <c r="C3" s="54" t="s">
        <v>48</v>
      </c>
      <c r="D3" s="55" t="s">
        <v>49</v>
      </c>
      <c r="E3" s="54" t="s">
        <v>651</v>
      </c>
      <c r="F3" s="56" t="s">
        <v>652</v>
      </c>
      <c r="G3" s="57">
        <v>4</v>
      </c>
      <c r="H3" s="58">
        <v>44378</v>
      </c>
      <c r="I3" s="59">
        <v>46387</v>
      </c>
      <c r="J3" s="60">
        <f t="shared" ref="J3:J13" si="0">(I3-H3)/7</f>
        <v>287</v>
      </c>
      <c r="K3" s="61">
        <v>0</v>
      </c>
      <c r="L3" s="62">
        <f t="shared" ref="L3:L13" si="1">IF(K3/G3&gt;1,1,K3/G3)</f>
        <v>0</v>
      </c>
      <c r="M3" s="63" t="s">
        <v>45</v>
      </c>
      <c r="N3" s="61" t="s">
        <v>50</v>
      </c>
      <c r="O3" s="61">
        <v>2021</v>
      </c>
      <c r="P3" s="61" t="s">
        <v>51</v>
      </c>
      <c r="Q3" s="64" t="s">
        <v>965</v>
      </c>
      <c r="R3" s="65"/>
    </row>
    <row r="4" spans="1:18" ht="84" x14ac:dyDescent="0.25">
      <c r="A4" s="50" t="s">
        <v>52</v>
      </c>
      <c r="B4" s="66" t="s">
        <v>966</v>
      </c>
      <c r="C4" s="56" t="s">
        <v>53</v>
      </c>
      <c r="D4" s="67" t="s">
        <v>55</v>
      </c>
      <c r="E4" s="67" t="s">
        <v>56</v>
      </c>
      <c r="F4" s="67" t="s">
        <v>57</v>
      </c>
      <c r="G4" s="57">
        <v>3</v>
      </c>
      <c r="H4" s="58">
        <v>45848</v>
      </c>
      <c r="I4" s="59">
        <v>45945</v>
      </c>
      <c r="J4" s="60">
        <f t="shared" si="0"/>
        <v>13.857142857142858</v>
      </c>
      <c r="K4" s="61">
        <v>3</v>
      </c>
      <c r="L4" s="62">
        <f t="shared" si="1"/>
        <v>1</v>
      </c>
      <c r="M4" s="63" t="s">
        <v>58</v>
      </c>
      <c r="N4" s="61" t="s">
        <v>39</v>
      </c>
      <c r="O4" s="61">
        <v>2022</v>
      </c>
      <c r="P4" s="61" t="s">
        <v>650</v>
      </c>
      <c r="Q4" s="64" t="s">
        <v>967</v>
      </c>
      <c r="R4" s="65" t="s">
        <v>968</v>
      </c>
    </row>
    <row r="5" spans="1:18" ht="136.5" x14ac:dyDescent="0.25">
      <c r="A5" s="50" t="s">
        <v>63</v>
      </c>
      <c r="B5" s="67" t="s">
        <v>969</v>
      </c>
      <c r="C5" s="67" t="s">
        <v>64</v>
      </c>
      <c r="D5" s="67" t="s">
        <v>65</v>
      </c>
      <c r="E5" s="67" t="s">
        <v>66</v>
      </c>
      <c r="F5" s="67" t="s">
        <v>67</v>
      </c>
      <c r="G5" s="68">
        <v>1</v>
      </c>
      <c r="H5" s="69">
        <v>46164</v>
      </c>
      <c r="I5" s="70">
        <v>46387</v>
      </c>
      <c r="J5" s="60">
        <f t="shared" si="0"/>
        <v>31.857142857142858</v>
      </c>
      <c r="K5" s="61">
        <v>1</v>
      </c>
      <c r="L5" s="62">
        <f t="shared" si="1"/>
        <v>1</v>
      </c>
      <c r="M5" s="57" t="s">
        <v>68</v>
      </c>
      <c r="N5" s="61" t="s">
        <v>69</v>
      </c>
      <c r="O5" s="61">
        <v>2025</v>
      </c>
      <c r="P5" s="61" t="s">
        <v>650</v>
      </c>
      <c r="Q5" s="71" t="s">
        <v>970</v>
      </c>
      <c r="R5" s="65"/>
    </row>
    <row r="6" spans="1:18" ht="147" x14ac:dyDescent="0.25">
      <c r="A6" s="50" t="s">
        <v>63</v>
      </c>
      <c r="B6" s="67" t="s">
        <v>969</v>
      </c>
      <c r="C6" s="67" t="s">
        <v>64</v>
      </c>
      <c r="D6" s="67" t="s">
        <v>641</v>
      </c>
      <c r="E6" s="67" t="s">
        <v>642</v>
      </c>
      <c r="F6" s="67" t="s">
        <v>661</v>
      </c>
      <c r="G6" s="72">
        <v>1</v>
      </c>
      <c r="H6" s="69">
        <v>46164</v>
      </c>
      <c r="I6" s="70">
        <v>46387</v>
      </c>
      <c r="J6" s="60">
        <f t="shared" si="0"/>
        <v>31.857142857142858</v>
      </c>
      <c r="K6" s="61">
        <v>1</v>
      </c>
      <c r="L6" s="62">
        <f t="shared" si="1"/>
        <v>1</v>
      </c>
      <c r="M6" s="57" t="s">
        <v>68</v>
      </c>
      <c r="N6" s="61" t="s">
        <v>69</v>
      </c>
      <c r="O6" s="61">
        <v>2025</v>
      </c>
      <c r="P6" s="61" t="s">
        <v>650</v>
      </c>
      <c r="Q6" s="71" t="s">
        <v>971</v>
      </c>
      <c r="R6" s="65"/>
    </row>
    <row r="7" spans="1:18" ht="94.5" x14ac:dyDescent="0.25">
      <c r="A7" s="50" t="s">
        <v>63</v>
      </c>
      <c r="B7" s="67" t="s">
        <v>969</v>
      </c>
      <c r="C7" s="67" t="s">
        <v>64</v>
      </c>
      <c r="D7" s="67" t="s">
        <v>643</v>
      </c>
      <c r="E7" s="67" t="s">
        <v>721</v>
      </c>
      <c r="F7" s="67" t="s">
        <v>662</v>
      </c>
      <c r="G7" s="72">
        <v>3</v>
      </c>
      <c r="H7" s="69">
        <v>46164</v>
      </c>
      <c r="I7" s="70">
        <v>46387</v>
      </c>
      <c r="J7" s="60">
        <f t="shared" si="0"/>
        <v>31.857142857142858</v>
      </c>
      <c r="K7" s="61">
        <v>1</v>
      </c>
      <c r="L7" s="62">
        <f t="shared" si="1"/>
        <v>0.33333333333333331</v>
      </c>
      <c r="M7" s="57" t="s">
        <v>68</v>
      </c>
      <c r="N7" s="61" t="s">
        <v>69</v>
      </c>
      <c r="O7" s="61">
        <v>2025</v>
      </c>
      <c r="P7" s="61" t="s">
        <v>51</v>
      </c>
      <c r="Q7" s="71" t="s">
        <v>972</v>
      </c>
      <c r="R7" s="65"/>
    </row>
    <row r="8" spans="1:18" ht="84" x14ac:dyDescent="0.25">
      <c r="A8" s="50" t="s">
        <v>63</v>
      </c>
      <c r="B8" s="67" t="s">
        <v>969</v>
      </c>
      <c r="C8" s="67" t="s">
        <v>64</v>
      </c>
      <c r="D8" s="67" t="s">
        <v>663</v>
      </c>
      <c r="E8" s="67" t="s">
        <v>664</v>
      </c>
      <c r="F8" s="67" t="s">
        <v>665</v>
      </c>
      <c r="G8" s="72">
        <v>1</v>
      </c>
      <c r="H8" s="69">
        <v>46164</v>
      </c>
      <c r="I8" s="70">
        <v>46387</v>
      </c>
      <c r="J8" s="60">
        <f t="shared" si="0"/>
        <v>31.857142857142858</v>
      </c>
      <c r="K8" s="61">
        <v>0</v>
      </c>
      <c r="L8" s="62">
        <f t="shared" si="1"/>
        <v>0</v>
      </c>
      <c r="M8" s="57" t="s">
        <v>68</v>
      </c>
      <c r="N8" s="61" t="s">
        <v>69</v>
      </c>
      <c r="O8" s="61">
        <v>2025</v>
      </c>
      <c r="P8" s="61" t="s">
        <v>51</v>
      </c>
      <c r="Q8" s="71" t="s">
        <v>973</v>
      </c>
      <c r="R8" s="65"/>
    </row>
    <row r="9" spans="1:18" ht="94.5" x14ac:dyDescent="0.25">
      <c r="A9" s="50" t="s">
        <v>71</v>
      </c>
      <c r="B9" s="67" t="s">
        <v>974</v>
      </c>
      <c r="C9" s="67" t="s">
        <v>72</v>
      </c>
      <c r="D9" s="67" t="s">
        <v>73</v>
      </c>
      <c r="E9" s="67" t="s">
        <v>74</v>
      </c>
      <c r="F9" s="73" t="s">
        <v>75</v>
      </c>
      <c r="G9" s="61">
        <v>4</v>
      </c>
      <c r="H9" s="58">
        <v>46023</v>
      </c>
      <c r="I9" s="59">
        <v>46387</v>
      </c>
      <c r="J9" s="60">
        <f t="shared" si="0"/>
        <v>52</v>
      </c>
      <c r="K9" s="61">
        <v>0</v>
      </c>
      <c r="L9" s="62">
        <f t="shared" si="1"/>
        <v>0</v>
      </c>
      <c r="M9" s="63" t="s">
        <v>58</v>
      </c>
      <c r="N9" s="61" t="s">
        <v>76</v>
      </c>
      <c r="O9" s="61">
        <v>2024</v>
      </c>
      <c r="P9" s="61" t="s">
        <v>51</v>
      </c>
      <c r="Q9" s="64" t="s">
        <v>975</v>
      </c>
      <c r="R9" s="65"/>
    </row>
    <row r="10" spans="1:18" ht="84" x14ac:dyDescent="0.25">
      <c r="A10" s="50" t="s">
        <v>87</v>
      </c>
      <c r="B10" s="56" t="s">
        <v>88</v>
      </c>
      <c r="C10" s="56" t="s">
        <v>89</v>
      </c>
      <c r="D10" s="74" t="s">
        <v>90</v>
      </c>
      <c r="E10" s="56" t="s">
        <v>91</v>
      </c>
      <c r="F10" s="56" t="s">
        <v>92</v>
      </c>
      <c r="G10" s="57">
        <v>3</v>
      </c>
      <c r="H10" s="58">
        <v>44228</v>
      </c>
      <c r="I10" s="59">
        <v>46387</v>
      </c>
      <c r="J10" s="60">
        <f t="shared" si="0"/>
        <v>308.42857142857144</v>
      </c>
      <c r="K10" s="61">
        <v>0</v>
      </c>
      <c r="L10" s="62">
        <f t="shared" si="1"/>
        <v>0</v>
      </c>
      <c r="M10" s="63" t="s">
        <v>93</v>
      </c>
      <c r="N10" s="61" t="s">
        <v>35</v>
      </c>
      <c r="O10" s="61">
        <v>2020</v>
      </c>
      <c r="P10" s="61" t="s">
        <v>51</v>
      </c>
      <c r="Q10" s="53" t="s">
        <v>976</v>
      </c>
      <c r="R10" s="65"/>
    </row>
    <row r="11" spans="1:18" ht="84" x14ac:dyDescent="0.25">
      <c r="A11" s="50" t="s">
        <v>94</v>
      </c>
      <c r="B11" s="56" t="s">
        <v>95</v>
      </c>
      <c r="C11" s="56" t="s">
        <v>96</v>
      </c>
      <c r="D11" s="74" t="s">
        <v>90</v>
      </c>
      <c r="E11" s="56" t="s">
        <v>91</v>
      </c>
      <c r="F11" s="56" t="s">
        <v>92</v>
      </c>
      <c r="G11" s="57">
        <v>3</v>
      </c>
      <c r="H11" s="58">
        <v>44228</v>
      </c>
      <c r="I11" s="59">
        <v>46387</v>
      </c>
      <c r="J11" s="60">
        <f t="shared" si="0"/>
        <v>308.42857142857144</v>
      </c>
      <c r="K11" s="61">
        <v>1.5</v>
      </c>
      <c r="L11" s="62">
        <f t="shared" si="1"/>
        <v>0.5</v>
      </c>
      <c r="M11" s="63" t="s">
        <v>97</v>
      </c>
      <c r="N11" s="61" t="s">
        <v>35</v>
      </c>
      <c r="O11" s="61">
        <v>2020</v>
      </c>
      <c r="P11" s="61" t="s">
        <v>51</v>
      </c>
      <c r="Q11" s="53" t="s">
        <v>976</v>
      </c>
      <c r="R11" s="65"/>
    </row>
    <row r="12" spans="1:18" ht="84" x14ac:dyDescent="0.25">
      <c r="A12" s="138" t="s">
        <v>98</v>
      </c>
      <c r="B12" s="75" t="s">
        <v>977</v>
      </c>
      <c r="C12" s="76" t="s">
        <v>99</v>
      </c>
      <c r="D12" s="77" t="s">
        <v>102</v>
      </c>
      <c r="E12" s="73" t="s">
        <v>103</v>
      </c>
      <c r="F12" s="56" t="s">
        <v>104</v>
      </c>
      <c r="G12" s="57">
        <v>5</v>
      </c>
      <c r="H12" s="58">
        <v>46062</v>
      </c>
      <c r="I12" s="59">
        <v>46108</v>
      </c>
      <c r="J12" s="60">
        <f t="shared" si="0"/>
        <v>6.5714285714285712</v>
      </c>
      <c r="K12" s="61">
        <v>5</v>
      </c>
      <c r="L12" s="62">
        <f t="shared" si="1"/>
        <v>1</v>
      </c>
      <c r="M12" s="78" t="s">
        <v>100</v>
      </c>
      <c r="N12" s="61" t="s">
        <v>101</v>
      </c>
      <c r="O12" s="61">
        <v>2022</v>
      </c>
      <c r="P12" s="61" t="s">
        <v>679</v>
      </c>
      <c r="Q12" s="64" t="s">
        <v>978</v>
      </c>
      <c r="R12" s="65" t="s">
        <v>979</v>
      </c>
    </row>
    <row r="13" spans="1:18" ht="115.5" x14ac:dyDescent="0.25">
      <c r="A13" s="50" t="s">
        <v>107</v>
      </c>
      <c r="B13" s="74" t="s">
        <v>108</v>
      </c>
      <c r="C13" s="56" t="s">
        <v>109</v>
      </c>
      <c r="D13" s="56" t="s">
        <v>110</v>
      </c>
      <c r="E13" s="56" t="s">
        <v>111</v>
      </c>
      <c r="F13" s="56" t="s">
        <v>931</v>
      </c>
      <c r="G13" s="57">
        <v>5</v>
      </c>
      <c r="H13" s="58">
        <v>44563</v>
      </c>
      <c r="I13" s="79">
        <v>44915</v>
      </c>
      <c r="J13" s="60">
        <f t="shared" si="0"/>
        <v>50.285714285714285</v>
      </c>
      <c r="K13" s="61">
        <v>5</v>
      </c>
      <c r="L13" s="62">
        <f t="shared" si="1"/>
        <v>1</v>
      </c>
      <c r="M13" s="78" t="s">
        <v>62</v>
      </c>
      <c r="N13" s="61" t="s">
        <v>35</v>
      </c>
      <c r="O13" s="61">
        <v>2020</v>
      </c>
      <c r="P13" s="61" t="s">
        <v>679</v>
      </c>
      <c r="Q13" s="65" t="s">
        <v>980</v>
      </c>
      <c r="R13" s="53" t="s">
        <v>981</v>
      </c>
    </row>
    <row r="14" spans="1:18" ht="73.5" x14ac:dyDescent="0.25">
      <c r="A14" s="50" t="s">
        <v>112</v>
      </c>
      <c r="B14" s="80" t="s">
        <v>982</v>
      </c>
      <c r="C14" s="54" t="s">
        <v>113</v>
      </c>
      <c r="D14" s="56" t="s">
        <v>658</v>
      </c>
      <c r="E14" s="56" t="s">
        <v>659</v>
      </c>
      <c r="F14" s="56" t="s">
        <v>660</v>
      </c>
      <c r="G14" s="57">
        <v>2</v>
      </c>
      <c r="H14" s="58">
        <v>46188</v>
      </c>
      <c r="I14" s="79">
        <v>46265</v>
      </c>
      <c r="J14" s="60">
        <v>52.142857142857146</v>
      </c>
      <c r="K14" s="61">
        <v>0</v>
      </c>
      <c r="L14" s="62">
        <f>K14/G14</f>
        <v>0</v>
      </c>
      <c r="M14" s="81" t="s">
        <v>114</v>
      </c>
      <c r="N14" s="61" t="s">
        <v>115</v>
      </c>
      <c r="O14" s="61">
        <v>2020</v>
      </c>
      <c r="P14" s="61" t="s">
        <v>51</v>
      </c>
      <c r="Q14" s="82" t="s">
        <v>983</v>
      </c>
      <c r="R14" s="65"/>
    </row>
    <row r="15" spans="1:18" ht="84" x14ac:dyDescent="0.25">
      <c r="A15" s="50" t="s">
        <v>116</v>
      </c>
      <c r="B15" s="83" t="s">
        <v>117</v>
      </c>
      <c r="C15" s="54" t="s">
        <v>118</v>
      </c>
      <c r="D15" s="83" t="s">
        <v>119</v>
      </c>
      <c r="E15" s="83" t="s">
        <v>120</v>
      </c>
      <c r="F15" s="83" t="s">
        <v>121</v>
      </c>
      <c r="G15" s="57">
        <v>1</v>
      </c>
      <c r="H15" s="58">
        <v>46101</v>
      </c>
      <c r="I15" s="59">
        <v>46262</v>
      </c>
      <c r="J15" s="60">
        <v>24</v>
      </c>
      <c r="K15" s="61">
        <v>0</v>
      </c>
      <c r="L15" s="62">
        <v>0</v>
      </c>
      <c r="M15" s="81" t="s">
        <v>105</v>
      </c>
      <c r="N15" s="61" t="s">
        <v>115</v>
      </c>
      <c r="O15" s="61">
        <v>2020</v>
      </c>
      <c r="P15" s="61" t="s">
        <v>51</v>
      </c>
      <c r="Q15" s="53" t="s">
        <v>976</v>
      </c>
      <c r="R15" s="65"/>
    </row>
    <row r="16" spans="1:18" ht="84" x14ac:dyDescent="0.25">
      <c r="A16" s="50" t="s">
        <v>116</v>
      </c>
      <c r="B16" s="83" t="s">
        <v>117</v>
      </c>
      <c r="C16" s="54" t="s">
        <v>118</v>
      </c>
      <c r="D16" s="83" t="s">
        <v>119</v>
      </c>
      <c r="E16" s="83" t="s">
        <v>122</v>
      </c>
      <c r="F16" s="83" t="s">
        <v>123</v>
      </c>
      <c r="G16" s="57">
        <v>1</v>
      </c>
      <c r="H16" s="58">
        <v>46101</v>
      </c>
      <c r="I16" s="59">
        <v>46262</v>
      </c>
      <c r="J16" s="60">
        <v>24</v>
      </c>
      <c r="K16" s="61">
        <v>0</v>
      </c>
      <c r="L16" s="62">
        <v>0</v>
      </c>
      <c r="M16" s="81" t="s">
        <v>105</v>
      </c>
      <c r="N16" s="61" t="s">
        <v>115</v>
      </c>
      <c r="O16" s="61">
        <v>2020</v>
      </c>
      <c r="P16" s="61" t="s">
        <v>51</v>
      </c>
      <c r="Q16" s="53" t="s">
        <v>976</v>
      </c>
      <c r="R16" s="65"/>
    </row>
    <row r="17" spans="1:18" ht="73.5" x14ac:dyDescent="0.25">
      <c r="A17" s="50" t="s">
        <v>124</v>
      </c>
      <c r="B17" s="67" t="s">
        <v>984</v>
      </c>
      <c r="C17" s="67" t="s">
        <v>125</v>
      </c>
      <c r="D17" s="74" t="s">
        <v>714</v>
      </c>
      <c r="E17" s="56" t="s">
        <v>715</v>
      </c>
      <c r="F17" s="56" t="s">
        <v>716</v>
      </c>
      <c r="G17" s="57">
        <v>22</v>
      </c>
      <c r="H17" s="58">
        <v>46266</v>
      </c>
      <c r="I17" s="59">
        <v>46568</v>
      </c>
      <c r="J17" s="60">
        <v>75.5</v>
      </c>
      <c r="K17" s="61">
        <v>0</v>
      </c>
      <c r="L17" s="62">
        <v>0</v>
      </c>
      <c r="M17" s="63" t="s">
        <v>514</v>
      </c>
      <c r="N17" s="61" t="s">
        <v>69</v>
      </c>
      <c r="O17" s="61">
        <v>2025</v>
      </c>
      <c r="P17" s="61" t="s">
        <v>51</v>
      </c>
      <c r="Q17" s="84" t="s">
        <v>985</v>
      </c>
      <c r="R17" s="65"/>
    </row>
    <row r="18" spans="1:18" ht="136.5" x14ac:dyDescent="0.25">
      <c r="A18" s="50" t="s">
        <v>124</v>
      </c>
      <c r="B18" s="67" t="s">
        <v>984</v>
      </c>
      <c r="C18" s="67" t="s">
        <v>125</v>
      </c>
      <c r="D18" s="67" t="s">
        <v>127</v>
      </c>
      <c r="E18" s="67" t="s">
        <v>128</v>
      </c>
      <c r="F18" s="73" t="s">
        <v>129</v>
      </c>
      <c r="G18" s="61">
        <v>4</v>
      </c>
      <c r="H18" s="58">
        <v>45845</v>
      </c>
      <c r="I18" s="59">
        <v>46112</v>
      </c>
      <c r="J18" s="60">
        <f t="shared" ref="J18:J19" si="2">(I18-H18)/7</f>
        <v>38.142857142857146</v>
      </c>
      <c r="K18" s="61">
        <v>4</v>
      </c>
      <c r="L18" s="62">
        <f t="shared" ref="L18:L19" si="3">IF(K18/G18&gt;1,1,K18/G18)</f>
        <v>1</v>
      </c>
      <c r="M18" s="78" t="s">
        <v>130</v>
      </c>
      <c r="N18" s="61" t="s">
        <v>69</v>
      </c>
      <c r="O18" s="61">
        <v>2025</v>
      </c>
      <c r="P18" s="61" t="s">
        <v>650</v>
      </c>
      <c r="Q18" s="85" t="s">
        <v>986</v>
      </c>
      <c r="R18" s="65"/>
    </row>
    <row r="19" spans="1:18" ht="84" x14ac:dyDescent="0.25">
      <c r="A19" s="138" t="s">
        <v>133</v>
      </c>
      <c r="B19" s="86" t="s">
        <v>987</v>
      </c>
      <c r="C19" s="87" t="s">
        <v>134</v>
      </c>
      <c r="D19" s="56" t="s">
        <v>135</v>
      </c>
      <c r="E19" s="56" t="s">
        <v>136</v>
      </c>
      <c r="F19" s="61" t="s">
        <v>78</v>
      </c>
      <c r="G19" s="57">
        <v>2</v>
      </c>
      <c r="H19" s="58">
        <v>44743</v>
      </c>
      <c r="I19" s="59">
        <v>46203</v>
      </c>
      <c r="J19" s="60">
        <f t="shared" si="2"/>
        <v>208.57142857142858</v>
      </c>
      <c r="K19" s="61">
        <v>2</v>
      </c>
      <c r="L19" s="62">
        <f t="shared" si="3"/>
        <v>1</v>
      </c>
      <c r="M19" s="63" t="s">
        <v>58</v>
      </c>
      <c r="N19" s="61" t="s">
        <v>39</v>
      </c>
      <c r="O19" s="61">
        <v>2022</v>
      </c>
      <c r="P19" s="61" t="s">
        <v>650</v>
      </c>
      <c r="Q19" s="64" t="s">
        <v>988</v>
      </c>
      <c r="R19" s="65"/>
    </row>
    <row r="20" spans="1:18" ht="84" x14ac:dyDescent="0.25">
      <c r="A20" s="50" t="s">
        <v>138</v>
      </c>
      <c r="B20" s="67" t="s">
        <v>989</v>
      </c>
      <c r="C20" s="67" t="s">
        <v>139</v>
      </c>
      <c r="D20" s="74" t="s">
        <v>714</v>
      </c>
      <c r="E20" s="56" t="s">
        <v>715</v>
      </c>
      <c r="F20" s="56" t="s">
        <v>716</v>
      </c>
      <c r="G20" s="57">
        <v>22</v>
      </c>
      <c r="H20" s="58">
        <v>46266</v>
      </c>
      <c r="I20" s="59">
        <v>46568</v>
      </c>
      <c r="J20" s="60">
        <v>75.5</v>
      </c>
      <c r="K20" s="61">
        <v>0</v>
      </c>
      <c r="L20" s="62">
        <v>0</v>
      </c>
      <c r="M20" s="81" t="s">
        <v>514</v>
      </c>
      <c r="N20" s="61" t="s">
        <v>43</v>
      </c>
      <c r="O20" s="61">
        <v>2024</v>
      </c>
      <c r="P20" s="61" t="s">
        <v>51</v>
      </c>
      <c r="Q20" s="84" t="s">
        <v>990</v>
      </c>
      <c r="R20" s="65"/>
    </row>
    <row r="21" spans="1:18" ht="73.5" x14ac:dyDescent="0.25">
      <c r="A21" s="50" t="s">
        <v>142</v>
      </c>
      <c r="B21" s="76" t="s">
        <v>991</v>
      </c>
      <c r="C21" s="56" t="s">
        <v>143</v>
      </c>
      <c r="D21" s="74" t="s">
        <v>714</v>
      </c>
      <c r="E21" s="56" t="s">
        <v>715</v>
      </c>
      <c r="F21" s="56" t="s">
        <v>716</v>
      </c>
      <c r="G21" s="57">
        <v>22</v>
      </c>
      <c r="H21" s="58">
        <v>46266</v>
      </c>
      <c r="I21" s="59">
        <v>46568</v>
      </c>
      <c r="J21" s="60">
        <v>75.5</v>
      </c>
      <c r="K21" s="61">
        <v>0</v>
      </c>
      <c r="L21" s="62">
        <v>0</v>
      </c>
      <c r="M21" s="57" t="s">
        <v>126</v>
      </c>
      <c r="N21" s="61" t="s">
        <v>147</v>
      </c>
      <c r="O21" s="61">
        <v>2023</v>
      </c>
      <c r="P21" s="61" t="s">
        <v>51</v>
      </c>
      <c r="Q21" s="84" t="s">
        <v>990</v>
      </c>
      <c r="R21" s="65"/>
    </row>
    <row r="22" spans="1:18" ht="73.5" x14ac:dyDescent="0.25">
      <c r="A22" s="50" t="s">
        <v>142</v>
      </c>
      <c r="B22" s="76" t="s">
        <v>991</v>
      </c>
      <c r="C22" s="56" t="s">
        <v>143</v>
      </c>
      <c r="D22" s="56" t="s">
        <v>144</v>
      </c>
      <c r="E22" s="56" t="s">
        <v>145</v>
      </c>
      <c r="F22" s="56" t="s">
        <v>146</v>
      </c>
      <c r="G22" s="57">
        <v>5</v>
      </c>
      <c r="H22" s="58">
        <v>45138</v>
      </c>
      <c r="I22" s="59">
        <v>46387</v>
      </c>
      <c r="J22" s="60">
        <f>ROUND(((I22-H22)/7),0)</f>
        <v>178</v>
      </c>
      <c r="K22" s="61">
        <v>3</v>
      </c>
      <c r="L22" s="62">
        <f t="shared" ref="L22:L62" si="4">IF(K22/G22&gt;1,1,K22/G22)</f>
        <v>0.6</v>
      </c>
      <c r="M22" s="81" t="s">
        <v>45</v>
      </c>
      <c r="N22" s="61" t="s">
        <v>147</v>
      </c>
      <c r="O22" s="61">
        <v>2023</v>
      </c>
      <c r="P22" s="61" t="s">
        <v>51</v>
      </c>
      <c r="Q22" s="84" t="s">
        <v>992</v>
      </c>
      <c r="R22" s="65"/>
    </row>
    <row r="23" spans="1:18" ht="73.5" x14ac:dyDescent="0.25">
      <c r="A23" s="50" t="s">
        <v>148</v>
      </c>
      <c r="B23" s="76" t="s">
        <v>993</v>
      </c>
      <c r="C23" s="56" t="s">
        <v>149</v>
      </c>
      <c r="D23" s="74" t="s">
        <v>714</v>
      </c>
      <c r="E23" s="56" t="s">
        <v>715</v>
      </c>
      <c r="F23" s="56" t="s">
        <v>716</v>
      </c>
      <c r="G23" s="57">
        <v>22</v>
      </c>
      <c r="H23" s="58">
        <v>46266</v>
      </c>
      <c r="I23" s="59">
        <v>46568</v>
      </c>
      <c r="J23" s="60">
        <f>(I23-H23)/4</f>
        <v>75.5</v>
      </c>
      <c r="K23" s="61">
        <v>0</v>
      </c>
      <c r="L23" s="62">
        <f t="shared" si="4"/>
        <v>0</v>
      </c>
      <c r="M23" s="63" t="s">
        <v>717</v>
      </c>
      <c r="N23" s="61" t="s">
        <v>69</v>
      </c>
      <c r="O23" s="61">
        <v>2025</v>
      </c>
      <c r="P23" s="61" t="s">
        <v>51</v>
      </c>
      <c r="Q23" s="84" t="s">
        <v>994</v>
      </c>
      <c r="R23" s="65"/>
    </row>
    <row r="24" spans="1:18" ht="136.5" x14ac:dyDescent="0.25">
      <c r="A24" s="50" t="s">
        <v>148</v>
      </c>
      <c r="B24" s="67" t="s">
        <v>993</v>
      </c>
      <c r="C24" s="67" t="s">
        <v>149</v>
      </c>
      <c r="D24" s="67" t="s">
        <v>127</v>
      </c>
      <c r="E24" s="56" t="s">
        <v>128</v>
      </c>
      <c r="F24" s="73" t="s">
        <v>129</v>
      </c>
      <c r="G24" s="61">
        <v>4</v>
      </c>
      <c r="H24" s="58">
        <v>45845</v>
      </c>
      <c r="I24" s="59">
        <v>46112</v>
      </c>
      <c r="J24" s="60">
        <f t="shared" ref="J24:J50" si="5">(I24-H24)/7</f>
        <v>38.142857142857146</v>
      </c>
      <c r="K24" s="61">
        <v>4</v>
      </c>
      <c r="L24" s="62">
        <f t="shared" si="4"/>
        <v>1</v>
      </c>
      <c r="M24" s="78" t="s">
        <v>130</v>
      </c>
      <c r="N24" s="61" t="s">
        <v>69</v>
      </c>
      <c r="O24" s="61">
        <v>2025</v>
      </c>
      <c r="P24" s="61" t="s">
        <v>650</v>
      </c>
      <c r="Q24" s="85" t="s">
        <v>986</v>
      </c>
      <c r="R24" s="65"/>
    </row>
    <row r="25" spans="1:18" ht="94.5" x14ac:dyDescent="0.25">
      <c r="A25" s="50" t="s">
        <v>150</v>
      </c>
      <c r="B25" s="67" t="s">
        <v>995</v>
      </c>
      <c r="C25" s="67" t="s">
        <v>151</v>
      </c>
      <c r="D25" s="67" t="s">
        <v>152</v>
      </c>
      <c r="E25" s="56" t="s">
        <v>153</v>
      </c>
      <c r="F25" s="67" t="s">
        <v>154</v>
      </c>
      <c r="G25" s="57">
        <v>7</v>
      </c>
      <c r="H25" s="58">
        <v>45475</v>
      </c>
      <c r="I25" s="59">
        <v>46387</v>
      </c>
      <c r="J25" s="60">
        <f t="shared" si="5"/>
        <v>130.28571428571428</v>
      </c>
      <c r="K25" s="61">
        <v>6</v>
      </c>
      <c r="L25" s="62">
        <f t="shared" si="4"/>
        <v>0.8571428571428571</v>
      </c>
      <c r="M25" s="57" t="s">
        <v>155</v>
      </c>
      <c r="N25" s="61" t="s">
        <v>43</v>
      </c>
      <c r="O25" s="61">
        <v>2024</v>
      </c>
      <c r="P25" s="61" t="s">
        <v>51</v>
      </c>
      <c r="Q25" s="64" t="s">
        <v>996</v>
      </c>
      <c r="R25" s="65"/>
    </row>
    <row r="26" spans="1:18" ht="84" x14ac:dyDescent="0.25">
      <c r="A26" s="50" t="s">
        <v>158</v>
      </c>
      <c r="B26" s="67" t="s">
        <v>997</v>
      </c>
      <c r="C26" s="67" t="s">
        <v>159</v>
      </c>
      <c r="D26" s="56" t="s">
        <v>934</v>
      </c>
      <c r="E26" s="56" t="s">
        <v>935</v>
      </c>
      <c r="F26" s="67" t="s">
        <v>936</v>
      </c>
      <c r="G26" s="57">
        <v>3</v>
      </c>
      <c r="H26" s="58">
        <v>46204</v>
      </c>
      <c r="I26" s="59">
        <v>46387</v>
      </c>
      <c r="J26" s="60">
        <f t="shared" si="5"/>
        <v>26.142857142857142</v>
      </c>
      <c r="K26" s="61">
        <v>0</v>
      </c>
      <c r="L26" s="62">
        <f t="shared" si="4"/>
        <v>0</v>
      </c>
      <c r="M26" s="57" t="s">
        <v>42</v>
      </c>
      <c r="N26" s="61" t="s">
        <v>160</v>
      </c>
      <c r="O26" s="61">
        <v>2023</v>
      </c>
      <c r="P26" s="61" t="s">
        <v>51</v>
      </c>
      <c r="Q26" s="84" t="s">
        <v>998</v>
      </c>
      <c r="R26" s="65"/>
    </row>
    <row r="27" spans="1:18" ht="84" x14ac:dyDescent="0.25">
      <c r="A27" s="50" t="s">
        <v>158</v>
      </c>
      <c r="B27" s="67" t="s">
        <v>999</v>
      </c>
      <c r="C27" s="67" t="s">
        <v>159</v>
      </c>
      <c r="D27" s="67" t="s">
        <v>161</v>
      </c>
      <c r="E27" s="56" t="s">
        <v>162</v>
      </c>
      <c r="F27" s="67" t="s">
        <v>163</v>
      </c>
      <c r="G27" s="57">
        <v>24</v>
      </c>
      <c r="H27" s="58">
        <v>45845</v>
      </c>
      <c r="I27" s="59">
        <v>46210</v>
      </c>
      <c r="J27" s="60">
        <f t="shared" si="5"/>
        <v>52.142857142857146</v>
      </c>
      <c r="K27" s="61">
        <v>6</v>
      </c>
      <c r="L27" s="62">
        <f t="shared" si="4"/>
        <v>0.25</v>
      </c>
      <c r="M27" s="78" t="s">
        <v>164</v>
      </c>
      <c r="N27" s="61" t="s">
        <v>160</v>
      </c>
      <c r="O27" s="61">
        <v>2023</v>
      </c>
      <c r="P27" s="61" t="s">
        <v>51</v>
      </c>
      <c r="Q27" s="84" t="s">
        <v>1000</v>
      </c>
      <c r="R27" s="65"/>
    </row>
    <row r="28" spans="1:18" ht="84" x14ac:dyDescent="0.25">
      <c r="A28" s="50" t="s">
        <v>166</v>
      </c>
      <c r="B28" s="67" t="s">
        <v>167</v>
      </c>
      <c r="C28" s="67" t="s">
        <v>168</v>
      </c>
      <c r="D28" s="67" t="s">
        <v>169</v>
      </c>
      <c r="E28" s="56" t="s">
        <v>170</v>
      </c>
      <c r="F28" s="67" t="s">
        <v>171</v>
      </c>
      <c r="G28" s="57">
        <v>1</v>
      </c>
      <c r="H28" s="58">
        <v>46023</v>
      </c>
      <c r="I28" s="59">
        <v>46387</v>
      </c>
      <c r="J28" s="60">
        <f t="shared" si="5"/>
        <v>52</v>
      </c>
      <c r="K28" s="61">
        <v>0</v>
      </c>
      <c r="L28" s="62">
        <f t="shared" si="4"/>
        <v>0</v>
      </c>
      <c r="M28" s="63" t="s">
        <v>58</v>
      </c>
      <c r="N28" s="61" t="s">
        <v>76</v>
      </c>
      <c r="O28" s="61">
        <v>2024</v>
      </c>
      <c r="P28" s="61" t="s">
        <v>51</v>
      </c>
      <c r="Q28" s="64" t="s">
        <v>1001</v>
      </c>
      <c r="R28" s="65"/>
    </row>
    <row r="29" spans="1:18" ht="63" x14ac:dyDescent="0.25">
      <c r="A29" s="50" t="s">
        <v>172</v>
      </c>
      <c r="B29" s="65" t="s">
        <v>173</v>
      </c>
      <c r="C29" s="88" t="s">
        <v>174</v>
      </c>
      <c r="D29" s="78" t="s">
        <v>175</v>
      </c>
      <c r="E29" s="56" t="s">
        <v>176</v>
      </c>
      <c r="F29" s="78" t="s">
        <v>156</v>
      </c>
      <c r="G29" s="57">
        <v>1</v>
      </c>
      <c r="H29" s="58">
        <v>44242</v>
      </c>
      <c r="I29" s="59">
        <v>45016</v>
      </c>
      <c r="J29" s="60">
        <f t="shared" si="5"/>
        <v>110.57142857142857</v>
      </c>
      <c r="K29" s="61">
        <v>1</v>
      </c>
      <c r="L29" s="62">
        <f t="shared" si="4"/>
        <v>1</v>
      </c>
      <c r="M29" s="63" t="s">
        <v>157</v>
      </c>
      <c r="N29" s="61" t="s">
        <v>35</v>
      </c>
      <c r="O29" s="61">
        <v>2020</v>
      </c>
      <c r="P29" s="61" t="s">
        <v>650</v>
      </c>
      <c r="Q29" s="53" t="s">
        <v>1002</v>
      </c>
      <c r="R29" s="65"/>
    </row>
    <row r="30" spans="1:18" ht="115.5" x14ac:dyDescent="0.25">
      <c r="A30" s="138" t="s">
        <v>177</v>
      </c>
      <c r="B30" s="74" t="s">
        <v>1003</v>
      </c>
      <c r="C30" s="74" t="s">
        <v>178</v>
      </c>
      <c r="D30" s="83" t="s">
        <v>179</v>
      </c>
      <c r="E30" s="56" t="s">
        <v>180</v>
      </c>
      <c r="F30" s="83" t="s">
        <v>181</v>
      </c>
      <c r="G30" s="57">
        <v>7</v>
      </c>
      <c r="H30" s="58">
        <v>44743</v>
      </c>
      <c r="I30" s="59">
        <v>46295</v>
      </c>
      <c r="J30" s="60">
        <f t="shared" si="5"/>
        <v>221.71428571428572</v>
      </c>
      <c r="K30" s="61">
        <f>3+1</f>
        <v>4</v>
      </c>
      <c r="L30" s="62">
        <f t="shared" si="4"/>
        <v>0.5714285714285714</v>
      </c>
      <c r="M30" s="63" t="s">
        <v>58</v>
      </c>
      <c r="N30" s="61" t="s">
        <v>39</v>
      </c>
      <c r="O30" s="61">
        <v>2022</v>
      </c>
      <c r="P30" s="61" t="s">
        <v>51</v>
      </c>
      <c r="Q30" s="64" t="s">
        <v>1004</v>
      </c>
      <c r="R30" s="65"/>
    </row>
    <row r="31" spans="1:18" ht="73.5" x14ac:dyDescent="0.25">
      <c r="A31" s="50" t="s">
        <v>182</v>
      </c>
      <c r="B31" s="67" t="s">
        <v>1005</v>
      </c>
      <c r="C31" s="67" t="s">
        <v>183</v>
      </c>
      <c r="D31" s="73" t="s">
        <v>184</v>
      </c>
      <c r="E31" s="56" t="s">
        <v>185</v>
      </c>
      <c r="F31" s="65" t="s">
        <v>186</v>
      </c>
      <c r="G31" s="57">
        <v>1</v>
      </c>
      <c r="H31" s="58">
        <v>46128</v>
      </c>
      <c r="I31" s="59">
        <v>46264</v>
      </c>
      <c r="J31" s="60">
        <f t="shared" si="5"/>
        <v>19.428571428571427</v>
      </c>
      <c r="K31" s="61">
        <v>0</v>
      </c>
      <c r="L31" s="62">
        <f t="shared" si="4"/>
        <v>0</v>
      </c>
      <c r="M31" s="57" t="s">
        <v>187</v>
      </c>
      <c r="N31" s="61" t="s">
        <v>35</v>
      </c>
      <c r="O31" s="61">
        <v>2020</v>
      </c>
      <c r="P31" s="61" t="s">
        <v>51</v>
      </c>
      <c r="Q31" s="64" t="s">
        <v>1006</v>
      </c>
      <c r="R31" s="65"/>
    </row>
    <row r="32" spans="1:18" ht="136.5" x14ac:dyDescent="0.25">
      <c r="A32" s="50" t="s">
        <v>188</v>
      </c>
      <c r="B32" s="53" t="s">
        <v>1007</v>
      </c>
      <c r="C32" s="53" t="s">
        <v>189</v>
      </c>
      <c r="D32" s="53" t="s">
        <v>190</v>
      </c>
      <c r="E32" s="56" t="s">
        <v>653</v>
      </c>
      <c r="F32" s="53" t="s">
        <v>654</v>
      </c>
      <c r="G32" s="57">
        <v>6</v>
      </c>
      <c r="H32" s="58">
        <v>45505</v>
      </c>
      <c r="I32" s="59">
        <v>46234</v>
      </c>
      <c r="J32" s="60">
        <f t="shared" si="5"/>
        <v>104.14285714285714</v>
      </c>
      <c r="K32" s="61">
        <v>1</v>
      </c>
      <c r="L32" s="62">
        <f t="shared" si="4"/>
        <v>0.16666666666666666</v>
      </c>
      <c r="M32" s="61" t="s">
        <v>191</v>
      </c>
      <c r="N32" s="61" t="s">
        <v>192</v>
      </c>
      <c r="O32" s="89">
        <v>2024</v>
      </c>
      <c r="P32" s="61" t="s">
        <v>51</v>
      </c>
      <c r="Q32" s="64" t="s">
        <v>1008</v>
      </c>
      <c r="R32" s="65"/>
    </row>
    <row r="33" spans="1:18" ht="136.5" x14ac:dyDescent="0.25">
      <c r="A33" s="50" t="s">
        <v>188</v>
      </c>
      <c r="B33" s="53" t="s">
        <v>1007</v>
      </c>
      <c r="C33" s="53" t="s">
        <v>189</v>
      </c>
      <c r="D33" s="53" t="s">
        <v>190</v>
      </c>
      <c r="E33" s="56" t="s">
        <v>193</v>
      </c>
      <c r="F33" s="53" t="s">
        <v>194</v>
      </c>
      <c r="G33" s="57">
        <v>2</v>
      </c>
      <c r="H33" s="58">
        <v>45505</v>
      </c>
      <c r="I33" s="59">
        <v>46142</v>
      </c>
      <c r="J33" s="60">
        <f t="shared" si="5"/>
        <v>91</v>
      </c>
      <c r="K33" s="61">
        <v>2</v>
      </c>
      <c r="L33" s="62">
        <f t="shared" si="4"/>
        <v>1</v>
      </c>
      <c r="M33" s="61" t="s">
        <v>191</v>
      </c>
      <c r="N33" s="61" t="s">
        <v>192</v>
      </c>
      <c r="O33" s="89">
        <v>2024</v>
      </c>
      <c r="P33" s="61" t="s">
        <v>650</v>
      </c>
      <c r="Q33" s="64" t="s">
        <v>1009</v>
      </c>
      <c r="R33" s="65"/>
    </row>
    <row r="34" spans="1:18" ht="136.5" x14ac:dyDescent="0.25">
      <c r="A34" s="50" t="s">
        <v>195</v>
      </c>
      <c r="B34" s="53" t="s">
        <v>1010</v>
      </c>
      <c r="C34" s="53" t="s">
        <v>189</v>
      </c>
      <c r="D34" s="53" t="s">
        <v>190</v>
      </c>
      <c r="E34" s="56" t="s">
        <v>653</v>
      </c>
      <c r="F34" s="53" t="s">
        <v>655</v>
      </c>
      <c r="G34" s="57">
        <v>6</v>
      </c>
      <c r="H34" s="58">
        <v>45444</v>
      </c>
      <c r="I34" s="59">
        <v>46234</v>
      </c>
      <c r="J34" s="60">
        <f t="shared" si="5"/>
        <v>112.85714285714286</v>
      </c>
      <c r="K34" s="61">
        <v>0</v>
      </c>
      <c r="L34" s="62">
        <f t="shared" si="4"/>
        <v>0</v>
      </c>
      <c r="M34" s="61" t="s">
        <v>191</v>
      </c>
      <c r="N34" s="61" t="s">
        <v>192</v>
      </c>
      <c r="O34" s="61">
        <v>2024</v>
      </c>
      <c r="P34" s="61" t="s">
        <v>51</v>
      </c>
      <c r="Q34" s="64" t="s">
        <v>1011</v>
      </c>
      <c r="R34" s="65"/>
    </row>
    <row r="35" spans="1:18" ht="136.5" x14ac:dyDescent="0.25">
      <c r="A35" s="50" t="s">
        <v>195</v>
      </c>
      <c r="B35" s="53" t="s">
        <v>1010</v>
      </c>
      <c r="C35" s="53" t="s">
        <v>189</v>
      </c>
      <c r="D35" s="53" t="s">
        <v>190</v>
      </c>
      <c r="E35" s="56" t="s">
        <v>196</v>
      </c>
      <c r="F35" s="53" t="s">
        <v>197</v>
      </c>
      <c r="G35" s="57">
        <v>2</v>
      </c>
      <c r="H35" s="58">
        <v>45505</v>
      </c>
      <c r="I35" s="59">
        <v>46142</v>
      </c>
      <c r="J35" s="60">
        <f t="shared" si="5"/>
        <v>91</v>
      </c>
      <c r="K35" s="61">
        <v>2</v>
      </c>
      <c r="L35" s="62">
        <f t="shared" si="4"/>
        <v>1</v>
      </c>
      <c r="M35" s="61" t="s">
        <v>191</v>
      </c>
      <c r="N35" s="61" t="s">
        <v>192</v>
      </c>
      <c r="O35" s="89">
        <v>2024</v>
      </c>
      <c r="P35" s="61" t="s">
        <v>650</v>
      </c>
      <c r="Q35" s="64" t="s">
        <v>1012</v>
      </c>
      <c r="R35" s="65"/>
    </row>
    <row r="36" spans="1:18" ht="94.5" x14ac:dyDescent="0.25">
      <c r="A36" s="50" t="s">
        <v>198</v>
      </c>
      <c r="B36" s="53" t="s">
        <v>1013</v>
      </c>
      <c r="C36" s="53" t="s">
        <v>199</v>
      </c>
      <c r="D36" s="53" t="s">
        <v>200</v>
      </c>
      <c r="E36" s="56" t="s">
        <v>201</v>
      </c>
      <c r="F36" s="83" t="s">
        <v>202</v>
      </c>
      <c r="G36" s="57">
        <v>4</v>
      </c>
      <c r="H36" s="58">
        <v>45848</v>
      </c>
      <c r="I36" s="59">
        <v>46203</v>
      </c>
      <c r="J36" s="60">
        <f t="shared" si="5"/>
        <v>50.714285714285715</v>
      </c>
      <c r="K36" s="61">
        <v>4</v>
      </c>
      <c r="L36" s="62">
        <f t="shared" si="4"/>
        <v>1</v>
      </c>
      <c r="M36" s="61" t="s">
        <v>191</v>
      </c>
      <c r="N36" s="61" t="s">
        <v>192</v>
      </c>
      <c r="O36" s="61">
        <v>2024</v>
      </c>
      <c r="P36" s="61" t="s">
        <v>650</v>
      </c>
      <c r="Q36" s="64" t="s">
        <v>1014</v>
      </c>
      <c r="R36" s="65"/>
    </row>
    <row r="37" spans="1:18" ht="73.5" x14ac:dyDescent="0.25">
      <c r="A37" s="50" t="s">
        <v>203</v>
      </c>
      <c r="B37" s="65" t="s">
        <v>204</v>
      </c>
      <c r="C37" s="67" t="s">
        <v>205</v>
      </c>
      <c r="D37" s="53" t="s">
        <v>206</v>
      </c>
      <c r="E37" s="56" t="s">
        <v>207</v>
      </c>
      <c r="F37" s="53" t="s">
        <v>208</v>
      </c>
      <c r="G37" s="57">
        <v>3</v>
      </c>
      <c r="H37" s="58">
        <v>46023</v>
      </c>
      <c r="I37" s="59">
        <v>46387</v>
      </c>
      <c r="J37" s="60">
        <f t="shared" si="5"/>
        <v>52</v>
      </c>
      <c r="K37" s="61">
        <v>0</v>
      </c>
      <c r="L37" s="62">
        <f t="shared" si="4"/>
        <v>0</v>
      </c>
      <c r="M37" s="61" t="s">
        <v>45</v>
      </c>
      <c r="N37" s="65" t="s">
        <v>77</v>
      </c>
      <c r="O37" s="61">
        <v>2019</v>
      </c>
      <c r="P37" s="61" t="s">
        <v>51</v>
      </c>
      <c r="Q37" s="53" t="s">
        <v>976</v>
      </c>
      <c r="R37" s="65"/>
    </row>
    <row r="38" spans="1:18" ht="84" x14ac:dyDescent="0.25">
      <c r="A38" s="50" t="s">
        <v>209</v>
      </c>
      <c r="B38" s="74" t="s">
        <v>210</v>
      </c>
      <c r="C38" s="67" t="s">
        <v>60</v>
      </c>
      <c r="D38" s="56" t="s">
        <v>211</v>
      </c>
      <c r="E38" s="56" t="s">
        <v>212</v>
      </c>
      <c r="F38" s="56" t="s">
        <v>213</v>
      </c>
      <c r="G38" s="57">
        <v>1</v>
      </c>
      <c r="H38" s="58">
        <v>45848</v>
      </c>
      <c r="I38" s="59">
        <v>46218</v>
      </c>
      <c r="J38" s="60">
        <f t="shared" si="5"/>
        <v>52.857142857142854</v>
      </c>
      <c r="K38" s="61">
        <v>0</v>
      </c>
      <c r="L38" s="62">
        <f t="shared" si="4"/>
        <v>0</v>
      </c>
      <c r="M38" s="78" t="s">
        <v>58</v>
      </c>
      <c r="N38" s="65" t="s">
        <v>61</v>
      </c>
      <c r="O38" s="61">
        <v>2016</v>
      </c>
      <c r="P38" s="61" t="s">
        <v>51</v>
      </c>
      <c r="Q38" s="64" t="s">
        <v>1015</v>
      </c>
      <c r="R38" s="65"/>
    </row>
    <row r="39" spans="1:18" ht="84" x14ac:dyDescent="0.25">
      <c r="A39" s="50" t="s">
        <v>214</v>
      </c>
      <c r="B39" s="63" t="s">
        <v>215</v>
      </c>
      <c r="C39" s="78" t="s">
        <v>1016</v>
      </c>
      <c r="D39" s="67" t="s">
        <v>216</v>
      </c>
      <c r="E39" s="56" t="s">
        <v>217</v>
      </c>
      <c r="F39" s="67" t="s">
        <v>218</v>
      </c>
      <c r="G39" s="78">
        <v>13</v>
      </c>
      <c r="H39" s="58">
        <v>44409</v>
      </c>
      <c r="I39" s="59">
        <v>46269</v>
      </c>
      <c r="J39" s="60">
        <f t="shared" si="5"/>
        <v>265.71428571428572</v>
      </c>
      <c r="K39" s="61">
        <v>0</v>
      </c>
      <c r="L39" s="62">
        <f t="shared" si="4"/>
        <v>0</v>
      </c>
      <c r="M39" s="63" t="s">
        <v>58</v>
      </c>
      <c r="N39" s="61" t="s">
        <v>86</v>
      </c>
      <c r="O39" s="61">
        <v>2021</v>
      </c>
      <c r="P39" s="61" t="s">
        <v>51</v>
      </c>
      <c r="Q39" s="64" t="s">
        <v>1015</v>
      </c>
      <c r="R39" s="65"/>
    </row>
    <row r="40" spans="1:18" ht="126" x14ac:dyDescent="0.25">
      <c r="A40" s="50" t="s">
        <v>220</v>
      </c>
      <c r="B40" s="67" t="s">
        <v>1017</v>
      </c>
      <c r="C40" s="67" t="s">
        <v>221</v>
      </c>
      <c r="D40" s="67" t="s">
        <v>222</v>
      </c>
      <c r="E40" s="56" t="s">
        <v>223</v>
      </c>
      <c r="F40" s="73" t="s">
        <v>224</v>
      </c>
      <c r="G40" s="61">
        <v>2</v>
      </c>
      <c r="H40" s="58">
        <v>45845</v>
      </c>
      <c r="I40" s="59">
        <v>46022</v>
      </c>
      <c r="J40" s="60">
        <f t="shared" si="5"/>
        <v>25.285714285714285</v>
      </c>
      <c r="K40" s="61">
        <v>2</v>
      </c>
      <c r="L40" s="62">
        <f t="shared" si="4"/>
        <v>1</v>
      </c>
      <c r="M40" s="78" t="s">
        <v>130</v>
      </c>
      <c r="N40" s="61" t="s">
        <v>69</v>
      </c>
      <c r="O40" s="61">
        <v>2025</v>
      </c>
      <c r="P40" s="61" t="s">
        <v>679</v>
      </c>
      <c r="Q40" s="64" t="s">
        <v>1018</v>
      </c>
      <c r="R40" s="65"/>
    </row>
    <row r="41" spans="1:18" ht="84" x14ac:dyDescent="0.25">
      <c r="A41" s="50" t="s">
        <v>225</v>
      </c>
      <c r="B41" s="75" t="s">
        <v>1019</v>
      </c>
      <c r="C41" s="56" t="s">
        <v>226</v>
      </c>
      <c r="D41" s="56" t="s">
        <v>955</v>
      </c>
      <c r="E41" s="56" t="s">
        <v>956</v>
      </c>
      <c r="F41" s="56" t="s">
        <v>961</v>
      </c>
      <c r="G41" s="57">
        <v>3</v>
      </c>
      <c r="H41" s="58">
        <v>45848</v>
      </c>
      <c r="I41" s="59">
        <v>46357</v>
      </c>
      <c r="J41" s="60">
        <f t="shared" si="5"/>
        <v>72.714285714285708</v>
      </c>
      <c r="K41" s="61">
        <v>0</v>
      </c>
      <c r="L41" s="62">
        <f t="shared" si="4"/>
        <v>0</v>
      </c>
      <c r="M41" s="63" t="s">
        <v>126</v>
      </c>
      <c r="N41" s="61" t="s">
        <v>147</v>
      </c>
      <c r="O41" s="61">
        <v>2023</v>
      </c>
      <c r="P41" s="61" t="s">
        <v>51</v>
      </c>
      <c r="Q41" s="64" t="s">
        <v>1020</v>
      </c>
      <c r="R41" s="65"/>
    </row>
    <row r="42" spans="1:18" ht="73.5" x14ac:dyDescent="0.25">
      <c r="A42" s="50" t="s">
        <v>227</v>
      </c>
      <c r="B42" s="67" t="s">
        <v>228</v>
      </c>
      <c r="C42" s="67" t="s">
        <v>229</v>
      </c>
      <c r="D42" s="56" t="s">
        <v>169</v>
      </c>
      <c r="E42" s="56" t="s">
        <v>170</v>
      </c>
      <c r="F42" s="67" t="s">
        <v>171</v>
      </c>
      <c r="G42" s="57">
        <v>1</v>
      </c>
      <c r="H42" s="58">
        <v>46023</v>
      </c>
      <c r="I42" s="59">
        <v>46387</v>
      </c>
      <c r="J42" s="60">
        <f t="shared" si="5"/>
        <v>52</v>
      </c>
      <c r="K42" s="61">
        <v>0</v>
      </c>
      <c r="L42" s="62">
        <f t="shared" si="4"/>
        <v>0</v>
      </c>
      <c r="M42" s="78" t="s">
        <v>58</v>
      </c>
      <c r="N42" s="61" t="s">
        <v>76</v>
      </c>
      <c r="O42" s="61">
        <v>2024</v>
      </c>
      <c r="P42" s="61" t="s">
        <v>51</v>
      </c>
      <c r="Q42" s="64" t="s">
        <v>1015</v>
      </c>
      <c r="R42" s="65"/>
    </row>
    <row r="43" spans="1:18" ht="73.5" x14ac:dyDescent="0.25">
      <c r="A43" s="50" t="s">
        <v>230</v>
      </c>
      <c r="B43" s="67" t="s">
        <v>231</v>
      </c>
      <c r="C43" s="67" t="s">
        <v>232</v>
      </c>
      <c r="D43" s="56" t="s">
        <v>169</v>
      </c>
      <c r="E43" s="56" t="s">
        <v>170</v>
      </c>
      <c r="F43" s="67" t="s">
        <v>171</v>
      </c>
      <c r="G43" s="57">
        <v>1</v>
      </c>
      <c r="H43" s="58">
        <v>46023</v>
      </c>
      <c r="I43" s="59">
        <v>46387</v>
      </c>
      <c r="J43" s="60">
        <f t="shared" si="5"/>
        <v>52</v>
      </c>
      <c r="K43" s="61">
        <v>0</v>
      </c>
      <c r="L43" s="62">
        <f t="shared" si="4"/>
        <v>0</v>
      </c>
      <c r="M43" s="78" t="s">
        <v>58</v>
      </c>
      <c r="N43" s="61" t="s">
        <v>76</v>
      </c>
      <c r="O43" s="61">
        <v>2024</v>
      </c>
      <c r="P43" s="61" t="s">
        <v>51</v>
      </c>
      <c r="Q43" s="64" t="s">
        <v>1015</v>
      </c>
      <c r="R43" s="65"/>
    </row>
    <row r="44" spans="1:18" ht="73.5" x14ac:dyDescent="0.25">
      <c r="A44" s="50" t="s">
        <v>233</v>
      </c>
      <c r="B44" s="67" t="s">
        <v>234</v>
      </c>
      <c r="C44" s="67" t="s">
        <v>235</v>
      </c>
      <c r="D44" s="56" t="s">
        <v>169</v>
      </c>
      <c r="E44" s="56" t="s">
        <v>170</v>
      </c>
      <c r="F44" s="67" t="s">
        <v>171</v>
      </c>
      <c r="G44" s="57">
        <v>1</v>
      </c>
      <c r="H44" s="58">
        <v>46023</v>
      </c>
      <c r="I44" s="59">
        <v>46387</v>
      </c>
      <c r="J44" s="60">
        <f t="shared" si="5"/>
        <v>52</v>
      </c>
      <c r="K44" s="61">
        <v>0</v>
      </c>
      <c r="L44" s="62">
        <f t="shared" si="4"/>
        <v>0</v>
      </c>
      <c r="M44" s="78" t="s">
        <v>58</v>
      </c>
      <c r="N44" s="61" t="s">
        <v>76</v>
      </c>
      <c r="O44" s="61">
        <v>2024</v>
      </c>
      <c r="P44" s="61" t="s">
        <v>51</v>
      </c>
      <c r="Q44" s="64" t="s">
        <v>1015</v>
      </c>
      <c r="R44" s="65"/>
    </row>
    <row r="45" spans="1:18" ht="199.5" x14ac:dyDescent="0.25">
      <c r="A45" s="50" t="s">
        <v>237</v>
      </c>
      <c r="B45" s="65" t="s">
        <v>238</v>
      </c>
      <c r="C45" s="65" t="s">
        <v>239</v>
      </c>
      <c r="D45" s="67" t="s">
        <v>240</v>
      </c>
      <c r="E45" s="56" t="s">
        <v>241</v>
      </c>
      <c r="F45" s="56" t="s">
        <v>242</v>
      </c>
      <c r="G45" s="57">
        <v>4</v>
      </c>
      <c r="H45" s="58">
        <v>45848</v>
      </c>
      <c r="I45" s="59">
        <v>46265</v>
      </c>
      <c r="J45" s="60">
        <f t="shared" si="5"/>
        <v>59.571428571428569</v>
      </c>
      <c r="K45" s="61">
        <v>2</v>
      </c>
      <c r="L45" s="62">
        <f t="shared" si="4"/>
        <v>0.5</v>
      </c>
      <c r="M45" s="78" t="s">
        <v>58</v>
      </c>
      <c r="N45" s="65" t="s">
        <v>77</v>
      </c>
      <c r="O45" s="61">
        <v>2019</v>
      </c>
      <c r="P45" s="61" t="s">
        <v>51</v>
      </c>
      <c r="Q45" s="64" t="s">
        <v>1021</v>
      </c>
      <c r="R45" s="65"/>
    </row>
    <row r="46" spans="1:18" ht="157.5" x14ac:dyDescent="0.25">
      <c r="A46" s="50" t="s">
        <v>243</v>
      </c>
      <c r="B46" s="65" t="s">
        <v>244</v>
      </c>
      <c r="C46" s="65" t="s">
        <v>245</v>
      </c>
      <c r="D46" s="65" t="s">
        <v>246</v>
      </c>
      <c r="E46" s="56" t="s">
        <v>247</v>
      </c>
      <c r="F46" s="65" t="s">
        <v>248</v>
      </c>
      <c r="G46" s="57">
        <v>7</v>
      </c>
      <c r="H46" s="58">
        <v>43678</v>
      </c>
      <c r="I46" s="59">
        <v>46387</v>
      </c>
      <c r="J46" s="60">
        <f t="shared" si="5"/>
        <v>387</v>
      </c>
      <c r="K46" s="61">
        <v>6</v>
      </c>
      <c r="L46" s="62">
        <f t="shared" si="4"/>
        <v>0.8571428571428571</v>
      </c>
      <c r="M46" s="78" t="s">
        <v>58</v>
      </c>
      <c r="N46" s="65" t="s">
        <v>77</v>
      </c>
      <c r="O46" s="61">
        <v>2019</v>
      </c>
      <c r="P46" s="61" t="s">
        <v>51</v>
      </c>
      <c r="Q46" s="64" t="s">
        <v>1022</v>
      </c>
      <c r="R46" s="65"/>
    </row>
    <row r="47" spans="1:18" ht="84" x14ac:dyDescent="0.25">
      <c r="A47" s="139" t="s">
        <v>249</v>
      </c>
      <c r="B47" s="67" t="s">
        <v>250</v>
      </c>
      <c r="C47" s="67" t="s">
        <v>251</v>
      </c>
      <c r="D47" s="67" t="s">
        <v>252</v>
      </c>
      <c r="E47" s="56" t="s">
        <v>253</v>
      </c>
      <c r="F47" s="56" t="s">
        <v>254</v>
      </c>
      <c r="G47" s="57">
        <v>2</v>
      </c>
      <c r="H47" s="58">
        <v>45848</v>
      </c>
      <c r="I47" s="59">
        <v>46249</v>
      </c>
      <c r="J47" s="60">
        <f t="shared" si="5"/>
        <v>57.285714285714285</v>
      </c>
      <c r="K47" s="61">
        <v>2</v>
      </c>
      <c r="L47" s="62">
        <f t="shared" si="4"/>
        <v>1</v>
      </c>
      <c r="M47" s="61" t="s">
        <v>236</v>
      </c>
      <c r="N47" s="65" t="s">
        <v>82</v>
      </c>
      <c r="O47" s="89">
        <v>2017</v>
      </c>
      <c r="P47" s="61" t="s">
        <v>679</v>
      </c>
      <c r="Q47" s="64" t="s">
        <v>1023</v>
      </c>
      <c r="R47" s="65"/>
    </row>
    <row r="48" spans="1:18" ht="84" x14ac:dyDescent="0.25">
      <c r="A48" s="50" t="s">
        <v>255</v>
      </c>
      <c r="B48" s="67" t="s">
        <v>1024</v>
      </c>
      <c r="C48" s="67" t="s">
        <v>256</v>
      </c>
      <c r="D48" s="67" t="s">
        <v>937</v>
      </c>
      <c r="E48" s="56" t="s">
        <v>938</v>
      </c>
      <c r="F48" s="67" t="s">
        <v>939</v>
      </c>
      <c r="G48" s="57">
        <v>3</v>
      </c>
      <c r="H48" s="58">
        <v>46204</v>
      </c>
      <c r="I48" s="59">
        <v>46387</v>
      </c>
      <c r="J48" s="60">
        <f t="shared" si="5"/>
        <v>26.142857142857142</v>
      </c>
      <c r="K48" s="78">
        <v>0</v>
      </c>
      <c r="L48" s="62">
        <f t="shared" si="4"/>
        <v>0</v>
      </c>
      <c r="M48" s="57" t="s">
        <v>42</v>
      </c>
      <c r="N48" s="61" t="s">
        <v>43</v>
      </c>
      <c r="O48" s="61">
        <v>2024</v>
      </c>
      <c r="P48" s="61" t="s">
        <v>51</v>
      </c>
      <c r="Q48" s="84" t="s">
        <v>1025</v>
      </c>
      <c r="R48" s="65"/>
    </row>
    <row r="49" spans="1:18" ht="94.5" x14ac:dyDescent="0.25">
      <c r="A49" s="138" t="s">
        <v>257</v>
      </c>
      <c r="B49" s="67" t="s">
        <v>1026</v>
      </c>
      <c r="C49" s="56" t="s">
        <v>258</v>
      </c>
      <c r="D49" s="67" t="s">
        <v>259</v>
      </c>
      <c r="E49" s="56" t="s">
        <v>259</v>
      </c>
      <c r="F49" s="56" t="s">
        <v>260</v>
      </c>
      <c r="G49" s="57">
        <v>1</v>
      </c>
      <c r="H49" s="58">
        <v>45848</v>
      </c>
      <c r="I49" s="59">
        <v>46203</v>
      </c>
      <c r="J49" s="60">
        <f t="shared" si="5"/>
        <v>50.714285714285715</v>
      </c>
      <c r="K49" s="61">
        <v>1</v>
      </c>
      <c r="L49" s="62">
        <f t="shared" si="4"/>
        <v>1</v>
      </c>
      <c r="M49" s="78" t="s">
        <v>58</v>
      </c>
      <c r="N49" s="61" t="s">
        <v>39</v>
      </c>
      <c r="O49" s="89">
        <v>2022</v>
      </c>
      <c r="P49" s="61" t="s">
        <v>679</v>
      </c>
      <c r="Q49" s="64" t="s">
        <v>1140</v>
      </c>
      <c r="R49" s="65"/>
    </row>
    <row r="50" spans="1:18" ht="63" x14ac:dyDescent="0.25">
      <c r="A50" s="50" t="s">
        <v>261</v>
      </c>
      <c r="B50" s="76" t="s">
        <v>1027</v>
      </c>
      <c r="C50" s="74" t="s">
        <v>262</v>
      </c>
      <c r="D50" s="56" t="s">
        <v>940</v>
      </c>
      <c r="E50" s="56" t="s">
        <v>941</v>
      </c>
      <c r="F50" s="61" t="s">
        <v>942</v>
      </c>
      <c r="G50" s="57">
        <v>2</v>
      </c>
      <c r="H50" s="58">
        <v>46210</v>
      </c>
      <c r="I50" s="59">
        <v>46387</v>
      </c>
      <c r="J50" s="60">
        <f t="shared" si="5"/>
        <v>25.285714285714285</v>
      </c>
      <c r="K50" s="61">
        <v>0</v>
      </c>
      <c r="L50" s="62">
        <f t="shared" si="4"/>
        <v>0</v>
      </c>
      <c r="M50" s="81" t="s">
        <v>42</v>
      </c>
      <c r="N50" s="61" t="s">
        <v>147</v>
      </c>
      <c r="O50" s="61">
        <v>2023</v>
      </c>
      <c r="P50" s="61" t="s">
        <v>51</v>
      </c>
      <c r="Q50" s="84" t="s">
        <v>1028</v>
      </c>
      <c r="R50" s="65"/>
    </row>
    <row r="51" spans="1:18" ht="73.5" x14ac:dyDescent="0.25">
      <c r="A51" s="50" t="s">
        <v>263</v>
      </c>
      <c r="B51" s="67" t="s">
        <v>1029</v>
      </c>
      <c r="C51" s="67" t="s">
        <v>264</v>
      </c>
      <c r="D51" s="90" t="s">
        <v>940</v>
      </c>
      <c r="E51" s="56" t="s">
        <v>943</v>
      </c>
      <c r="F51" s="56" t="s">
        <v>942</v>
      </c>
      <c r="G51" s="57">
        <v>2</v>
      </c>
      <c r="H51" s="58">
        <v>46210</v>
      </c>
      <c r="I51" s="59">
        <v>46387</v>
      </c>
      <c r="J51" s="60">
        <f>(I51-H51)/7</f>
        <v>25.285714285714285</v>
      </c>
      <c r="K51" s="61">
        <v>0</v>
      </c>
      <c r="L51" s="62">
        <f t="shared" si="4"/>
        <v>0</v>
      </c>
      <c r="M51" s="57" t="s">
        <v>42</v>
      </c>
      <c r="N51" s="61" t="s">
        <v>69</v>
      </c>
      <c r="O51" s="61">
        <v>2025</v>
      </c>
      <c r="P51" s="61" t="s">
        <v>51</v>
      </c>
      <c r="Q51" s="64" t="s">
        <v>1030</v>
      </c>
      <c r="R51" s="65"/>
    </row>
    <row r="52" spans="1:18" ht="73.5" x14ac:dyDescent="0.25">
      <c r="A52" s="138" t="s">
        <v>265</v>
      </c>
      <c r="B52" s="75" t="s">
        <v>1031</v>
      </c>
      <c r="C52" s="56" t="s">
        <v>266</v>
      </c>
      <c r="D52" s="56" t="s">
        <v>680</v>
      </c>
      <c r="E52" s="56" t="s">
        <v>681</v>
      </c>
      <c r="F52" s="56" t="s">
        <v>682</v>
      </c>
      <c r="G52" s="57">
        <v>1</v>
      </c>
      <c r="H52" s="58">
        <v>46174</v>
      </c>
      <c r="I52" s="59">
        <v>46446</v>
      </c>
      <c r="J52" s="91">
        <f>ROUND(((I52-H52)/7),0)</f>
        <v>39</v>
      </c>
      <c r="K52" s="61">
        <v>0</v>
      </c>
      <c r="L52" s="62">
        <f t="shared" si="4"/>
        <v>0</v>
      </c>
      <c r="M52" s="63" t="s">
        <v>683</v>
      </c>
      <c r="N52" s="61" t="s">
        <v>147</v>
      </c>
      <c r="O52" s="61">
        <v>2023</v>
      </c>
      <c r="P52" s="61" t="s">
        <v>51</v>
      </c>
      <c r="Q52" s="64" t="s">
        <v>1032</v>
      </c>
      <c r="R52" s="65" t="s">
        <v>1033</v>
      </c>
    </row>
    <row r="53" spans="1:18" ht="73.5" x14ac:dyDescent="0.25">
      <c r="A53" s="50" t="s">
        <v>267</v>
      </c>
      <c r="B53" s="67" t="s">
        <v>268</v>
      </c>
      <c r="C53" s="67" t="s">
        <v>269</v>
      </c>
      <c r="D53" s="65" t="s">
        <v>944</v>
      </c>
      <c r="E53" s="56" t="s">
        <v>945</v>
      </c>
      <c r="F53" s="65" t="s">
        <v>946</v>
      </c>
      <c r="G53" s="57">
        <v>2</v>
      </c>
      <c r="H53" s="58">
        <v>46235</v>
      </c>
      <c r="I53" s="59">
        <v>46446</v>
      </c>
      <c r="J53" s="57">
        <v>54</v>
      </c>
      <c r="K53" s="61">
        <v>0</v>
      </c>
      <c r="L53" s="62">
        <f t="shared" si="4"/>
        <v>0</v>
      </c>
      <c r="M53" s="78" t="s">
        <v>270</v>
      </c>
      <c r="N53" s="61" t="s">
        <v>271</v>
      </c>
      <c r="O53" s="61">
        <v>2024</v>
      </c>
      <c r="P53" s="61" t="s">
        <v>51</v>
      </c>
      <c r="Q53" s="84" t="s">
        <v>1025</v>
      </c>
      <c r="R53" s="65"/>
    </row>
    <row r="54" spans="1:18" ht="63" x14ac:dyDescent="0.25">
      <c r="A54" s="50" t="s">
        <v>272</v>
      </c>
      <c r="B54" s="76" t="s">
        <v>273</v>
      </c>
      <c r="C54" s="56" t="s">
        <v>274</v>
      </c>
      <c r="D54" s="56" t="s">
        <v>275</v>
      </c>
      <c r="E54" s="56" t="s">
        <v>276</v>
      </c>
      <c r="F54" s="73" t="s">
        <v>277</v>
      </c>
      <c r="G54" s="57">
        <v>2</v>
      </c>
      <c r="H54" s="58">
        <v>45108</v>
      </c>
      <c r="I54" s="59">
        <v>45657</v>
      </c>
      <c r="J54" s="91">
        <f t="shared" ref="J54:J57" si="6">ROUND(((I54-H54)/7),0)</f>
        <v>78</v>
      </c>
      <c r="K54" s="61">
        <v>2</v>
      </c>
      <c r="L54" s="62">
        <f t="shared" si="4"/>
        <v>1</v>
      </c>
      <c r="M54" s="81" t="s">
        <v>278</v>
      </c>
      <c r="N54" s="61" t="s">
        <v>147</v>
      </c>
      <c r="O54" s="89">
        <v>2023</v>
      </c>
      <c r="P54" s="61" t="s">
        <v>679</v>
      </c>
      <c r="Q54" s="64" t="s">
        <v>1034</v>
      </c>
      <c r="R54" s="65" t="s">
        <v>1035</v>
      </c>
    </row>
    <row r="55" spans="1:18" ht="84" x14ac:dyDescent="0.25">
      <c r="A55" s="50" t="s">
        <v>272</v>
      </c>
      <c r="B55" s="76" t="s">
        <v>273</v>
      </c>
      <c r="C55" s="56" t="s">
        <v>684</v>
      </c>
      <c r="D55" s="56" t="s">
        <v>685</v>
      </c>
      <c r="E55" s="56" t="s">
        <v>686</v>
      </c>
      <c r="F55" s="73" t="s">
        <v>687</v>
      </c>
      <c r="G55" s="57">
        <v>7</v>
      </c>
      <c r="H55" s="58">
        <v>46204</v>
      </c>
      <c r="I55" s="59">
        <v>46387</v>
      </c>
      <c r="J55" s="91">
        <f t="shared" si="6"/>
        <v>26</v>
      </c>
      <c r="K55" s="61">
        <v>0</v>
      </c>
      <c r="L55" s="62">
        <f t="shared" si="4"/>
        <v>0</v>
      </c>
      <c r="M55" s="81" t="s">
        <v>279</v>
      </c>
      <c r="N55" s="61" t="s">
        <v>147</v>
      </c>
      <c r="O55" s="89">
        <v>2023</v>
      </c>
      <c r="P55" s="61" t="s">
        <v>51</v>
      </c>
      <c r="Q55" s="64" t="s">
        <v>1036</v>
      </c>
      <c r="R55" s="65"/>
    </row>
    <row r="56" spans="1:18" ht="84" x14ac:dyDescent="0.25">
      <c r="A56" s="50" t="s">
        <v>280</v>
      </c>
      <c r="B56" s="76" t="s">
        <v>281</v>
      </c>
      <c r="C56" s="76" t="s">
        <v>282</v>
      </c>
      <c r="D56" s="76" t="s">
        <v>283</v>
      </c>
      <c r="E56" s="56" t="s">
        <v>284</v>
      </c>
      <c r="F56" s="61" t="s">
        <v>78</v>
      </c>
      <c r="G56" s="57">
        <v>2</v>
      </c>
      <c r="H56" s="58">
        <v>45108</v>
      </c>
      <c r="I56" s="59">
        <v>46203</v>
      </c>
      <c r="J56" s="91">
        <f t="shared" si="6"/>
        <v>156</v>
      </c>
      <c r="K56" s="61">
        <v>2</v>
      </c>
      <c r="L56" s="62">
        <f t="shared" si="4"/>
        <v>1</v>
      </c>
      <c r="M56" s="81" t="s">
        <v>45</v>
      </c>
      <c r="N56" s="61" t="s">
        <v>147</v>
      </c>
      <c r="O56" s="61">
        <v>2023</v>
      </c>
      <c r="P56" s="61" t="s">
        <v>650</v>
      </c>
      <c r="Q56" s="64" t="s">
        <v>1037</v>
      </c>
      <c r="R56" s="65"/>
    </row>
    <row r="57" spans="1:18" ht="73.5" x14ac:dyDescent="0.25">
      <c r="A57" s="50" t="s">
        <v>285</v>
      </c>
      <c r="B57" s="76" t="s">
        <v>286</v>
      </c>
      <c r="C57" s="76" t="s">
        <v>287</v>
      </c>
      <c r="D57" s="54" t="s">
        <v>288</v>
      </c>
      <c r="E57" s="54" t="s">
        <v>289</v>
      </c>
      <c r="F57" s="54" t="s">
        <v>290</v>
      </c>
      <c r="G57" s="57">
        <v>1</v>
      </c>
      <c r="H57" s="58">
        <v>45108</v>
      </c>
      <c r="I57" s="59">
        <v>46234</v>
      </c>
      <c r="J57" s="91">
        <f t="shared" si="6"/>
        <v>161</v>
      </c>
      <c r="K57" s="61">
        <v>0</v>
      </c>
      <c r="L57" s="62">
        <f t="shared" si="4"/>
        <v>0</v>
      </c>
      <c r="M57" s="81" t="s">
        <v>45</v>
      </c>
      <c r="N57" s="61" t="s">
        <v>147</v>
      </c>
      <c r="O57" s="61">
        <v>2023</v>
      </c>
      <c r="P57" s="61" t="s">
        <v>51</v>
      </c>
      <c r="Q57" s="64" t="s">
        <v>1038</v>
      </c>
      <c r="R57" s="65"/>
    </row>
    <row r="58" spans="1:18" ht="136.5" x14ac:dyDescent="0.25">
      <c r="A58" s="50" t="s">
        <v>291</v>
      </c>
      <c r="B58" s="65" t="s">
        <v>292</v>
      </c>
      <c r="C58" s="65" t="s">
        <v>293</v>
      </c>
      <c r="D58" s="65" t="s">
        <v>294</v>
      </c>
      <c r="E58" s="65" t="s">
        <v>656</v>
      </c>
      <c r="F58" s="73" t="s">
        <v>657</v>
      </c>
      <c r="G58" s="57">
        <v>4</v>
      </c>
      <c r="H58" s="58">
        <v>44423</v>
      </c>
      <c r="I58" s="59">
        <v>46387</v>
      </c>
      <c r="J58" s="60">
        <f t="shared" ref="J58:J62" si="7">(I58-H58)/7</f>
        <v>280.57142857142856</v>
      </c>
      <c r="K58" s="61">
        <v>0</v>
      </c>
      <c r="L58" s="62">
        <f t="shared" si="4"/>
        <v>0</v>
      </c>
      <c r="M58" s="78" t="s">
        <v>191</v>
      </c>
      <c r="N58" s="65" t="s">
        <v>77</v>
      </c>
      <c r="O58" s="61">
        <v>2019</v>
      </c>
      <c r="P58" s="61" t="s">
        <v>51</v>
      </c>
      <c r="Q58" s="64" t="s">
        <v>1011</v>
      </c>
      <c r="R58" s="65"/>
    </row>
    <row r="59" spans="1:18" ht="73.5" x14ac:dyDescent="0.25">
      <c r="A59" s="50" t="s">
        <v>291</v>
      </c>
      <c r="B59" s="65" t="s">
        <v>292</v>
      </c>
      <c r="C59" s="65" t="s">
        <v>293</v>
      </c>
      <c r="D59" s="65" t="s">
        <v>295</v>
      </c>
      <c r="E59" s="65" t="s">
        <v>296</v>
      </c>
      <c r="F59" s="73" t="s">
        <v>297</v>
      </c>
      <c r="G59" s="57">
        <v>2</v>
      </c>
      <c r="H59" s="58">
        <v>44423</v>
      </c>
      <c r="I59" s="59">
        <v>46387</v>
      </c>
      <c r="J59" s="60">
        <f t="shared" si="7"/>
        <v>280.57142857142856</v>
      </c>
      <c r="K59" s="61">
        <v>0</v>
      </c>
      <c r="L59" s="62">
        <f t="shared" si="4"/>
        <v>0</v>
      </c>
      <c r="M59" s="78" t="s">
        <v>58</v>
      </c>
      <c r="N59" s="65" t="s">
        <v>77</v>
      </c>
      <c r="O59" s="61">
        <v>2019</v>
      </c>
      <c r="P59" s="61" t="s">
        <v>51</v>
      </c>
      <c r="Q59" s="64" t="s">
        <v>1001</v>
      </c>
      <c r="R59" s="65"/>
    </row>
    <row r="60" spans="1:18" ht="94.5" x14ac:dyDescent="0.25">
      <c r="A60" s="50" t="s">
        <v>298</v>
      </c>
      <c r="B60" s="56" t="s">
        <v>299</v>
      </c>
      <c r="C60" s="56" t="s">
        <v>300</v>
      </c>
      <c r="D60" s="90" t="s">
        <v>301</v>
      </c>
      <c r="E60" s="90" t="s">
        <v>302</v>
      </c>
      <c r="F60" s="90" t="s">
        <v>303</v>
      </c>
      <c r="G60" s="57">
        <v>3</v>
      </c>
      <c r="H60" s="58">
        <v>44377</v>
      </c>
      <c r="I60" s="59">
        <v>46387</v>
      </c>
      <c r="J60" s="60">
        <f t="shared" si="7"/>
        <v>287.14285714285717</v>
      </c>
      <c r="K60" s="61">
        <v>2.5</v>
      </c>
      <c r="L60" s="62">
        <f t="shared" si="4"/>
        <v>0.83333333333333337</v>
      </c>
      <c r="M60" s="78" t="s">
        <v>278</v>
      </c>
      <c r="N60" s="61" t="s">
        <v>35</v>
      </c>
      <c r="O60" s="61">
        <v>2020</v>
      </c>
      <c r="P60" s="61" t="s">
        <v>51</v>
      </c>
      <c r="Q60" s="53" t="s">
        <v>976</v>
      </c>
      <c r="R60" s="65"/>
    </row>
    <row r="61" spans="1:18" ht="84" x14ac:dyDescent="0.25">
      <c r="A61" s="50" t="s">
        <v>304</v>
      </c>
      <c r="B61" s="56" t="s">
        <v>305</v>
      </c>
      <c r="C61" s="56" t="s">
        <v>306</v>
      </c>
      <c r="D61" s="90" t="s">
        <v>307</v>
      </c>
      <c r="E61" s="90" t="s">
        <v>308</v>
      </c>
      <c r="F61" s="90" t="s">
        <v>303</v>
      </c>
      <c r="G61" s="57">
        <v>3</v>
      </c>
      <c r="H61" s="58">
        <v>44377</v>
      </c>
      <c r="I61" s="59">
        <v>46387</v>
      </c>
      <c r="J61" s="60">
        <f t="shared" si="7"/>
        <v>287.14285714285717</v>
      </c>
      <c r="K61" s="61">
        <v>2.5</v>
      </c>
      <c r="L61" s="62">
        <f t="shared" si="4"/>
        <v>0.83333333333333337</v>
      </c>
      <c r="M61" s="78" t="s">
        <v>278</v>
      </c>
      <c r="N61" s="61" t="s">
        <v>35</v>
      </c>
      <c r="O61" s="61">
        <v>2020</v>
      </c>
      <c r="P61" s="61" t="s">
        <v>51</v>
      </c>
      <c r="Q61" s="53" t="s">
        <v>976</v>
      </c>
      <c r="R61" s="65"/>
    </row>
    <row r="62" spans="1:18" ht="84" x14ac:dyDescent="0.25">
      <c r="A62" s="138" t="s">
        <v>309</v>
      </c>
      <c r="B62" s="67" t="s">
        <v>310</v>
      </c>
      <c r="C62" s="67" t="s">
        <v>311</v>
      </c>
      <c r="D62" s="67" t="s">
        <v>688</v>
      </c>
      <c r="E62" s="67" t="s">
        <v>689</v>
      </c>
      <c r="F62" s="67" t="s">
        <v>690</v>
      </c>
      <c r="G62" s="57">
        <v>4</v>
      </c>
      <c r="H62" s="58">
        <v>46203</v>
      </c>
      <c r="I62" s="59">
        <v>46387</v>
      </c>
      <c r="J62" s="60">
        <f t="shared" si="7"/>
        <v>26.285714285714285</v>
      </c>
      <c r="K62" s="61">
        <v>0</v>
      </c>
      <c r="L62" s="62">
        <f t="shared" si="4"/>
        <v>0</v>
      </c>
      <c r="M62" s="57" t="s">
        <v>312</v>
      </c>
      <c r="N62" s="61" t="s">
        <v>43</v>
      </c>
      <c r="O62" s="61">
        <v>2024</v>
      </c>
      <c r="P62" s="61" t="s">
        <v>51</v>
      </c>
      <c r="Q62" s="82" t="s">
        <v>1039</v>
      </c>
      <c r="R62" s="65"/>
    </row>
    <row r="63" spans="1:18" ht="73.5" x14ac:dyDescent="0.25">
      <c r="A63" s="138" t="s">
        <v>309</v>
      </c>
      <c r="B63" s="67" t="s">
        <v>310</v>
      </c>
      <c r="C63" s="67" t="s">
        <v>311</v>
      </c>
      <c r="D63" s="67" t="s">
        <v>691</v>
      </c>
      <c r="E63" s="67" t="s">
        <v>692</v>
      </c>
      <c r="F63" s="67" t="s">
        <v>693</v>
      </c>
      <c r="G63" s="57">
        <v>1</v>
      </c>
      <c r="H63" s="58">
        <v>46203</v>
      </c>
      <c r="I63" s="59">
        <v>46387</v>
      </c>
      <c r="J63" s="60">
        <v>26.285714285714285</v>
      </c>
      <c r="K63" s="61">
        <v>0</v>
      </c>
      <c r="L63" s="62">
        <v>0</v>
      </c>
      <c r="M63" s="57" t="s">
        <v>312</v>
      </c>
      <c r="N63" s="61" t="s">
        <v>43</v>
      </c>
      <c r="O63" s="61">
        <v>2024</v>
      </c>
      <c r="P63" s="61" t="s">
        <v>51</v>
      </c>
      <c r="Q63" s="64" t="s">
        <v>1040</v>
      </c>
      <c r="R63" s="65"/>
    </row>
    <row r="64" spans="1:18" ht="73.5" x14ac:dyDescent="0.25">
      <c r="A64" s="138" t="s">
        <v>309</v>
      </c>
      <c r="B64" s="67" t="s">
        <v>310</v>
      </c>
      <c r="C64" s="67" t="s">
        <v>311</v>
      </c>
      <c r="D64" s="67" t="s">
        <v>694</v>
      </c>
      <c r="E64" s="67" t="s">
        <v>695</v>
      </c>
      <c r="F64" s="67" t="s">
        <v>696</v>
      </c>
      <c r="G64" s="57">
        <v>2</v>
      </c>
      <c r="H64" s="58">
        <v>46203</v>
      </c>
      <c r="I64" s="59">
        <v>46387</v>
      </c>
      <c r="J64" s="60">
        <v>26.285714285714285</v>
      </c>
      <c r="K64" s="61">
        <v>0</v>
      </c>
      <c r="L64" s="62">
        <v>0</v>
      </c>
      <c r="M64" s="57" t="s">
        <v>312</v>
      </c>
      <c r="N64" s="61" t="s">
        <v>43</v>
      </c>
      <c r="O64" s="61">
        <v>2024</v>
      </c>
      <c r="P64" s="61" t="s">
        <v>51</v>
      </c>
      <c r="Q64" s="64" t="s">
        <v>1039</v>
      </c>
      <c r="R64" s="65"/>
    </row>
    <row r="65" spans="1:18" ht="73.5" x14ac:dyDescent="0.25">
      <c r="A65" s="50" t="s">
        <v>313</v>
      </c>
      <c r="B65" s="67" t="s">
        <v>1041</v>
      </c>
      <c r="C65" s="67" t="s">
        <v>314</v>
      </c>
      <c r="D65" s="67" t="s">
        <v>315</v>
      </c>
      <c r="E65" s="67" t="s">
        <v>316</v>
      </c>
      <c r="F65" s="56" t="s">
        <v>317</v>
      </c>
      <c r="G65" s="57">
        <v>12</v>
      </c>
      <c r="H65" s="58">
        <v>45848</v>
      </c>
      <c r="I65" s="59">
        <v>46265</v>
      </c>
      <c r="J65" s="60">
        <f t="shared" ref="J65:J86" si="8">(I65-H65)/7</f>
        <v>59.571428571428569</v>
      </c>
      <c r="K65" s="61">
        <f>5+3</f>
        <v>8</v>
      </c>
      <c r="L65" s="62">
        <f t="shared" ref="L65:L98" si="9">IF(K65/G65&gt;1,1,K65/G65)</f>
        <v>0.66666666666666663</v>
      </c>
      <c r="M65" s="61" t="s">
        <v>58</v>
      </c>
      <c r="N65" s="65" t="s">
        <v>77</v>
      </c>
      <c r="O65" s="61">
        <v>2019</v>
      </c>
      <c r="P65" s="61" t="s">
        <v>51</v>
      </c>
      <c r="Q65" s="53" t="s">
        <v>976</v>
      </c>
      <c r="R65" s="65"/>
    </row>
    <row r="66" spans="1:18" ht="42" x14ac:dyDescent="0.25">
      <c r="A66" s="50" t="s">
        <v>318</v>
      </c>
      <c r="B66" s="67" t="s">
        <v>319</v>
      </c>
      <c r="C66" s="67" t="s">
        <v>320</v>
      </c>
      <c r="D66" s="56" t="s">
        <v>321</v>
      </c>
      <c r="E66" s="56" t="s">
        <v>170</v>
      </c>
      <c r="F66" s="67" t="s">
        <v>171</v>
      </c>
      <c r="G66" s="57">
        <v>1</v>
      </c>
      <c r="H66" s="58">
        <v>46023</v>
      </c>
      <c r="I66" s="59">
        <v>46387</v>
      </c>
      <c r="J66" s="60">
        <f t="shared" si="8"/>
        <v>52</v>
      </c>
      <c r="K66" s="61">
        <v>0</v>
      </c>
      <c r="L66" s="62">
        <f t="shared" si="9"/>
        <v>0</v>
      </c>
      <c r="M66" s="78" t="s">
        <v>58</v>
      </c>
      <c r="N66" s="65" t="s">
        <v>106</v>
      </c>
      <c r="O66" s="61">
        <v>2019</v>
      </c>
      <c r="P66" s="61" t="s">
        <v>51</v>
      </c>
      <c r="Q66" s="64" t="s">
        <v>1015</v>
      </c>
      <c r="R66" s="65"/>
    </row>
    <row r="67" spans="1:18" ht="84" x14ac:dyDescent="0.25">
      <c r="A67" s="50" t="s">
        <v>326</v>
      </c>
      <c r="B67" s="65" t="s">
        <v>327</v>
      </c>
      <c r="C67" s="92" t="s">
        <v>328</v>
      </c>
      <c r="D67" s="76" t="s">
        <v>329</v>
      </c>
      <c r="E67" s="76" t="s">
        <v>330</v>
      </c>
      <c r="F67" s="76" t="s">
        <v>331</v>
      </c>
      <c r="G67" s="57">
        <v>3</v>
      </c>
      <c r="H67" s="58">
        <v>43800</v>
      </c>
      <c r="I67" s="59">
        <v>45657</v>
      </c>
      <c r="J67" s="60">
        <f t="shared" si="8"/>
        <v>265.28571428571428</v>
      </c>
      <c r="K67" s="61">
        <v>3</v>
      </c>
      <c r="L67" s="62">
        <f t="shared" si="9"/>
        <v>1</v>
      </c>
      <c r="M67" s="61" t="s">
        <v>332</v>
      </c>
      <c r="N67" s="65" t="s">
        <v>324</v>
      </c>
      <c r="O67" s="61">
        <v>2016</v>
      </c>
      <c r="P67" s="61" t="s">
        <v>679</v>
      </c>
      <c r="Q67" s="64" t="s">
        <v>1134</v>
      </c>
      <c r="R67" s="65"/>
    </row>
    <row r="68" spans="1:18" ht="84" x14ac:dyDescent="0.25">
      <c r="A68" s="50" t="s">
        <v>333</v>
      </c>
      <c r="B68" s="65" t="s">
        <v>334</v>
      </c>
      <c r="C68" s="92" t="s">
        <v>328</v>
      </c>
      <c r="D68" s="76" t="s">
        <v>329</v>
      </c>
      <c r="E68" s="76" t="s">
        <v>330</v>
      </c>
      <c r="F68" s="76" t="s">
        <v>331</v>
      </c>
      <c r="G68" s="57">
        <v>3</v>
      </c>
      <c r="H68" s="58">
        <v>43800</v>
      </c>
      <c r="I68" s="59">
        <v>45657</v>
      </c>
      <c r="J68" s="60">
        <f t="shared" si="8"/>
        <v>265.28571428571428</v>
      </c>
      <c r="K68" s="61">
        <v>3</v>
      </c>
      <c r="L68" s="62">
        <f t="shared" si="9"/>
        <v>1</v>
      </c>
      <c r="M68" s="61" t="s">
        <v>332</v>
      </c>
      <c r="N68" s="65" t="s">
        <v>324</v>
      </c>
      <c r="O68" s="61">
        <v>2016</v>
      </c>
      <c r="P68" s="61" t="s">
        <v>679</v>
      </c>
      <c r="Q68" s="64" t="s">
        <v>1135</v>
      </c>
      <c r="R68" s="65"/>
    </row>
    <row r="69" spans="1:18" ht="73.5" x14ac:dyDescent="0.25">
      <c r="A69" s="50" t="s">
        <v>335</v>
      </c>
      <c r="B69" s="65" t="s">
        <v>336</v>
      </c>
      <c r="C69" s="65" t="s">
        <v>337</v>
      </c>
      <c r="D69" s="80" t="s">
        <v>338</v>
      </c>
      <c r="E69" s="80" t="s">
        <v>339</v>
      </c>
      <c r="F69" s="80" t="s">
        <v>340</v>
      </c>
      <c r="G69" s="57">
        <v>2</v>
      </c>
      <c r="H69" s="58">
        <v>43746</v>
      </c>
      <c r="I69" s="59">
        <v>46356</v>
      </c>
      <c r="J69" s="60">
        <f t="shared" si="8"/>
        <v>372.85714285714283</v>
      </c>
      <c r="K69" s="61">
        <v>0</v>
      </c>
      <c r="L69" s="62">
        <f t="shared" si="9"/>
        <v>0</v>
      </c>
      <c r="M69" s="61" t="s">
        <v>341</v>
      </c>
      <c r="N69" s="65" t="s">
        <v>342</v>
      </c>
      <c r="O69" s="61">
        <v>2014</v>
      </c>
      <c r="P69" s="61" t="s">
        <v>51</v>
      </c>
      <c r="Q69" s="64" t="s">
        <v>1042</v>
      </c>
      <c r="R69" s="65"/>
    </row>
    <row r="70" spans="1:18" ht="73.5" x14ac:dyDescent="0.25">
      <c r="A70" s="50" t="s">
        <v>343</v>
      </c>
      <c r="B70" s="65" t="s">
        <v>344</v>
      </c>
      <c r="C70" s="65" t="s">
        <v>345</v>
      </c>
      <c r="D70" s="65" t="s">
        <v>338</v>
      </c>
      <c r="E70" s="65" t="s">
        <v>346</v>
      </c>
      <c r="F70" s="65" t="s">
        <v>340</v>
      </c>
      <c r="G70" s="57">
        <v>2</v>
      </c>
      <c r="H70" s="58">
        <v>43746</v>
      </c>
      <c r="I70" s="59">
        <v>46356</v>
      </c>
      <c r="J70" s="60">
        <f t="shared" si="8"/>
        <v>372.85714285714283</v>
      </c>
      <c r="K70" s="61">
        <v>0</v>
      </c>
      <c r="L70" s="62">
        <f t="shared" si="9"/>
        <v>0</v>
      </c>
      <c r="M70" s="61" t="s">
        <v>341</v>
      </c>
      <c r="N70" s="65" t="s">
        <v>342</v>
      </c>
      <c r="O70" s="61">
        <v>2014</v>
      </c>
      <c r="P70" s="61" t="s">
        <v>51</v>
      </c>
      <c r="Q70" s="64" t="s">
        <v>1042</v>
      </c>
      <c r="R70" s="65"/>
    </row>
    <row r="71" spans="1:18" ht="84" x14ac:dyDescent="0.25">
      <c r="A71" s="50" t="s">
        <v>348</v>
      </c>
      <c r="B71" s="65" t="s">
        <v>349</v>
      </c>
      <c r="C71" s="65" t="s">
        <v>350</v>
      </c>
      <c r="D71" s="65" t="s">
        <v>351</v>
      </c>
      <c r="E71" s="65" t="s">
        <v>352</v>
      </c>
      <c r="F71" s="73" t="s">
        <v>697</v>
      </c>
      <c r="G71" s="57">
        <v>2</v>
      </c>
      <c r="H71" s="58">
        <v>45848</v>
      </c>
      <c r="I71" s="59">
        <v>46295</v>
      </c>
      <c r="J71" s="60">
        <f t="shared" si="8"/>
        <v>63.857142857142854</v>
      </c>
      <c r="K71" s="61">
        <v>1</v>
      </c>
      <c r="L71" s="62">
        <f t="shared" si="9"/>
        <v>0.5</v>
      </c>
      <c r="M71" s="61" t="s">
        <v>58</v>
      </c>
      <c r="N71" s="65" t="s">
        <v>347</v>
      </c>
      <c r="O71" s="61">
        <v>2017</v>
      </c>
      <c r="P71" s="61" t="s">
        <v>51</v>
      </c>
      <c r="Q71" s="64" t="s">
        <v>1043</v>
      </c>
      <c r="R71" s="65"/>
    </row>
    <row r="72" spans="1:18" ht="94.5" x14ac:dyDescent="0.25">
      <c r="A72" s="50" t="s">
        <v>353</v>
      </c>
      <c r="B72" s="65" t="s">
        <v>354</v>
      </c>
      <c r="C72" s="65" t="s">
        <v>355</v>
      </c>
      <c r="D72" s="93" t="s">
        <v>356</v>
      </c>
      <c r="E72" s="93" t="s">
        <v>357</v>
      </c>
      <c r="F72" s="94" t="s">
        <v>358</v>
      </c>
      <c r="G72" s="57">
        <v>4</v>
      </c>
      <c r="H72" s="58">
        <v>46023</v>
      </c>
      <c r="I72" s="59">
        <v>46387</v>
      </c>
      <c r="J72" s="60">
        <f t="shared" si="8"/>
        <v>52</v>
      </c>
      <c r="K72" s="95">
        <v>1</v>
      </c>
      <c r="L72" s="62">
        <f t="shared" si="9"/>
        <v>0.25</v>
      </c>
      <c r="M72" s="78" t="s">
        <v>58</v>
      </c>
      <c r="N72" s="61" t="s">
        <v>323</v>
      </c>
      <c r="O72" s="61">
        <v>2012</v>
      </c>
      <c r="P72" s="61" t="s">
        <v>51</v>
      </c>
      <c r="Q72" s="64" t="s">
        <v>1044</v>
      </c>
      <c r="R72" s="65"/>
    </row>
    <row r="73" spans="1:18" ht="147" x14ac:dyDescent="0.25">
      <c r="A73" s="50" t="s">
        <v>359</v>
      </c>
      <c r="B73" s="96" t="s">
        <v>360</v>
      </c>
      <c r="C73" s="96" t="s">
        <v>361</v>
      </c>
      <c r="D73" s="93" t="s">
        <v>362</v>
      </c>
      <c r="E73" s="93" t="s">
        <v>363</v>
      </c>
      <c r="F73" s="94" t="s">
        <v>364</v>
      </c>
      <c r="G73" s="57">
        <v>4</v>
      </c>
      <c r="H73" s="58">
        <v>43040</v>
      </c>
      <c r="I73" s="59">
        <v>46387</v>
      </c>
      <c r="J73" s="60">
        <f t="shared" si="8"/>
        <v>478.14285714285717</v>
      </c>
      <c r="K73" s="95">
        <v>4</v>
      </c>
      <c r="L73" s="62">
        <f t="shared" si="9"/>
        <v>1</v>
      </c>
      <c r="M73" s="78" t="s">
        <v>58</v>
      </c>
      <c r="N73" s="65" t="s">
        <v>347</v>
      </c>
      <c r="O73" s="97">
        <v>2017</v>
      </c>
      <c r="P73" s="61" t="s">
        <v>650</v>
      </c>
      <c r="Q73" s="64" t="s">
        <v>1045</v>
      </c>
      <c r="R73" s="65"/>
    </row>
    <row r="74" spans="1:18" ht="73.5" x14ac:dyDescent="0.25">
      <c r="A74" s="50" t="s">
        <v>366</v>
      </c>
      <c r="B74" s="96" t="s">
        <v>367</v>
      </c>
      <c r="C74" s="96" t="s">
        <v>368</v>
      </c>
      <c r="D74" s="93" t="s">
        <v>369</v>
      </c>
      <c r="E74" s="93" t="s">
        <v>370</v>
      </c>
      <c r="F74" s="94" t="s">
        <v>371</v>
      </c>
      <c r="G74" s="57">
        <v>12</v>
      </c>
      <c r="H74" s="58">
        <v>43040</v>
      </c>
      <c r="I74" s="59">
        <v>46387</v>
      </c>
      <c r="J74" s="60">
        <f t="shared" si="8"/>
        <v>478.14285714285717</v>
      </c>
      <c r="K74" s="95">
        <v>3</v>
      </c>
      <c r="L74" s="62">
        <f t="shared" si="9"/>
        <v>0.25</v>
      </c>
      <c r="M74" s="78" t="s">
        <v>58</v>
      </c>
      <c r="N74" s="65" t="s">
        <v>347</v>
      </c>
      <c r="O74" s="95">
        <v>2017</v>
      </c>
      <c r="P74" s="61" t="s">
        <v>51</v>
      </c>
      <c r="Q74" s="64" t="s">
        <v>1015</v>
      </c>
      <c r="R74" s="65"/>
    </row>
    <row r="75" spans="1:18" ht="73.5" x14ac:dyDescent="0.25">
      <c r="A75" s="50" t="s">
        <v>372</v>
      </c>
      <c r="B75" s="96" t="s">
        <v>373</v>
      </c>
      <c r="C75" s="96" t="s">
        <v>365</v>
      </c>
      <c r="D75" s="93" t="s">
        <v>707</v>
      </c>
      <c r="E75" s="93" t="s">
        <v>708</v>
      </c>
      <c r="F75" s="95" t="s">
        <v>709</v>
      </c>
      <c r="G75" s="57">
        <v>1</v>
      </c>
      <c r="H75" s="58">
        <v>46174</v>
      </c>
      <c r="I75" s="59">
        <v>46387</v>
      </c>
      <c r="J75" s="60">
        <f t="shared" si="8"/>
        <v>30.428571428571427</v>
      </c>
      <c r="K75" s="95">
        <v>0</v>
      </c>
      <c r="L75" s="62">
        <f t="shared" si="9"/>
        <v>0</v>
      </c>
      <c r="M75" s="78" t="s">
        <v>58</v>
      </c>
      <c r="N75" s="65" t="s">
        <v>347</v>
      </c>
      <c r="O75" s="61">
        <v>2017</v>
      </c>
      <c r="P75" s="61" t="s">
        <v>51</v>
      </c>
      <c r="Q75" s="85" t="s">
        <v>1046</v>
      </c>
      <c r="R75" s="98"/>
    </row>
    <row r="76" spans="1:18" ht="73.5" x14ac:dyDescent="0.25">
      <c r="A76" s="50" t="s">
        <v>372</v>
      </c>
      <c r="B76" s="96" t="s">
        <v>373</v>
      </c>
      <c r="C76" s="96" t="s">
        <v>365</v>
      </c>
      <c r="D76" s="93" t="s">
        <v>710</v>
      </c>
      <c r="E76" s="93" t="s">
        <v>711</v>
      </c>
      <c r="F76" s="95" t="s">
        <v>712</v>
      </c>
      <c r="G76" s="57">
        <v>6</v>
      </c>
      <c r="H76" s="58">
        <v>46174</v>
      </c>
      <c r="I76" s="59">
        <v>46387</v>
      </c>
      <c r="J76" s="60">
        <f t="shared" si="8"/>
        <v>30.428571428571427</v>
      </c>
      <c r="K76" s="95">
        <v>0</v>
      </c>
      <c r="L76" s="62">
        <f t="shared" si="9"/>
        <v>0</v>
      </c>
      <c r="M76" s="78" t="s">
        <v>58</v>
      </c>
      <c r="N76" s="65" t="s">
        <v>347</v>
      </c>
      <c r="O76" s="61">
        <v>2017</v>
      </c>
      <c r="P76" s="61" t="s">
        <v>51</v>
      </c>
      <c r="Q76" s="85" t="s">
        <v>1046</v>
      </c>
      <c r="R76" s="98"/>
    </row>
    <row r="77" spans="1:18" ht="73.5" x14ac:dyDescent="0.25">
      <c r="A77" s="50" t="s">
        <v>374</v>
      </c>
      <c r="B77" s="65" t="s">
        <v>375</v>
      </c>
      <c r="C77" s="65"/>
      <c r="D77" s="65" t="s">
        <v>376</v>
      </c>
      <c r="E77" s="65" t="s">
        <v>377</v>
      </c>
      <c r="F77" s="73" t="s">
        <v>378</v>
      </c>
      <c r="G77" s="57">
        <v>1</v>
      </c>
      <c r="H77" s="58">
        <v>42401</v>
      </c>
      <c r="I77" s="59">
        <v>45961</v>
      </c>
      <c r="J77" s="60">
        <f t="shared" si="8"/>
        <v>508.57142857142856</v>
      </c>
      <c r="K77" s="61">
        <v>1</v>
      </c>
      <c r="L77" s="62">
        <f t="shared" si="9"/>
        <v>1</v>
      </c>
      <c r="M77" s="61" t="s">
        <v>191</v>
      </c>
      <c r="N77" s="65" t="s">
        <v>85</v>
      </c>
      <c r="O77" s="61">
        <v>2015</v>
      </c>
      <c r="P77" s="61" t="s">
        <v>679</v>
      </c>
      <c r="Q77" s="64" t="s">
        <v>1047</v>
      </c>
      <c r="R77" s="98"/>
    </row>
    <row r="78" spans="1:18" ht="94.5" x14ac:dyDescent="0.25">
      <c r="A78" s="50" t="s">
        <v>379</v>
      </c>
      <c r="B78" s="65" t="s">
        <v>380</v>
      </c>
      <c r="C78" s="65" t="s">
        <v>381</v>
      </c>
      <c r="D78" s="65" t="s">
        <v>382</v>
      </c>
      <c r="E78" s="65" t="s">
        <v>383</v>
      </c>
      <c r="F78" s="61" t="s">
        <v>384</v>
      </c>
      <c r="G78" s="57">
        <v>3</v>
      </c>
      <c r="H78" s="58">
        <v>42402</v>
      </c>
      <c r="I78" s="59">
        <v>46203</v>
      </c>
      <c r="J78" s="60">
        <f t="shared" si="8"/>
        <v>543</v>
      </c>
      <c r="K78" s="61">
        <v>3</v>
      </c>
      <c r="L78" s="62">
        <f t="shared" si="9"/>
        <v>1</v>
      </c>
      <c r="M78" s="61" t="s">
        <v>385</v>
      </c>
      <c r="N78" s="65" t="s">
        <v>85</v>
      </c>
      <c r="O78" s="61">
        <v>2015</v>
      </c>
      <c r="P78" s="61" t="s">
        <v>650</v>
      </c>
      <c r="Q78" s="64" t="s">
        <v>1048</v>
      </c>
      <c r="R78" s="98"/>
    </row>
    <row r="79" spans="1:18" ht="73.5" x14ac:dyDescent="0.25">
      <c r="A79" s="50" t="s">
        <v>387</v>
      </c>
      <c r="B79" s="92" t="s">
        <v>388</v>
      </c>
      <c r="C79" s="92" t="s">
        <v>328</v>
      </c>
      <c r="D79" s="65" t="s">
        <v>329</v>
      </c>
      <c r="E79" s="76" t="s">
        <v>330</v>
      </c>
      <c r="F79" s="76" t="s">
        <v>331</v>
      </c>
      <c r="G79" s="57">
        <v>3</v>
      </c>
      <c r="H79" s="58">
        <v>43800</v>
      </c>
      <c r="I79" s="59">
        <v>45657</v>
      </c>
      <c r="J79" s="60">
        <f t="shared" si="8"/>
        <v>265.28571428571428</v>
      </c>
      <c r="K79" s="61">
        <v>3</v>
      </c>
      <c r="L79" s="62">
        <f t="shared" si="9"/>
        <v>1</v>
      </c>
      <c r="M79" s="61" t="s">
        <v>332</v>
      </c>
      <c r="N79" s="65" t="s">
        <v>386</v>
      </c>
      <c r="O79" s="61">
        <v>2012</v>
      </c>
      <c r="P79" s="61" t="s">
        <v>679</v>
      </c>
      <c r="Q79" s="64" t="s">
        <v>1049</v>
      </c>
      <c r="R79" s="98"/>
    </row>
    <row r="80" spans="1:18" ht="94.5" x14ac:dyDescent="0.25">
      <c r="A80" s="50" t="s">
        <v>389</v>
      </c>
      <c r="B80" s="65" t="s">
        <v>390</v>
      </c>
      <c r="C80" s="65" t="s">
        <v>391</v>
      </c>
      <c r="D80" s="93" t="s">
        <v>392</v>
      </c>
      <c r="E80" s="93" t="s">
        <v>393</v>
      </c>
      <c r="F80" s="73" t="s">
        <v>394</v>
      </c>
      <c r="G80" s="57">
        <v>3</v>
      </c>
      <c r="H80" s="58">
        <v>46023</v>
      </c>
      <c r="I80" s="59">
        <v>46387</v>
      </c>
      <c r="J80" s="60">
        <f t="shared" si="8"/>
        <v>52</v>
      </c>
      <c r="K80" s="95">
        <v>0</v>
      </c>
      <c r="L80" s="62">
        <f t="shared" si="9"/>
        <v>0</v>
      </c>
      <c r="M80" s="78" t="s">
        <v>58</v>
      </c>
      <c r="N80" s="73" t="s">
        <v>325</v>
      </c>
      <c r="O80" s="61">
        <v>2013</v>
      </c>
      <c r="P80" s="61" t="s">
        <v>51</v>
      </c>
      <c r="Q80" s="85" t="s">
        <v>1050</v>
      </c>
      <c r="R80" s="65"/>
    </row>
    <row r="81" spans="1:18" ht="73.5" x14ac:dyDescent="0.25">
      <c r="A81" s="139" t="s">
        <v>395</v>
      </c>
      <c r="B81" s="96" t="s">
        <v>396</v>
      </c>
      <c r="C81" s="96" t="s">
        <v>397</v>
      </c>
      <c r="D81" s="96" t="s">
        <v>83</v>
      </c>
      <c r="E81" s="96" t="s">
        <v>398</v>
      </c>
      <c r="F81" s="99" t="s">
        <v>399</v>
      </c>
      <c r="G81" s="57">
        <v>5</v>
      </c>
      <c r="H81" s="58">
        <v>43154</v>
      </c>
      <c r="I81" s="59">
        <v>46387</v>
      </c>
      <c r="J81" s="60">
        <f t="shared" si="8"/>
        <v>461.85714285714283</v>
      </c>
      <c r="K81" s="100">
        <v>2</v>
      </c>
      <c r="L81" s="62">
        <f t="shared" si="9"/>
        <v>0.4</v>
      </c>
      <c r="M81" s="78" t="s">
        <v>58</v>
      </c>
      <c r="N81" s="65" t="s">
        <v>82</v>
      </c>
      <c r="O81" s="61">
        <v>2017</v>
      </c>
      <c r="P81" s="61" t="s">
        <v>51</v>
      </c>
      <c r="Q81" s="84" t="s">
        <v>1051</v>
      </c>
      <c r="R81" s="98"/>
    </row>
    <row r="82" spans="1:18" ht="94.5" x14ac:dyDescent="0.25">
      <c r="A82" s="139" t="s">
        <v>395</v>
      </c>
      <c r="B82" s="96" t="s">
        <v>396</v>
      </c>
      <c r="C82" s="96" t="s">
        <v>397</v>
      </c>
      <c r="D82" s="96" t="s">
        <v>79</v>
      </c>
      <c r="E82" s="96" t="s">
        <v>80</v>
      </c>
      <c r="F82" s="99" t="s">
        <v>81</v>
      </c>
      <c r="G82" s="57">
        <v>1</v>
      </c>
      <c r="H82" s="58">
        <v>43154</v>
      </c>
      <c r="I82" s="59">
        <v>46022</v>
      </c>
      <c r="J82" s="60">
        <f t="shared" si="8"/>
        <v>409.71428571428572</v>
      </c>
      <c r="K82" s="100">
        <v>1</v>
      </c>
      <c r="L82" s="62">
        <f t="shared" si="9"/>
        <v>1</v>
      </c>
      <c r="M82" s="61" t="s">
        <v>400</v>
      </c>
      <c r="N82" s="65" t="s">
        <v>82</v>
      </c>
      <c r="O82" s="61">
        <v>2017</v>
      </c>
      <c r="P82" s="61" t="s">
        <v>679</v>
      </c>
      <c r="Q82" s="85" t="s">
        <v>1052</v>
      </c>
      <c r="R82" s="98"/>
    </row>
    <row r="83" spans="1:18" ht="63" x14ac:dyDescent="0.25">
      <c r="A83" s="50" t="s">
        <v>401</v>
      </c>
      <c r="B83" s="67" t="s">
        <v>402</v>
      </c>
      <c r="C83" s="67" t="s">
        <v>403</v>
      </c>
      <c r="D83" s="65" t="s">
        <v>713</v>
      </c>
      <c r="E83" s="65" t="s">
        <v>404</v>
      </c>
      <c r="F83" s="73" t="s">
        <v>405</v>
      </c>
      <c r="G83" s="57">
        <v>1</v>
      </c>
      <c r="H83" s="58">
        <v>45868</v>
      </c>
      <c r="I83" s="59">
        <v>46265</v>
      </c>
      <c r="J83" s="91">
        <f t="shared" si="8"/>
        <v>56.714285714285715</v>
      </c>
      <c r="K83" s="61">
        <v>0</v>
      </c>
      <c r="L83" s="62">
        <f t="shared" si="9"/>
        <v>0</v>
      </c>
      <c r="M83" s="61" t="s">
        <v>191</v>
      </c>
      <c r="N83" s="65" t="s">
        <v>106</v>
      </c>
      <c r="O83" s="61">
        <v>2019</v>
      </c>
      <c r="P83" s="61" t="s">
        <v>51</v>
      </c>
      <c r="Q83" s="64" t="s">
        <v>1053</v>
      </c>
      <c r="R83" s="98"/>
    </row>
    <row r="84" spans="1:18" ht="84" x14ac:dyDescent="0.25">
      <c r="A84" s="50" t="s">
        <v>406</v>
      </c>
      <c r="B84" s="67" t="s">
        <v>407</v>
      </c>
      <c r="C84" s="67" t="s">
        <v>408</v>
      </c>
      <c r="D84" s="101" t="s">
        <v>169</v>
      </c>
      <c r="E84" s="56" t="s">
        <v>170</v>
      </c>
      <c r="F84" s="67" t="s">
        <v>171</v>
      </c>
      <c r="G84" s="57">
        <v>1</v>
      </c>
      <c r="H84" s="58">
        <v>46023</v>
      </c>
      <c r="I84" s="59">
        <v>46387</v>
      </c>
      <c r="J84" s="60">
        <f t="shared" si="8"/>
        <v>52</v>
      </c>
      <c r="K84" s="61">
        <v>0</v>
      </c>
      <c r="L84" s="62">
        <f t="shared" si="9"/>
        <v>0</v>
      </c>
      <c r="M84" s="78" t="s">
        <v>58</v>
      </c>
      <c r="N84" s="61" t="s">
        <v>76</v>
      </c>
      <c r="O84" s="61">
        <v>2024</v>
      </c>
      <c r="P84" s="61" t="s">
        <v>51</v>
      </c>
      <c r="Q84" s="84" t="s">
        <v>1051</v>
      </c>
      <c r="R84" s="98"/>
    </row>
    <row r="85" spans="1:18" ht="73.5" x14ac:dyDescent="0.25">
      <c r="A85" s="50" t="s">
        <v>409</v>
      </c>
      <c r="B85" s="67" t="s">
        <v>1054</v>
      </c>
      <c r="C85" s="67" t="s">
        <v>410</v>
      </c>
      <c r="D85" s="67" t="s">
        <v>411</v>
      </c>
      <c r="E85" s="67" t="s">
        <v>412</v>
      </c>
      <c r="F85" s="73" t="s">
        <v>140</v>
      </c>
      <c r="G85" s="61">
        <v>2</v>
      </c>
      <c r="H85" s="58">
        <v>45845</v>
      </c>
      <c r="I85" s="59">
        <v>46022</v>
      </c>
      <c r="J85" s="60">
        <f t="shared" si="8"/>
        <v>25.285714285714285</v>
      </c>
      <c r="K85" s="61">
        <v>2</v>
      </c>
      <c r="L85" s="62">
        <f t="shared" si="9"/>
        <v>1</v>
      </c>
      <c r="M85" s="57" t="s">
        <v>132</v>
      </c>
      <c r="N85" s="61" t="s">
        <v>69</v>
      </c>
      <c r="O85" s="61">
        <v>2025</v>
      </c>
      <c r="P85" s="61" t="s">
        <v>650</v>
      </c>
      <c r="Q85" s="53" t="s">
        <v>1002</v>
      </c>
      <c r="R85" s="98"/>
    </row>
    <row r="86" spans="1:18" ht="105" x14ac:dyDescent="0.25">
      <c r="A86" s="50" t="s">
        <v>413</v>
      </c>
      <c r="B86" s="75" t="s">
        <v>1055</v>
      </c>
      <c r="C86" s="102" t="s">
        <v>414</v>
      </c>
      <c r="D86" s="102" t="s">
        <v>415</v>
      </c>
      <c r="E86" s="103" t="s">
        <v>416</v>
      </c>
      <c r="F86" s="103" t="s">
        <v>417</v>
      </c>
      <c r="G86" s="104">
        <v>18</v>
      </c>
      <c r="H86" s="58">
        <v>45848</v>
      </c>
      <c r="I86" s="59">
        <v>46264</v>
      </c>
      <c r="J86" s="60">
        <f t="shared" si="8"/>
        <v>59.428571428571431</v>
      </c>
      <c r="K86" s="61">
        <v>15</v>
      </c>
      <c r="L86" s="62">
        <f t="shared" si="9"/>
        <v>0.83333333333333337</v>
      </c>
      <c r="M86" s="78" t="s">
        <v>58</v>
      </c>
      <c r="N86" s="61" t="s">
        <v>147</v>
      </c>
      <c r="O86" s="61">
        <v>2023</v>
      </c>
      <c r="P86" s="61" t="s">
        <v>51</v>
      </c>
      <c r="Q86" s="64" t="s">
        <v>1056</v>
      </c>
      <c r="R86" s="98"/>
    </row>
    <row r="87" spans="1:18" ht="73.5" x14ac:dyDescent="0.25">
      <c r="A87" s="50" t="s">
        <v>418</v>
      </c>
      <c r="B87" s="67" t="s">
        <v>1057</v>
      </c>
      <c r="C87" s="65" t="s">
        <v>419</v>
      </c>
      <c r="D87" s="74" t="s">
        <v>714</v>
      </c>
      <c r="E87" s="56" t="s">
        <v>715</v>
      </c>
      <c r="F87" s="56" t="s">
        <v>716</v>
      </c>
      <c r="G87" s="57">
        <v>22</v>
      </c>
      <c r="H87" s="58">
        <v>46266</v>
      </c>
      <c r="I87" s="59">
        <v>46568</v>
      </c>
      <c r="J87" s="60">
        <f>(I87-H87)/4</f>
        <v>75.5</v>
      </c>
      <c r="K87" s="61">
        <v>0</v>
      </c>
      <c r="L87" s="62">
        <f t="shared" si="9"/>
        <v>0</v>
      </c>
      <c r="M87" s="81" t="s">
        <v>45</v>
      </c>
      <c r="N87" s="61" t="s">
        <v>50</v>
      </c>
      <c r="O87" s="61">
        <v>2021</v>
      </c>
      <c r="P87" s="61" t="s">
        <v>51</v>
      </c>
      <c r="Q87" s="84" t="s">
        <v>990</v>
      </c>
      <c r="R87" s="98"/>
    </row>
    <row r="88" spans="1:18" ht="115.5" x14ac:dyDescent="0.25">
      <c r="A88" s="50" t="s">
        <v>421</v>
      </c>
      <c r="B88" s="67" t="s">
        <v>1058</v>
      </c>
      <c r="C88" s="67" t="s">
        <v>420</v>
      </c>
      <c r="D88" s="105" t="s">
        <v>422</v>
      </c>
      <c r="E88" s="105" t="s">
        <v>423</v>
      </c>
      <c r="F88" s="106" t="s">
        <v>424</v>
      </c>
      <c r="G88" s="107">
        <v>3</v>
      </c>
      <c r="H88" s="108">
        <v>45848</v>
      </c>
      <c r="I88" s="109">
        <v>46295</v>
      </c>
      <c r="J88" s="60">
        <f t="shared" ref="J88" si="10">(I88-H88)/7</f>
        <v>63.857142857142854</v>
      </c>
      <c r="K88" s="61">
        <v>2</v>
      </c>
      <c r="L88" s="62">
        <f t="shared" si="9"/>
        <v>0.66666666666666663</v>
      </c>
      <c r="M88" s="78" t="s">
        <v>58</v>
      </c>
      <c r="N88" s="61" t="s">
        <v>50</v>
      </c>
      <c r="O88" s="61">
        <v>2021</v>
      </c>
      <c r="P88" s="61" t="s">
        <v>51</v>
      </c>
      <c r="Q88" s="64" t="s">
        <v>1059</v>
      </c>
      <c r="R88" s="98"/>
    </row>
    <row r="89" spans="1:18" ht="73.5" x14ac:dyDescent="0.25">
      <c r="A89" s="50" t="s">
        <v>425</v>
      </c>
      <c r="B89" s="67" t="s">
        <v>1060</v>
      </c>
      <c r="C89" s="67" t="s">
        <v>426</v>
      </c>
      <c r="D89" s="67" t="s">
        <v>714</v>
      </c>
      <c r="E89" s="67" t="s">
        <v>715</v>
      </c>
      <c r="F89" s="56" t="s">
        <v>716</v>
      </c>
      <c r="G89" s="57">
        <v>22</v>
      </c>
      <c r="H89" s="58">
        <v>46266</v>
      </c>
      <c r="I89" s="59">
        <v>46568</v>
      </c>
      <c r="J89" s="60">
        <f>(I89-H89)/4</f>
        <v>75.5</v>
      </c>
      <c r="K89" s="61">
        <v>0</v>
      </c>
      <c r="L89" s="62">
        <f t="shared" si="9"/>
        <v>0</v>
      </c>
      <c r="M89" s="57" t="s">
        <v>717</v>
      </c>
      <c r="N89" s="61" t="s">
        <v>69</v>
      </c>
      <c r="O89" s="61">
        <v>2025</v>
      </c>
      <c r="P89" s="61" t="s">
        <v>51</v>
      </c>
      <c r="Q89" s="84" t="s">
        <v>1061</v>
      </c>
      <c r="R89" s="110"/>
    </row>
    <row r="90" spans="1:18" ht="136.5" x14ac:dyDescent="0.25">
      <c r="A90" s="50" t="s">
        <v>425</v>
      </c>
      <c r="B90" s="67" t="s">
        <v>1060</v>
      </c>
      <c r="C90" s="67" t="s">
        <v>426</v>
      </c>
      <c r="D90" s="67" t="s">
        <v>127</v>
      </c>
      <c r="E90" s="67" t="s">
        <v>128</v>
      </c>
      <c r="F90" s="73" t="s">
        <v>129</v>
      </c>
      <c r="G90" s="61">
        <v>4</v>
      </c>
      <c r="H90" s="58">
        <v>45845</v>
      </c>
      <c r="I90" s="59">
        <v>46112</v>
      </c>
      <c r="J90" s="60">
        <f>(I90-H90)/7</f>
        <v>38.142857142857146</v>
      </c>
      <c r="K90" s="61">
        <v>4</v>
      </c>
      <c r="L90" s="62">
        <f t="shared" si="9"/>
        <v>1</v>
      </c>
      <c r="M90" s="78" t="s">
        <v>130</v>
      </c>
      <c r="N90" s="61" t="s">
        <v>69</v>
      </c>
      <c r="O90" s="61">
        <v>2025</v>
      </c>
      <c r="P90" s="61" t="s">
        <v>650</v>
      </c>
      <c r="Q90" s="85" t="s">
        <v>1062</v>
      </c>
      <c r="R90" s="98"/>
    </row>
    <row r="91" spans="1:18" ht="73.5" x14ac:dyDescent="0.25">
      <c r="A91" s="140" t="s">
        <v>427</v>
      </c>
      <c r="B91" s="111" t="s">
        <v>1063</v>
      </c>
      <c r="C91" s="112" t="s">
        <v>1064</v>
      </c>
      <c r="D91" s="113" t="s">
        <v>714</v>
      </c>
      <c r="E91" s="113" t="s">
        <v>715</v>
      </c>
      <c r="F91" s="112" t="s">
        <v>716</v>
      </c>
      <c r="G91" s="114">
        <v>22</v>
      </c>
      <c r="H91" s="58">
        <v>46266</v>
      </c>
      <c r="I91" s="59">
        <v>46568</v>
      </c>
      <c r="J91" s="60">
        <f>(I91-H91)/4</f>
        <v>75.5</v>
      </c>
      <c r="K91" s="61">
        <v>0</v>
      </c>
      <c r="L91" s="62">
        <f t="shared" si="9"/>
        <v>0</v>
      </c>
      <c r="M91" s="63" t="s">
        <v>126</v>
      </c>
      <c r="N91" s="61" t="s">
        <v>147</v>
      </c>
      <c r="O91" s="61">
        <v>2023</v>
      </c>
      <c r="P91" s="61" t="s">
        <v>51</v>
      </c>
      <c r="Q91" s="84" t="s">
        <v>990</v>
      </c>
      <c r="R91" s="98"/>
    </row>
    <row r="92" spans="1:18" ht="73.5" x14ac:dyDescent="0.25">
      <c r="A92" s="138" t="s">
        <v>427</v>
      </c>
      <c r="B92" s="76" t="s">
        <v>1063</v>
      </c>
      <c r="C92" s="56" t="s">
        <v>428</v>
      </c>
      <c r="D92" s="112" t="s">
        <v>429</v>
      </c>
      <c r="E92" s="112" t="s">
        <v>1065</v>
      </c>
      <c r="F92" s="112" t="s">
        <v>430</v>
      </c>
      <c r="G92" s="114">
        <v>13</v>
      </c>
      <c r="H92" s="58">
        <v>45108</v>
      </c>
      <c r="I92" s="59">
        <v>46387</v>
      </c>
      <c r="J92" s="91">
        <f>ROUND(((I92-H92)/7),0)</f>
        <v>183</v>
      </c>
      <c r="K92" s="61">
        <v>8</v>
      </c>
      <c r="L92" s="62">
        <f t="shared" si="9"/>
        <v>0.61538461538461542</v>
      </c>
      <c r="M92" s="81" t="s">
        <v>45</v>
      </c>
      <c r="N92" s="61" t="s">
        <v>147</v>
      </c>
      <c r="O92" s="61">
        <v>2023</v>
      </c>
      <c r="P92" s="61" t="s">
        <v>51</v>
      </c>
      <c r="Q92" s="110" t="s">
        <v>1051</v>
      </c>
      <c r="R92" s="98"/>
    </row>
    <row r="93" spans="1:18" ht="73.5" x14ac:dyDescent="0.25">
      <c r="A93" s="50" t="s">
        <v>431</v>
      </c>
      <c r="B93" s="67" t="s">
        <v>1066</v>
      </c>
      <c r="C93" s="67" t="s">
        <v>432</v>
      </c>
      <c r="D93" s="67" t="s">
        <v>714</v>
      </c>
      <c r="E93" s="67" t="s">
        <v>715</v>
      </c>
      <c r="F93" s="56" t="s">
        <v>716</v>
      </c>
      <c r="G93" s="57">
        <v>22</v>
      </c>
      <c r="H93" s="58">
        <v>46266</v>
      </c>
      <c r="I93" s="59">
        <v>46568</v>
      </c>
      <c r="J93" s="60">
        <f>(I93-H93)/4</f>
        <v>75.5</v>
      </c>
      <c r="K93" s="61">
        <v>0</v>
      </c>
      <c r="L93" s="62">
        <f t="shared" si="9"/>
        <v>0</v>
      </c>
      <c r="M93" s="63" t="s">
        <v>514</v>
      </c>
      <c r="N93" s="61" t="s">
        <v>43</v>
      </c>
      <c r="O93" s="61">
        <v>2024</v>
      </c>
      <c r="P93" s="61" t="s">
        <v>51</v>
      </c>
      <c r="Q93" s="84" t="s">
        <v>990</v>
      </c>
      <c r="R93" s="98"/>
    </row>
    <row r="94" spans="1:18" ht="73.5" x14ac:dyDescent="0.25">
      <c r="A94" s="50" t="s">
        <v>433</v>
      </c>
      <c r="B94" s="115" t="s">
        <v>1067</v>
      </c>
      <c r="C94" s="67" t="s">
        <v>434</v>
      </c>
      <c r="D94" s="67" t="s">
        <v>714</v>
      </c>
      <c r="E94" s="67" t="s">
        <v>715</v>
      </c>
      <c r="F94" s="56" t="s">
        <v>716</v>
      </c>
      <c r="G94" s="57">
        <v>22</v>
      </c>
      <c r="H94" s="58">
        <v>46266</v>
      </c>
      <c r="I94" s="59">
        <v>46568</v>
      </c>
      <c r="J94" s="60">
        <f>(I94-H94)/4</f>
        <v>75.5</v>
      </c>
      <c r="K94" s="61">
        <v>0</v>
      </c>
      <c r="L94" s="62">
        <f t="shared" si="9"/>
        <v>0</v>
      </c>
      <c r="M94" s="63" t="s">
        <v>45</v>
      </c>
      <c r="N94" s="61" t="s">
        <v>69</v>
      </c>
      <c r="O94" s="61">
        <v>2025</v>
      </c>
      <c r="P94" s="61" t="s">
        <v>51</v>
      </c>
      <c r="Q94" s="84" t="s">
        <v>994</v>
      </c>
      <c r="R94" s="98"/>
    </row>
    <row r="95" spans="1:18" ht="136.5" x14ac:dyDescent="0.25">
      <c r="A95" s="50" t="s">
        <v>433</v>
      </c>
      <c r="B95" s="67" t="s">
        <v>1067</v>
      </c>
      <c r="C95" s="67" t="s">
        <v>435</v>
      </c>
      <c r="D95" s="67" t="s">
        <v>127</v>
      </c>
      <c r="E95" s="67" t="s">
        <v>128</v>
      </c>
      <c r="F95" s="73" t="s">
        <v>129</v>
      </c>
      <c r="G95" s="61">
        <v>4</v>
      </c>
      <c r="H95" s="58">
        <v>45845</v>
      </c>
      <c r="I95" s="59">
        <v>46112</v>
      </c>
      <c r="J95" s="60">
        <f t="shared" ref="J95:J97" si="11">(I95-H95)/7</f>
        <v>38.142857142857146</v>
      </c>
      <c r="K95" s="61">
        <v>4</v>
      </c>
      <c r="L95" s="62">
        <f t="shared" si="9"/>
        <v>1</v>
      </c>
      <c r="M95" s="78" t="s">
        <v>130</v>
      </c>
      <c r="N95" s="61" t="s">
        <v>69</v>
      </c>
      <c r="O95" s="61">
        <v>2025</v>
      </c>
      <c r="P95" s="61" t="s">
        <v>650</v>
      </c>
      <c r="Q95" s="85" t="s">
        <v>1068</v>
      </c>
      <c r="R95" s="98"/>
    </row>
    <row r="96" spans="1:18" ht="52.5" x14ac:dyDescent="0.25">
      <c r="A96" s="50" t="s">
        <v>436</v>
      </c>
      <c r="B96" s="113" t="s">
        <v>437</v>
      </c>
      <c r="C96" s="113" t="s">
        <v>438</v>
      </c>
      <c r="D96" s="116" t="s">
        <v>932</v>
      </c>
      <c r="E96" s="113" t="s">
        <v>933</v>
      </c>
      <c r="F96" s="113" t="s">
        <v>933</v>
      </c>
      <c r="G96" s="117">
        <v>1</v>
      </c>
      <c r="H96" s="58">
        <v>46212</v>
      </c>
      <c r="I96" s="59">
        <v>46265</v>
      </c>
      <c r="J96" s="118">
        <f t="shared" si="11"/>
        <v>7.5714285714285712</v>
      </c>
      <c r="K96" s="61">
        <v>0</v>
      </c>
      <c r="L96" s="62">
        <f t="shared" si="9"/>
        <v>0</v>
      </c>
      <c r="M96" s="57" t="s">
        <v>439</v>
      </c>
      <c r="N96" s="61" t="s">
        <v>440</v>
      </c>
      <c r="O96" s="61">
        <v>2024</v>
      </c>
      <c r="P96" s="61" t="s">
        <v>51</v>
      </c>
      <c r="Q96" s="85" t="s">
        <v>1069</v>
      </c>
      <c r="R96" s="98"/>
    </row>
    <row r="97" spans="1:18" ht="94.5" x14ac:dyDescent="0.25">
      <c r="A97" s="50" t="s">
        <v>436</v>
      </c>
      <c r="B97" s="67" t="s">
        <v>437</v>
      </c>
      <c r="C97" s="67" t="s">
        <v>438</v>
      </c>
      <c r="D97" s="113" t="s">
        <v>441</v>
      </c>
      <c r="E97" s="113" t="s">
        <v>442</v>
      </c>
      <c r="F97" s="113" t="s">
        <v>443</v>
      </c>
      <c r="G97" s="114">
        <v>3</v>
      </c>
      <c r="H97" s="119">
        <v>45712</v>
      </c>
      <c r="I97" s="59">
        <v>45991</v>
      </c>
      <c r="J97" s="91">
        <f t="shared" si="11"/>
        <v>39.857142857142854</v>
      </c>
      <c r="K97" s="120">
        <v>3</v>
      </c>
      <c r="L97" s="62">
        <f t="shared" si="9"/>
        <v>1</v>
      </c>
      <c r="M97" s="57" t="s">
        <v>439</v>
      </c>
      <c r="N97" s="61" t="s">
        <v>440</v>
      </c>
      <c r="O97" s="61">
        <v>2024</v>
      </c>
      <c r="P97" s="61" t="s">
        <v>650</v>
      </c>
      <c r="Q97" s="85" t="s">
        <v>1070</v>
      </c>
      <c r="R97" s="98"/>
    </row>
    <row r="98" spans="1:18" ht="84" x14ac:dyDescent="0.25">
      <c r="A98" s="138" t="s">
        <v>444</v>
      </c>
      <c r="B98" s="121" t="s">
        <v>1071</v>
      </c>
      <c r="C98" s="106" t="s">
        <v>957</v>
      </c>
      <c r="D98" s="122" t="s">
        <v>958</v>
      </c>
      <c r="E98" s="106" t="s">
        <v>959</v>
      </c>
      <c r="F98" s="106" t="s">
        <v>960</v>
      </c>
      <c r="G98" s="123">
        <v>9</v>
      </c>
      <c r="H98" s="58">
        <v>46218</v>
      </c>
      <c r="I98" s="59">
        <v>46357</v>
      </c>
      <c r="J98" s="124">
        <f>ROUND(((I98-H98)/7),0)</f>
        <v>20</v>
      </c>
      <c r="K98" s="61">
        <v>0</v>
      </c>
      <c r="L98" s="62">
        <f t="shared" si="9"/>
        <v>0</v>
      </c>
      <c r="M98" s="63" t="s">
        <v>126</v>
      </c>
      <c r="N98" s="61" t="s">
        <v>147</v>
      </c>
      <c r="O98" s="61">
        <v>2023</v>
      </c>
      <c r="P98" s="61" t="s">
        <v>51</v>
      </c>
      <c r="Q98" s="64" t="s">
        <v>1072</v>
      </c>
      <c r="R98" s="98"/>
    </row>
    <row r="99" spans="1:18" ht="84" x14ac:dyDescent="0.25">
      <c r="A99" s="138" t="s">
        <v>444</v>
      </c>
      <c r="B99" s="76" t="s">
        <v>1071</v>
      </c>
      <c r="C99" s="56" t="s">
        <v>957</v>
      </c>
      <c r="D99" s="74" t="s">
        <v>962</v>
      </c>
      <c r="E99" s="56" t="s">
        <v>963</v>
      </c>
      <c r="F99" s="56" t="s">
        <v>964</v>
      </c>
      <c r="G99" s="78">
        <v>1</v>
      </c>
      <c r="H99" s="58">
        <v>46218</v>
      </c>
      <c r="I99" s="59">
        <v>46357</v>
      </c>
      <c r="J99" s="91">
        <v>20</v>
      </c>
      <c r="K99" s="61">
        <v>0</v>
      </c>
      <c r="L99" s="62">
        <v>0</v>
      </c>
      <c r="M99" s="63" t="s">
        <v>126</v>
      </c>
      <c r="N99" s="61" t="s">
        <v>147</v>
      </c>
      <c r="O99" s="61">
        <v>2023</v>
      </c>
      <c r="P99" s="61" t="s">
        <v>51</v>
      </c>
      <c r="Q99" s="64" t="s">
        <v>1072</v>
      </c>
      <c r="R99" s="98"/>
    </row>
    <row r="100" spans="1:18" ht="84" x14ac:dyDescent="0.25">
      <c r="A100" s="138" t="s">
        <v>444</v>
      </c>
      <c r="B100" s="76" t="s">
        <v>1073</v>
      </c>
      <c r="C100" s="56" t="s">
        <v>445</v>
      </c>
      <c r="D100" s="56" t="s">
        <v>446</v>
      </c>
      <c r="E100" s="56" t="s">
        <v>447</v>
      </c>
      <c r="F100" s="56" t="s">
        <v>448</v>
      </c>
      <c r="G100" s="78">
        <v>12</v>
      </c>
      <c r="H100" s="58">
        <v>45139</v>
      </c>
      <c r="I100" s="59">
        <v>46264</v>
      </c>
      <c r="J100" s="91">
        <f>ROUND(((I100-H100)/7),0)</f>
        <v>161</v>
      </c>
      <c r="K100" s="61">
        <v>4</v>
      </c>
      <c r="L100" s="62">
        <f t="shared" ref="L100:L122" si="12">IF(K100/G100&gt;1,1,K100/G100)</f>
        <v>0.33333333333333331</v>
      </c>
      <c r="M100" s="78" t="s">
        <v>58</v>
      </c>
      <c r="N100" s="61" t="s">
        <v>147</v>
      </c>
      <c r="O100" s="61">
        <v>2023</v>
      </c>
      <c r="P100" s="61" t="s">
        <v>51</v>
      </c>
      <c r="Q100" s="64" t="s">
        <v>1074</v>
      </c>
      <c r="R100" s="98"/>
    </row>
    <row r="101" spans="1:18" ht="73.5" x14ac:dyDescent="0.25">
      <c r="A101" s="50" t="s">
        <v>449</v>
      </c>
      <c r="B101" s="65" t="s">
        <v>450</v>
      </c>
      <c r="C101" s="65" t="s">
        <v>451</v>
      </c>
      <c r="D101" s="65" t="s">
        <v>452</v>
      </c>
      <c r="E101" s="65" t="s">
        <v>453</v>
      </c>
      <c r="F101" s="65" t="s">
        <v>453</v>
      </c>
      <c r="G101" s="61">
        <v>4</v>
      </c>
      <c r="H101" s="58">
        <v>45849</v>
      </c>
      <c r="I101" s="59">
        <v>46234</v>
      </c>
      <c r="J101" s="60">
        <f t="shared" ref="J101:J107" si="13">(I101-H101)/7</f>
        <v>55</v>
      </c>
      <c r="K101" s="61">
        <v>0</v>
      </c>
      <c r="L101" s="62">
        <f t="shared" si="12"/>
        <v>0</v>
      </c>
      <c r="M101" s="61" t="s">
        <v>236</v>
      </c>
      <c r="N101" s="65" t="s">
        <v>77</v>
      </c>
      <c r="O101" s="61">
        <v>2019</v>
      </c>
      <c r="P101" s="61" t="s">
        <v>51</v>
      </c>
      <c r="Q101" s="53" t="s">
        <v>976</v>
      </c>
      <c r="R101" s="98"/>
    </row>
    <row r="102" spans="1:18" ht="94.5" x14ac:dyDescent="0.25">
      <c r="A102" s="50" t="s">
        <v>454</v>
      </c>
      <c r="B102" s="67" t="s">
        <v>455</v>
      </c>
      <c r="C102" s="56" t="s">
        <v>456</v>
      </c>
      <c r="D102" s="56" t="s">
        <v>457</v>
      </c>
      <c r="E102" s="56" t="s">
        <v>458</v>
      </c>
      <c r="F102" s="56" t="s">
        <v>459</v>
      </c>
      <c r="G102" s="78">
        <v>7</v>
      </c>
      <c r="H102" s="58">
        <v>44563</v>
      </c>
      <c r="I102" s="59">
        <v>45291</v>
      </c>
      <c r="J102" s="60">
        <f t="shared" si="13"/>
        <v>104</v>
      </c>
      <c r="K102" s="61">
        <v>7</v>
      </c>
      <c r="L102" s="62">
        <f t="shared" si="12"/>
        <v>1</v>
      </c>
      <c r="M102" s="78" t="s">
        <v>34</v>
      </c>
      <c r="N102" s="61" t="s">
        <v>35</v>
      </c>
      <c r="O102" s="61">
        <v>2020</v>
      </c>
      <c r="P102" s="61" t="s">
        <v>679</v>
      </c>
      <c r="Q102" s="64" t="s">
        <v>1075</v>
      </c>
      <c r="R102" s="98"/>
    </row>
    <row r="103" spans="1:18" ht="84" x14ac:dyDescent="0.25">
      <c r="A103" s="138" t="s">
        <v>460</v>
      </c>
      <c r="B103" s="77" t="s">
        <v>1076</v>
      </c>
      <c r="C103" s="80" t="s">
        <v>461</v>
      </c>
      <c r="D103" s="125" t="s">
        <v>462</v>
      </c>
      <c r="E103" s="80" t="s">
        <v>463</v>
      </c>
      <c r="F103" s="61" t="s">
        <v>464</v>
      </c>
      <c r="G103" s="61">
        <v>6</v>
      </c>
      <c r="H103" s="58">
        <v>45126</v>
      </c>
      <c r="I103" s="59">
        <v>46387</v>
      </c>
      <c r="J103" s="91">
        <f t="shared" si="13"/>
        <v>180.14285714285714</v>
      </c>
      <c r="K103" s="61">
        <v>0</v>
      </c>
      <c r="L103" s="62">
        <f t="shared" si="12"/>
        <v>0</v>
      </c>
      <c r="M103" s="57" t="s">
        <v>45</v>
      </c>
      <c r="N103" s="61" t="s">
        <v>160</v>
      </c>
      <c r="O103" s="61">
        <v>2023</v>
      </c>
      <c r="P103" s="61" t="s">
        <v>51</v>
      </c>
      <c r="Q103" s="84" t="s">
        <v>1051</v>
      </c>
      <c r="R103" s="98"/>
    </row>
    <row r="104" spans="1:18" ht="84" x14ac:dyDescent="0.25">
      <c r="A104" s="138" t="s">
        <v>460</v>
      </c>
      <c r="B104" s="77" t="s">
        <v>1076</v>
      </c>
      <c r="C104" s="80" t="s">
        <v>461</v>
      </c>
      <c r="D104" s="77" t="s">
        <v>465</v>
      </c>
      <c r="E104" s="80" t="s">
        <v>466</v>
      </c>
      <c r="F104" s="61" t="s">
        <v>467</v>
      </c>
      <c r="G104" s="61">
        <v>4</v>
      </c>
      <c r="H104" s="58">
        <v>45126</v>
      </c>
      <c r="I104" s="59">
        <v>46204</v>
      </c>
      <c r="J104" s="91">
        <f t="shared" si="13"/>
        <v>154</v>
      </c>
      <c r="K104" s="61">
        <v>0</v>
      </c>
      <c r="L104" s="62">
        <f t="shared" si="12"/>
        <v>0</v>
      </c>
      <c r="M104" s="57" t="s">
        <v>45</v>
      </c>
      <c r="N104" s="61" t="s">
        <v>160</v>
      </c>
      <c r="O104" s="89">
        <v>2023</v>
      </c>
      <c r="P104" s="61" t="s">
        <v>51</v>
      </c>
      <c r="Q104" s="84" t="s">
        <v>1051</v>
      </c>
      <c r="R104" s="98"/>
    </row>
    <row r="105" spans="1:18" ht="84" x14ac:dyDescent="0.25">
      <c r="A105" s="50" t="s">
        <v>468</v>
      </c>
      <c r="B105" s="96" t="s">
        <v>1077</v>
      </c>
      <c r="C105" s="96" t="s">
        <v>469</v>
      </c>
      <c r="D105" s="80" t="s">
        <v>470</v>
      </c>
      <c r="E105" s="80" t="s">
        <v>471</v>
      </c>
      <c r="F105" s="61" t="s">
        <v>464</v>
      </c>
      <c r="G105" s="61">
        <v>6</v>
      </c>
      <c r="H105" s="58">
        <v>45126</v>
      </c>
      <c r="I105" s="59">
        <v>46387</v>
      </c>
      <c r="J105" s="91">
        <f t="shared" si="13"/>
        <v>180.14285714285714</v>
      </c>
      <c r="K105" s="61">
        <v>0</v>
      </c>
      <c r="L105" s="62">
        <f t="shared" si="12"/>
        <v>0</v>
      </c>
      <c r="M105" s="57" t="s">
        <v>45</v>
      </c>
      <c r="N105" s="61" t="s">
        <v>160</v>
      </c>
      <c r="O105" s="89">
        <v>2023</v>
      </c>
      <c r="P105" s="61" t="s">
        <v>51</v>
      </c>
      <c r="Q105" s="84" t="s">
        <v>1051</v>
      </c>
      <c r="R105" s="98"/>
    </row>
    <row r="106" spans="1:18" ht="73.5" x14ac:dyDescent="0.25">
      <c r="A106" s="50" t="s">
        <v>472</v>
      </c>
      <c r="B106" s="76" t="s">
        <v>1078</v>
      </c>
      <c r="C106" s="54" t="s">
        <v>646</v>
      </c>
      <c r="D106" s="65" t="s">
        <v>701</v>
      </c>
      <c r="E106" s="65" t="s">
        <v>702</v>
      </c>
      <c r="F106" s="73" t="s">
        <v>703</v>
      </c>
      <c r="G106" s="57">
        <v>6</v>
      </c>
      <c r="H106" s="58">
        <v>46203</v>
      </c>
      <c r="I106" s="59">
        <v>46326</v>
      </c>
      <c r="J106" s="126">
        <f t="shared" si="13"/>
        <v>17.571428571428573</v>
      </c>
      <c r="K106" s="61">
        <v>0</v>
      </c>
      <c r="L106" s="62">
        <f t="shared" si="12"/>
        <v>0</v>
      </c>
      <c r="M106" s="61" t="s">
        <v>706</v>
      </c>
      <c r="N106" s="73" t="s">
        <v>473</v>
      </c>
      <c r="O106" s="61">
        <v>2023</v>
      </c>
      <c r="P106" s="61" t="s">
        <v>51</v>
      </c>
      <c r="Q106" s="85" t="s">
        <v>1079</v>
      </c>
      <c r="R106" s="98"/>
    </row>
    <row r="107" spans="1:18" ht="73.5" x14ac:dyDescent="0.25">
      <c r="A107" s="50" t="s">
        <v>472</v>
      </c>
      <c r="B107" s="76" t="s">
        <v>1078</v>
      </c>
      <c r="C107" s="54" t="s">
        <v>646</v>
      </c>
      <c r="D107" s="65" t="s">
        <v>701</v>
      </c>
      <c r="E107" s="65" t="s">
        <v>704</v>
      </c>
      <c r="F107" s="73" t="s">
        <v>705</v>
      </c>
      <c r="G107" s="57">
        <v>3</v>
      </c>
      <c r="H107" s="58">
        <v>46234</v>
      </c>
      <c r="I107" s="59">
        <v>46356</v>
      </c>
      <c r="J107" s="126">
        <f t="shared" si="13"/>
        <v>17.428571428571427</v>
      </c>
      <c r="K107" s="61">
        <v>0</v>
      </c>
      <c r="L107" s="62">
        <f t="shared" si="12"/>
        <v>0</v>
      </c>
      <c r="M107" s="61" t="s">
        <v>157</v>
      </c>
      <c r="N107" s="73" t="s">
        <v>473</v>
      </c>
      <c r="O107" s="61">
        <v>2023</v>
      </c>
      <c r="P107" s="61" t="s">
        <v>51</v>
      </c>
      <c r="Q107" s="85" t="s">
        <v>1080</v>
      </c>
      <c r="R107" s="98"/>
    </row>
    <row r="108" spans="1:18" ht="157.5" x14ac:dyDescent="0.25">
      <c r="A108" s="141" t="s">
        <v>474</v>
      </c>
      <c r="B108" s="67" t="s">
        <v>475</v>
      </c>
      <c r="C108" s="67" t="s">
        <v>476</v>
      </c>
      <c r="D108" s="67" t="s">
        <v>477</v>
      </c>
      <c r="E108" s="67" t="s">
        <v>478</v>
      </c>
      <c r="F108" s="127" t="s">
        <v>479</v>
      </c>
      <c r="G108" s="57">
        <v>8</v>
      </c>
      <c r="H108" s="58">
        <v>45687</v>
      </c>
      <c r="I108" s="59">
        <v>46142</v>
      </c>
      <c r="J108" s="57">
        <v>54</v>
      </c>
      <c r="K108" s="57">
        <v>5</v>
      </c>
      <c r="L108" s="62">
        <f t="shared" si="12"/>
        <v>0.625</v>
      </c>
      <c r="M108" s="78" t="s">
        <v>58</v>
      </c>
      <c r="N108" s="61" t="s">
        <v>271</v>
      </c>
      <c r="O108" s="89">
        <v>2024</v>
      </c>
      <c r="P108" s="61" t="s">
        <v>131</v>
      </c>
      <c r="Q108" s="64" t="s">
        <v>1081</v>
      </c>
      <c r="R108" s="142" t="s">
        <v>1138</v>
      </c>
    </row>
    <row r="109" spans="1:18" ht="84" x14ac:dyDescent="0.25">
      <c r="A109" s="50" t="s">
        <v>480</v>
      </c>
      <c r="B109" s="67" t="s">
        <v>481</v>
      </c>
      <c r="C109" s="67" t="s">
        <v>482</v>
      </c>
      <c r="D109" s="67" t="s">
        <v>483</v>
      </c>
      <c r="E109" s="67" t="s">
        <v>484</v>
      </c>
      <c r="F109" s="67" t="s">
        <v>485</v>
      </c>
      <c r="G109" s="57">
        <v>2</v>
      </c>
      <c r="H109" s="58">
        <v>45475</v>
      </c>
      <c r="I109" s="59">
        <v>46022</v>
      </c>
      <c r="J109" s="60">
        <f t="shared" ref="J109:J110" si="14">(I109-H109)/7</f>
        <v>78.142857142857139</v>
      </c>
      <c r="K109" s="61">
        <v>2</v>
      </c>
      <c r="L109" s="62">
        <f t="shared" si="12"/>
        <v>1</v>
      </c>
      <c r="M109" s="78" t="s">
        <v>720</v>
      </c>
      <c r="N109" s="61" t="s">
        <v>43</v>
      </c>
      <c r="O109" s="61">
        <v>2024</v>
      </c>
      <c r="P109" s="61" t="s">
        <v>54</v>
      </c>
      <c r="Q109" s="85" t="s">
        <v>1082</v>
      </c>
      <c r="R109" s="53" t="s">
        <v>1083</v>
      </c>
    </row>
    <row r="110" spans="1:18" ht="73.5" x14ac:dyDescent="0.25">
      <c r="A110" s="50" t="s">
        <v>486</v>
      </c>
      <c r="B110" s="67" t="s">
        <v>1084</v>
      </c>
      <c r="C110" s="67" t="s">
        <v>487</v>
      </c>
      <c r="D110" s="56" t="s">
        <v>718</v>
      </c>
      <c r="E110" s="73" t="s">
        <v>719</v>
      </c>
      <c r="F110" s="73" t="s">
        <v>219</v>
      </c>
      <c r="G110" s="57">
        <v>1</v>
      </c>
      <c r="H110" s="58">
        <v>46213</v>
      </c>
      <c r="I110" s="59">
        <v>46417</v>
      </c>
      <c r="J110" s="60">
        <f t="shared" si="14"/>
        <v>29.142857142857142</v>
      </c>
      <c r="K110" s="61">
        <v>0</v>
      </c>
      <c r="L110" s="62">
        <f t="shared" si="12"/>
        <v>0</v>
      </c>
      <c r="M110" s="78" t="s">
        <v>58</v>
      </c>
      <c r="N110" s="61" t="s">
        <v>69</v>
      </c>
      <c r="O110" s="61">
        <v>2025</v>
      </c>
      <c r="P110" s="61" t="s">
        <v>51</v>
      </c>
      <c r="Q110" s="84" t="s">
        <v>990</v>
      </c>
      <c r="R110" s="98"/>
    </row>
    <row r="111" spans="1:18" ht="73.5" x14ac:dyDescent="0.25">
      <c r="A111" s="50" t="s">
        <v>488</v>
      </c>
      <c r="B111" s="74" t="s">
        <v>1085</v>
      </c>
      <c r="C111" s="56" t="s">
        <v>489</v>
      </c>
      <c r="D111" s="56" t="s">
        <v>490</v>
      </c>
      <c r="E111" s="56" t="s">
        <v>491</v>
      </c>
      <c r="F111" s="56" t="s">
        <v>492</v>
      </c>
      <c r="G111" s="78">
        <v>1</v>
      </c>
      <c r="H111" s="58">
        <v>45126</v>
      </c>
      <c r="I111" s="59">
        <v>46295</v>
      </c>
      <c r="J111" s="91">
        <f>ROUND(((I111-H111)/7),0)</f>
        <v>167</v>
      </c>
      <c r="K111" s="61">
        <v>0</v>
      </c>
      <c r="L111" s="62">
        <f t="shared" si="12"/>
        <v>0</v>
      </c>
      <c r="M111" s="78" t="s">
        <v>58</v>
      </c>
      <c r="N111" s="61" t="s">
        <v>493</v>
      </c>
      <c r="O111" s="61">
        <v>2022</v>
      </c>
      <c r="P111" s="61" t="s">
        <v>51</v>
      </c>
      <c r="Q111" s="64" t="s">
        <v>1086</v>
      </c>
      <c r="R111" s="98"/>
    </row>
    <row r="112" spans="1:18" ht="94.5" x14ac:dyDescent="0.25">
      <c r="A112" s="138" t="s">
        <v>494</v>
      </c>
      <c r="B112" s="56" t="s">
        <v>1087</v>
      </c>
      <c r="C112" s="56" t="s">
        <v>495</v>
      </c>
      <c r="D112" s="56" t="s">
        <v>666</v>
      </c>
      <c r="E112" s="56" t="s">
        <v>667</v>
      </c>
      <c r="F112" s="56" t="s">
        <v>668</v>
      </c>
      <c r="G112" s="81">
        <v>7</v>
      </c>
      <c r="H112" s="58">
        <v>45848</v>
      </c>
      <c r="I112" s="59">
        <v>46234</v>
      </c>
      <c r="J112" s="60">
        <f>(I112-H112)/7</f>
        <v>55.142857142857146</v>
      </c>
      <c r="K112" s="61">
        <v>0</v>
      </c>
      <c r="L112" s="62">
        <f t="shared" si="12"/>
        <v>0</v>
      </c>
      <c r="M112" s="81" t="s">
        <v>45</v>
      </c>
      <c r="N112" s="61" t="s">
        <v>59</v>
      </c>
      <c r="O112" s="61">
        <v>2020</v>
      </c>
      <c r="P112" s="61" t="s">
        <v>51</v>
      </c>
      <c r="Q112" s="64" t="s">
        <v>1088</v>
      </c>
      <c r="R112" s="98"/>
    </row>
    <row r="113" spans="1:18" ht="84" x14ac:dyDescent="0.25">
      <c r="A113" s="138" t="s">
        <v>494</v>
      </c>
      <c r="B113" s="56" t="s">
        <v>1087</v>
      </c>
      <c r="C113" s="56" t="s">
        <v>496</v>
      </c>
      <c r="D113" s="56" t="s">
        <v>947</v>
      </c>
      <c r="E113" s="56" t="s">
        <v>948</v>
      </c>
      <c r="F113" s="56" t="s">
        <v>949</v>
      </c>
      <c r="G113" s="81">
        <v>3</v>
      </c>
      <c r="H113" s="58">
        <v>46204</v>
      </c>
      <c r="I113" s="59">
        <v>46387</v>
      </c>
      <c r="J113" s="60">
        <f>(I113-H113)/7</f>
        <v>26.142857142857142</v>
      </c>
      <c r="K113" s="61"/>
      <c r="L113" s="62">
        <f t="shared" si="12"/>
        <v>0</v>
      </c>
      <c r="M113" s="81" t="s">
        <v>42</v>
      </c>
      <c r="N113" s="61" t="s">
        <v>59</v>
      </c>
      <c r="O113" s="61">
        <v>2020</v>
      </c>
      <c r="P113" s="61" t="s">
        <v>51</v>
      </c>
      <c r="Q113" s="84" t="s">
        <v>1089</v>
      </c>
      <c r="R113" s="98"/>
    </row>
    <row r="114" spans="1:18" ht="115.5" x14ac:dyDescent="0.25">
      <c r="A114" s="138" t="s">
        <v>494</v>
      </c>
      <c r="B114" s="56" t="s">
        <v>1087</v>
      </c>
      <c r="C114" s="56" t="s">
        <v>497</v>
      </c>
      <c r="D114" s="56" t="s">
        <v>669</v>
      </c>
      <c r="E114" s="56" t="s">
        <v>670</v>
      </c>
      <c r="F114" s="56" t="s">
        <v>671</v>
      </c>
      <c r="G114" s="57">
        <v>2</v>
      </c>
      <c r="H114" s="58">
        <v>44013</v>
      </c>
      <c r="I114" s="59">
        <v>46234</v>
      </c>
      <c r="J114" s="57">
        <v>213</v>
      </c>
      <c r="K114" s="61">
        <v>0</v>
      </c>
      <c r="L114" s="62">
        <f t="shared" si="12"/>
        <v>0</v>
      </c>
      <c r="M114" s="81" t="s">
        <v>45</v>
      </c>
      <c r="N114" s="61" t="s">
        <v>59</v>
      </c>
      <c r="O114" s="61">
        <v>2020</v>
      </c>
      <c r="P114" s="61" t="s">
        <v>51</v>
      </c>
      <c r="Q114" s="64" t="s">
        <v>1090</v>
      </c>
      <c r="R114" s="98"/>
    </row>
    <row r="115" spans="1:18" ht="115.5" x14ac:dyDescent="0.25">
      <c r="A115" s="50" t="s">
        <v>498</v>
      </c>
      <c r="B115" s="67" t="s">
        <v>499</v>
      </c>
      <c r="C115" s="67" t="s">
        <v>500</v>
      </c>
      <c r="D115" s="56" t="s">
        <v>649</v>
      </c>
      <c r="E115" s="56" t="s">
        <v>647</v>
      </c>
      <c r="F115" s="73" t="s">
        <v>648</v>
      </c>
      <c r="G115" s="81">
        <v>3</v>
      </c>
      <c r="H115" s="58">
        <v>45475</v>
      </c>
      <c r="I115" s="59">
        <v>46234</v>
      </c>
      <c r="J115" s="60">
        <f>(I115-H115)/7</f>
        <v>108.42857142857143</v>
      </c>
      <c r="K115" s="61">
        <v>0</v>
      </c>
      <c r="L115" s="62">
        <f t="shared" si="12"/>
        <v>0</v>
      </c>
      <c r="M115" s="57" t="s">
        <v>155</v>
      </c>
      <c r="N115" s="61" t="s">
        <v>43</v>
      </c>
      <c r="O115" s="61">
        <v>2024</v>
      </c>
      <c r="P115" s="61" t="s">
        <v>51</v>
      </c>
      <c r="Q115" s="64" t="s">
        <v>1091</v>
      </c>
      <c r="R115" s="98"/>
    </row>
    <row r="116" spans="1:18" ht="115.5" x14ac:dyDescent="0.25">
      <c r="A116" s="50" t="s">
        <v>501</v>
      </c>
      <c r="B116" s="67" t="s">
        <v>1092</v>
      </c>
      <c r="C116" s="67" t="s">
        <v>502</v>
      </c>
      <c r="D116" s="67" t="s">
        <v>672</v>
      </c>
      <c r="E116" s="67" t="s">
        <v>673</v>
      </c>
      <c r="F116" s="73" t="s">
        <v>674</v>
      </c>
      <c r="G116" s="61">
        <v>3</v>
      </c>
      <c r="H116" s="58">
        <v>45845</v>
      </c>
      <c r="I116" s="59">
        <v>46234</v>
      </c>
      <c r="J116" s="60">
        <f>(I116-H116)/7</f>
        <v>55.571428571428569</v>
      </c>
      <c r="K116" s="61">
        <v>0</v>
      </c>
      <c r="L116" s="62">
        <f t="shared" si="12"/>
        <v>0</v>
      </c>
      <c r="M116" s="57" t="s">
        <v>132</v>
      </c>
      <c r="N116" s="61" t="s">
        <v>69</v>
      </c>
      <c r="O116" s="61">
        <v>2025</v>
      </c>
      <c r="P116" s="61" t="s">
        <v>51</v>
      </c>
      <c r="Q116" s="64" t="s">
        <v>1093</v>
      </c>
      <c r="R116" s="98"/>
    </row>
    <row r="117" spans="1:18" ht="95" thickBot="1" x14ac:dyDescent="0.3">
      <c r="A117" s="138" t="s">
        <v>503</v>
      </c>
      <c r="B117" s="128" t="s">
        <v>504</v>
      </c>
      <c r="C117" s="128" t="s">
        <v>505</v>
      </c>
      <c r="D117" s="128" t="s">
        <v>506</v>
      </c>
      <c r="E117" s="128" t="s">
        <v>507</v>
      </c>
      <c r="F117" s="128" t="s">
        <v>508</v>
      </c>
      <c r="G117" s="123">
        <v>13</v>
      </c>
      <c r="H117" s="58">
        <v>44563</v>
      </c>
      <c r="I117" s="59">
        <v>45291</v>
      </c>
      <c r="J117" s="60">
        <f t="shared" ref="J117:J141" si="15">(I117-H117)/7</f>
        <v>104</v>
      </c>
      <c r="K117" s="61">
        <v>13</v>
      </c>
      <c r="L117" s="62">
        <f t="shared" si="12"/>
        <v>1</v>
      </c>
      <c r="M117" s="129" t="s">
        <v>34</v>
      </c>
      <c r="N117" s="61" t="s">
        <v>35</v>
      </c>
      <c r="O117" s="61">
        <v>2020</v>
      </c>
      <c r="P117" s="61" t="s">
        <v>679</v>
      </c>
      <c r="Q117" s="65" t="s">
        <v>980</v>
      </c>
      <c r="R117" s="98"/>
    </row>
    <row r="118" spans="1:18" ht="52.5" x14ac:dyDescent="0.25">
      <c r="A118" s="48" t="s">
        <v>509</v>
      </c>
      <c r="B118" s="56" t="s">
        <v>510</v>
      </c>
      <c r="C118" s="74" t="s">
        <v>511</v>
      </c>
      <c r="D118" s="74" t="s">
        <v>90</v>
      </c>
      <c r="E118" s="74" t="s">
        <v>91</v>
      </c>
      <c r="F118" s="74" t="s">
        <v>92</v>
      </c>
      <c r="G118" s="63">
        <v>3</v>
      </c>
      <c r="H118" s="58">
        <v>44228</v>
      </c>
      <c r="I118" s="59">
        <v>46387</v>
      </c>
      <c r="J118" s="60">
        <f t="shared" si="15"/>
        <v>308.42857142857144</v>
      </c>
      <c r="K118" s="61">
        <v>0</v>
      </c>
      <c r="L118" s="62">
        <f t="shared" si="12"/>
        <v>0</v>
      </c>
      <c r="M118" s="63" t="s">
        <v>512</v>
      </c>
      <c r="N118" s="130" t="s">
        <v>35</v>
      </c>
      <c r="O118" s="61">
        <v>2020</v>
      </c>
      <c r="P118" s="61" t="s">
        <v>51</v>
      </c>
      <c r="Q118" s="53" t="s">
        <v>976</v>
      </c>
      <c r="R118" s="98"/>
    </row>
    <row r="119" spans="1:18" ht="84" x14ac:dyDescent="0.25">
      <c r="A119" s="138" t="s">
        <v>515</v>
      </c>
      <c r="B119" s="66" t="s">
        <v>1094</v>
      </c>
      <c r="C119" s="67" t="s">
        <v>516</v>
      </c>
      <c r="D119" s="67" t="s">
        <v>947</v>
      </c>
      <c r="E119" s="67" t="s">
        <v>948</v>
      </c>
      <c r="F119" s="56" t="s">
        <v>949</v>
      </c>
      <c r="G119" s="57">
        <v>3</v>
      </c>
      <c r="H119" s="58">
        <v>46204</v>
      </c>
      <c r="I119" s="59">
        <v>46387</v>
      </c>
      <c r="J119" s="60">
        <f t="shared" si="15"/>
        <v>26.142857142857142</v>
      </c>
      <c r="K119" s="61">
        <v>0</v>
      </c>
      <c r="L119" s="131">
        <f t="shared" si="12"/>
        <v>0</v>
      </c>
      <c r="M119" s="81" t="s">
        <v>42</v>
      </c>
      <c r="N119" s="61" t="s">
        <v>39</v>
      </c>
      <c r="O119" s="61">
        <v>2022</v>
      </c>
      <c r="P119" s="61" t="s">
        <v>51</v>
      </c>
      <c r="Q119" s="84" t="s">
        <v>1089</v>
      </c>
      <c r="R119" s="98"/>
    </row>
    <row r="120" spans="1:18" ht="115.5" x14ac:dyDescent="0.25">
      <c r="A120" s="140" t="s">
        <v>515</v>
      </c>
      <c r="B120" s="66" t="s">
        <v>1094</v>
      </c>
      <c r="C120" s="67" t="s">
        <v>516</v>
      </c>
      <c r="D120" s="67" t="s">
        <v>675</v>
      </c>
      <c r="E120" s="67" t="s">
        <v>676</v>
      </c>
      <c r="F120" s="56" t="s">
        <v>677</v>
      </c>
      <c r="G120" s="57">
        <v>6</v>
      </c>
      <c r="H120" s="58">
        <v>45848</v>
      </c>
      <c r="I120" s="59">
        <v>46234</v>
      </c>
      <c r="J120" s="60">
        <f t="shared" si="15"/>
        <v>55.142857142857146</v>
      </c>
      <c r="K120" s="61">
        <v>0</v>
      </c>
      <c r="L120" s="62">
        <f t="shared" si="12"/>
        <v>0</v>
      </c>
      <c r="M120" s="81" t="s">
        <v>45</v>
      </c>
      <c r="N120" s="61" t="s">
        <v>39</v>
      </c>
      <c r="O120" s="61">
        <v>2022</v>
      </c>
      <c r="P120" s="61" t="s">
        <v>51</v>
      </c>
      <c r="Q120" s="64" t="s">
        <v>1093</v>
      </c>
      <c r="R120" s="98"/>
    </row>
    <row r="121" spans="1:18" ht="73.5" x14ac:dyDescent="0.25">
      <c r="A121" s="50" t="s">
        <v>517</v>
      </c>
      <c r="B121" s="76" t="s">
        <v>1095</v>
      </c>
      <c r="C121" s="54" t="s">
        <v>518</v>
      </c>
      <c r="D121" s="83" t="s">
        <v>519</v>
      </c>
      <c r="E121" s="83" t="s">
        <v>520</v>
      </c>
      <c r="F121" s="73" t="s">
        <v>521</v>
      </c>
      <c r="G121" s="61">
        <v>4</v>
      </c>
      <c r="H121" s="59">
        <v>45139</v>
      </c>
      <c r="I121" s="58">
        <v>46371</v>
      </c>
      <c r="J121" s="132">
        <f t="shared" si="15"/>
        <v>176</v>
      </c>
      <c r="K121" s="61">
        <v>3</v>
      </c>
      <c r="L121" s="62">
        <f t="shared" si="12"/>
        <v>0.75</v>
      </c>
      <c r="M121" s="81" t="s">
        <v>157</v>
      </c>
      <c r="N121" s="73" t="s">
        <v>473</v>
      </c>
      <c r="O121" s="61">
        <v>2023</v>
      </c>
      <c r="P121" s="61" t="s">
        <v>51</v>
      </c>
      <c r="Q121" s="53" t="s">
        <v>976</v>
      </c>
      <c r="R121" s="53" t="s">
        <v>1096</v>
      </c>
    </row>
    <row r="122" spans="1:18" ht="73.5" x14ac:dyDescent="0.25">
      <c r="A122" s="50" t="s">
        <v>522</v>
      </c>
      <c r="B122" s="105" t="s">
        <v>523</v>
      </c>
      <c r="C122" s="105" t="s">
        <v>524</v>
      </c>
      <c r="D122" s="105" t="s">
        <v>525</v>
      </c>
      <c r="E122" s="105" t="s">
        <v>526</v>
      </c>
      <c r="F122" s="67" t="s">
        <v>527</v>
      </c>
      <c r="G122" s="57">
        <v>1</v>
      </c>
      <c r="H122" s="119">
        <v>45712</v>
      </c>
      <c r="I122" s="59">
        <v>45991</v>
      </c>
      <c r="J122" s="91">
        <f t="shared" si="15"/>
        <v>39.857142857142854</v>
      </c>
      <c r="K122" s="57">
        <v>1</v>
      </c>
      <c r="L122" s="62">
        <f t="shared" si="12"/>
        <v>1</v>
      </c>
      <c r="M122" s="57" t="s">
        <v>439</v>
      </c>
      <c r="N122" s="61" t="s">
        <v>440</v>
      </c>
      <c r="O122" s="61">
        <v>2024</v>
      </c>
      <c r="P122" s="61" t="s">
        <v>650</v>
      </c>
      <c r="Q122" s="85" t="s">
        <v>1136</v>
      </c>
      <c r="R122" s="98"/>
    </row>
    <row r="123" spans="1:18" ht="84" x14ac:dyDescent="0.25">
      <c r="A123" s="50" t="s">
        <v>528</v>
      </c>
      <c r="B123" s="67" t="s">
        <v>1097</v>
      </c>
      <c r="C123" s="67" t="s">
        <v>529</v>
      </c>
      <c r="D123" s="67" t="s">
        <v>530</v>
      </c>
      <c r="E123" s="67" t="s">
        <v>531</v>
      </c>
      <c r="F123" s="73" t="s">
        <v>532</v>
      </c>
      <c r="G123" s="61">
        <v>3</v>
      </c>
      <c r="H123" s="58">
        <v>46037</v>
      </c>
      <c r="I123" s="59">
        <v>46405</v>
      </c>
      <c r="J123" s="60">
        <f t="shared" si="15"/>
        <v>52.571428571428569</v>
      </c>
      <c r="K123" s="61">
        <v>0</v>
      </c>
      <c r="L123" s="62">
        <v>0</v>
      </c>
      <c r="M123" s="57" t="s">
        <v>165</v>
      </c>
      <c r="N123" s="61" t="s">
        <v>533</v>
      </c>
      <c r="O123" s="61">
        <v>2025</v>
      </c>
      <c r="P123" s="61" t="s">
        <v>51</v>
      </c>
      <c r="Q123" s="53" t="s">
        <v>976</v>
      </c>
      <c r="R123" s="98"/>
    </row>
    <row r="124" spans="1:18" ht="84" x14ac:dyDescent="0.25">
      <c r="A124" s="50" t="s">
        <v>534</v>
      </c>
      <c r="B124" s="67" t="s">
        <v>1098</v>
      </c>
      <c r="C124" s="67" t="s">
        <v>535</v>
      </c>
      <c r="D124" s="67" t="s">
        <v>536</v>
      </c>
      <c r="E124" s="67" t="s">
        <v>537</v>
      </c>
      <c r="F124" s="73" t="s">
        <v>538</v>
      </c>
      <c r="G124" s="61">
        <v>4</v>
      </c>
      <c r="H124" s="58">
        <v>46037</v>
      </c>
      <c r="I124" s="59">
        <v>46371</v>
      </c>
      <c r="J124" s="60">
        <f t="shared" si="15"/>
        <v>47.714285714285715</v>
      </c>
      <c r="K124" s="61">
        <v>0</v>
      </c>
      <c r="L124" s="62">
        <v>0</v>
      </c>
      <c r="M124" s="57" t="s">
        <v>68</v>
      </c>
      <c r="N124" s="61" t="s">
        <v>533</v>
      </c>
      <c r="O124" s="61">
        <v>2025</v>
      </c>
      <c r="P124" s="61" t="s">
        <v>51</v>
      </c>
      <c r="Q124" s="71" t="s">
        <v>1099</v>
      </c>
      <c r="R124" s="98"/>
    </row>
    <row r="125" spans="1:18" ht="63" x14ac:dyDescent="0.25">
      <c r="A125" s="50" t="s">
        <v>539</v>
      </c>
      <c r="B125" s="67" t="s">
        <v>1100</v>
      </c>
      <c r="C125" s="67" t="s">
        <v>540</v>
      </c>
      <c r="D125" s="67" t="s">
        <v>541</v>
      </c>
      <c r="E125" s="67" t="s">
        <v>542</v>
      </c>
      <c r="F125" s="73" t="s">
        <v>543</v>
      </c>
      <c r="G125" s="61">
        <v>1500</v>
      </c>
      <c r="H125" s="59">
        <v>46037</v>
      </c>
      <c r="I125" s="59">
        <v>47832</v>
      </c>
      <c r="J125" s="60">
        <f t="shared" si="15"/>
        <v>256.42857142857144</v>
      </c>
      <c r="K125" s="61">
        <v>0</v>
      </c>
      <c r="L125" s="62">
        <v>0</v>
      </c>
      <c r="M125" s="57" t="s">
        <v>137</v>
      </c>
      <c r="N125" s="61" t="s">
        <v>533</v>
      </c>
      <c r="O125" s="61">
        <v>2025</v>
      </c>
      <c r="P125" s="61" t="s">
        <v>51</v>
      </c>
      <c r="Q125" s="53" t="s">
        <v>1101</v>
      </c>
      <c r="R125" s="98"/>
    </row>
    <row r="126" spans="1:18" ht="94.5" x14ac:dyDescent="0.25">
      <c r="A126" s="50" t="s">
        <v>544</v>
      </c>
      <c r="B126" s="67" t="s">
        <v>1102</v>
      </c>
      <c r="C126" s="67" t="s">
        <v>545</v>
      </c>
      <c r="D126" s="67" t="s">
        <v>546</v>
      </c>
      <c r="E126" s="67" t="s">
        <v>547</v>
      </c>
      <c r="F126" s="73" t="s">
        <v>548</v>
      </c>
      <c r="G126" s="61">
        <v>1530</v>
      </c>
      <c r="H126" s="59">
        <v>46037</v>
      </c>
      <c r="I126" s="59">
        <v>47832</v>
      </c>
      <c r="J126" s="60">
        <f t="shared" si="15"/>
        <v>256.42857142857144</v>
      </c>
      <c r="K126" s="61">
        <v>0</v>
      </c>
      <c r="L126" s="62">
        <v>0</v>
      </c>
      <c r="M126" s="57" t="s">
        <v>137</v>
      </c>
      <c r="N126" s="61" t="s">
        <v>533</v>
      </c>
      <c r="O126" s="61">
        <v>2025</v>
      </c>
      <c r="P126" s="61" t="s">
        <v>51</v>
      </c>
      <c r="Q126" s="53" t="s">
        <v>1103</v>
      </c>
      <c r="R126" s="98"/>
    </row>
    <row r="127" spans="1:18" ht="84" x14ac:dyDescent="0.25">
      <c r="A127" s="50" t="s">
        <v>549</v>
      </c>
      <c r="B127" s="67" t="s">
        <v>1104</v>
      </c>
      <c r="C127" s="67" t="s">
        <v>550</v>
      </c>
      <c r="D127" s="67" t="s">
        <v>551</v>
      </c>
      <c r="E127" s="67" t="s">
        <v>552</v>
      </c>
      <c r="F127" s="73" t="s">
        <v>33</v>
      </c>
      <c r="G127" s="61">
        <v>1</v>
      </c>
      <c r="H127" s="59">
        <v>46083</v>
      </c>
      <c r="I127" s="59">
        <v>46265</v>
      </c>
      <c r="J127" s="60">
        <f t="shared" si="15"/>
        <v>26</v>
      </c>
      <c r="K127" s="61">
        <v>1</v>
      </c>
      <c r="L127" s="62">
        <f>K127/G127</f>
        <v>1</v>
      </c>
      <c r="M127" s="57" t="s">
        <v>126</v>
      </c>
      <c r="N127" s="61" t="s">
        <v>553</v>
      </c>
      <c r="O127" s="61">
        <v>2025</v>
      </c>
      <c r="P127" s="61" t="s">
        <v>650</v>
      </c>
      <c r="Q127" s="65" t="s">
        <v>1139</v>
      </c>
      <c r="R127" s="98"/>
    </row>
    <row r="128" spans="1:18" ht="73.5" x14ac:dyDescent="0.25">
      <c r="A128" s="50" t="s">
        <v>554</v>
      </c>
      <c r="B128" s="67" t="s">
        <v>1105</v>
      </c>
      <c r="C128" s="67" t="s">
        <v>555</v>
      </c>
      <c r="D128" s="67" t="s">
        <v>556</v>
      </c>
      <c r="E128" s="67" t="s">
        <v>557</v>
      </c>
      <c r="F128" s="73" t="s">
        <v>558</v>
      </c>
      <c r="G128" s="61">
        <v>7</v>
      </c>
      <c r="H128" s="58">
        <v>46052</v>
      </c>
      <c r="I128" s="59">
        <v>46539</v>
      </c>
      <c r="J128" s="60">
        <f t="shared" si="15"/>
        <v>69.571428571428569</v>
      </c>
      <c r="K128" s="61">
        <v>0</v>
      </c>
      <c r="L128" s="62">
        <v>0</v>
      </c>
      <c r="M128" s="78" t="s">
        <v>58</v>
      </c>
      <c r="N128" s="61" t="s">
        <v>553</v>
      </c>
      <c r="O128" s="61">
        <v>2025</v>
      </c>
      <c r="P128" s="61" t="s">
        <v>51</v>
      </c>
      <c r="Q128" s="53" t="s">
        <v>976</v>
      </c>
      <c r="R128" s="98"/>
    </row>
    <row r="129" spans="1:18" ht="84" x14ac:dyDescent="0.25">
      <c r="A129" s="50" t="s">
        <v>559</v>
      </c>
      <c r="B129" s="67" t="s">
        <v>1106</v>
      </c>
      <c r="C129" s="67" t="s">
        <v>560</v>
      </c>
      <c r="D129" s="67" t="s">
        <v>551</v>
      </c>
      <c r="E129" s="67" t="s">
        <v>552</v>
      </c>
      <c r="F129" s="73" t="s">
        <v>33</v>
      </c>
      <c r="G129" s="61">
        <v>1</v>
      </c>
      <c r="H129" s="58">
        <v>46083</v>
      </c>
      <c r="I129" s="59">
        <v>46265</v>
      </c>
      <c r="J129" s="60">
        <f t="shared" si="15"/>
        <v>26</v>
      </c>
      <c r="K129" s="61">
        <v>1</v>
      </c>
      <c r="L129" s="62">
        <f>K129/G129</f>
        <v>1</v>
      </c>
      <c r="M129" s="57" t="s">
        <v>126</v>
      </c>
      <c r="N129" s="61" t="s">
        <v>553</v>
      </c>
      <c r="O129" s="61">
        <v>2025</v>
      </c>
      <c r="P129" s="61" t="s">
        <v>650</v>
      </c>
      <c r="Q129" s="65" t="s">
        <v>1139</v>
      </c>
      <c r="R129" s="98"/>
    </row>
    <row r="130" spans="1:18" ht="84" x14ac:dyDescent="0.25">
      <c r="A130" s="50" t="s">
        <v>561</v>
      </c>
      <c r="B130" s="67" t="s">
        <v>1107</v>
      </c>
      <c r="C130" s="67" t="s">
        <v>562</v>
      </c>
      <c r="D130" s="67" t="s">
        <v>551</v>
      </c>
      <c r="E130" s="67" t="s">
        <v>552</v>
      </c>
      <c r="F130" s="73" t="s">
        <v>33</v>
      </c>
      <c r="G130" s="61">
        <v>1</v>
      </c>
      <c r="H130" s="58">
        <v>46083</v>
      </c>
      <c r="I130" s="59">
        <v>46265</v>
      </c>
      <c r="J130" s="60">
        <f t="shared" si="15"/>
        <v>26</v>
      </c>
      <c r="K130" s="61">
        <v>1</v>
      </c>
      <c r="L130" s="62">
        <f>K130/G130</f>
        <v>1</v>
      </c>
      <c r="M130" s="57" t="s">
        <v>126</v>
      </c>
      <c r="N130" s="61" t="s">
        <v>553</v>
      </c>
      <c r="O130" s="61">
        <v>2025</v>
      </c>
      <c r="P130" s="61" t="s">
        <v>650</v>
      </c>
      <c r="Q130" s="65" t="s">
        <v>1139</v>
      </c>
      <c r="R130" s="98"/>
    </row>
    <row r="131" spans="1:18" ht="73.5" x14ac:dyDescent="0.25">
      <c r="A131" s="50" t="s">
        <v>563</v>
      </c>
      <c r="B131" s="67" t="s">
        <v>1108</v>
      </c>
      <c r="C131" s="67" t="s">
        <v>564</v>
      </c>
      <c r="D131" s="67" t="s">
        <v>565</v>
      </c>
      <c r="E131" s="67" t="s">
        <v>566</v>
      </c>
      <c r="F131" s="73" t="s">
        <v>567</v>
      </c>
      <c r="G131" s="61">
        <v>2</v>
      </c>
      <c r="H131" s="58">
        <v>46023</v>
      </c>
      <c r="I131" s="59">
        <v>46387</v>
      </c>
      <c r="J131" s="60">
        <f t="shared" si="15"/>
        <v>52</v>
      </c>
      <c r="K131" s="61">
        <v>0</v>
      </c>
      <c r="L131" s="62">
        <v>0</v>
      </c>
      <c r="M131" s="78" t="s">
        <v>58</v>
      </c>
      <c r="N131" s="61" t="s">
        <v>553</v>
      </c>
      <c r="O131" s="61">
        <v>2025</v>
      </c>
      <c r="P131" s="61" t="s">
        <v>51</v>
      </c>
      <c r="Q131" s="64" t="s">
        <v>1015</v>
      </c>
      <c r="R131" s="98"/>
    </row>
    <row r="132" spans="1:18" ht="84" x14ac:dyDescent="0.25">
      <c r="A132" s="50" t="s">
        <v>568</v>
      </c>
      <c r="B132" s="67" t="s">
        <v>1109</v>
      </c>
      <c r="C132" s="67" t="s">
        <v>569</v>
      </c>
      <c r="D132" s="67" t="s">
        <v>570</v>
      </c>
      <c r="E132" s="67" t="s">
        <v>571</v>
      </c>
      <c r="F132" s="73" t="s">
        <v>572</v>
      </c>
      <c r="G132" s="61">
        <v>5</v>
      </c>
      <c r="H132" s="58">
        <v>46023</v>
      </c>
      <c r="I132" s="58">
        <v>46264</v>
      </c>
      <c r="J132" s="60">
        <f t="shared" si="15"/>
        <v>34.428571428571431</v>
      </c>
      <c r="K132" s="61">
        <v>1</v>
      </c>
      <c r="L132" s="62">
        <v>0</v>
      </c>
      <c r="M132" s="78" t="s">
        <v>58</v>
      </c>
      <c r="N132" s="61" t="s">
        <v>553</v>
      </c>
      <c r="O132" s="61">
        <v>2025</v>
      </c>
      <c r="P132" s="61" t="s">
        <v>51</v>
      </c>
      <c r="Q132" s="64" t="s">
        <v>1110</v>
      </c>
      <c r="R132" s="98"/>
    </row>
    <row r="133" spans="1:18" ht="84" x14ac:dyDescent="0.25">
      <c r="A133" s="50" t="s">
        <v>573</v>
      </c>
      <c r="B133" s="67" t="s">
        <v>1111</v>
      </c>
      <c r="C133" s="67" t="s">
        <v>574</v>
      </c>
      <c r="D133" s="67" t="s">
        <v>575</v>
      </c>
      <c r="E133" s="67" t="s">
        <v>576</v>
      </c>
      <c r="F133" s="73" t="s">
        <v>577</v>
      </c>
      <c r="G133" s="61">
        <v>3</v>
      </c>
      <c r="H133" s="58">
        <v>46011</v>
      </c>
      <c r="I133" s="58">
        <v>46142</v>
      </c>
      <c r="J133" s="60">
        <f t="shared" si="15"/>
        <v>18.714285714285715</v>
      </c>
      <c r="K133" s="61">
        <v>3</v>
      </c>
      <c r="L133" s="62">
        <f>IF(K133/G133&gt;1,1,K133/G133)</f>
        <v>1</v>
      </c>
      <c r="M133" s="78" t="s">
        <v>58</v>
      </c>
      <c r="N133" s="61" t="s">
        <v>553</v>
      </c>
      <c r="O133" s="61">
        <v>2025</v>
      </c>
      <c r="P133" s="61" t="s">
        <v>650</v>
      </c>
      <c r="Q133" s="64" t="s">
        <v>1112</v>
      </c>
      <c r="R133" s="133"/>
    </row>
    <row r="134" spans="1:18" ht="73.5" x14ac:dyDescent="0.25">
      <c r="A134" s="50" t="s">
        <v>578</v>
      </c>
      <c r="B134" s="67" t="s">
        <v>1113</v>
      </c>
      <c r="C134" s="67" t="s">
        <v>579</v>
      </c>
      <c r="D134" s="67" t="s">
        <v>565</v>
      </c>
      <c r="E134" s="67" t="s">
        <v>566</v>
      </c>
      <c r="F134" s="73" t="s">
        <v>567</v>
      </c>
      <c r="G134" s="61">
        <v>2</v>
      </c>
      <c r="H134" s="58">
        <v>46023</v>
      </c>
      <c r="I134" s="59">
        <v>46387</v>
      </c>
      <c r="J134" s="60">
        <f t="shared" si="15"/>
        <v>52</v>
      </c>
      <c r="K134" s="61">
        <v>0</v>
      </c>
      <c r="L134" s="62">
        <v>0</v>
      </c>
      <c r="M134" s="78" t="s">
        <v>58</v>
      </c>
      <c r="N134" s="61" t="s">
        <v>553</v>
      </c>
      <c r="O134" s="61">
        <v>2025</v>
      </c>
      <c r="P134" s="61" t="s">
        <v>51</v>
      </c>
      <c r="Q134" s="64" t="s">
        <v>1015</v>
      </c>
      <c r="R134" s="98"/>
    </row>
    <row r="135" spans="1:18" ht="105" x14ac:dyDescent="0.25">
      <c r="A135" s="50" t="s">
        <v>580</v>
      </c>
      <c r="B135" s="67" t="s">
        <v>1114</v>
      </c>
      <c r="C135" s="67" t="s">
        <v>581</v>
      </c>
      <c r="D135" s="67" t="s">
        <v>699</v>
      </c>
      <c r="E135" s="67" t="s">
        <v>698</v>
      </c>
      <c r="F135" s="73" t="s">
        <v>700</v>
      </c>
      <c r="G135" s="61">
        <v>5</v>
      </c>
      <c r="H135" s="58">
        <v>46023</v>
      </c>
      <c r="I135" s="58">
        <v>46418</v>
      </c>
      <c r="J135" s="60">
        <f t="shared" si="15"/>
        <v>56.428571428571431</v>
      </c>
      <c r="K135" s="61">
        <v>0</v>
      </c>
      <c r="L135" s="62">
        <v>0</v>
      </c>
      <c r="M135" s="78" t="s">
        <v>58</v>
      </c>
      <c r="N135" s="61" t="s">
        <v>553</v>
      </c>
      <c r="O135" s="61">
        <v>2025</v>
      </c>
      <c r="P135" s="61" t="s">
        <v>51</v>
      </c>
      <c r="Q135" s="64" t="s">
        <v>1115</v>
      </c>
      <c r="R135" s="98"/>
    </row>
    <row r="136" spans="1:18" ht="73.5" x14ac:dyDescent="0.25">
      <c r="A136" s="50" t="s">
        <v>582</v>
      </c>
      <c r="B136" s="67" t="s">
        <v>1116</v>
      </c>
      <c r="C136" s="67" t="s">
        <v>583</v>
      </c>
      <c r="D136" s="67" t="s">
        <v>565</v>
      </c>
      <c r="E136" s="67" t="s">
        <v>566</v>
      </c>
      <c r="F136" s="73" t="s">
        <v>584</v>
      </c>
      <c r="G136" s="61">
        <v>2</v>
      </c>
      <c r="H136" s="58">
        <v>46023</v>
      </c>
      <c r="I136" s="59">
        <v>46387</v>
      </c>
      <c r="J136" s="60">
        <f t="shared" si="15"/>
        <v>52</v>
      </c>
      <c r="K136" s="61">
        <v>0</v>
      </c>
      <c r="L136" s="62">
        <v>0</v>
      </c>
      <c r="M136" s="78" t="s">
        <v>58</v>
      </c>
      <c r="N136" s="61" t="s">
        <v>553</v>
      </c>
      <c r="O136" s="61">
        <v>2025</v>
      </c>
      <c r="P136" s="61" t="s">
        <v>51</v>
      </c>
      <c r="Q136" s="64" t="s">
        <v>1015</v>
      </c>
      <c r="R136" s="98"/>
    </row>
    <row r="137" spans="1:18" ht="84" x14ac:dyDescent="0.25">
      <c r="A137" s="50" t="s">
        <v>585</v>
      </c>
      <c r="B137" s="67" t="s">
        <v>1117</v>
      </c>
      <c r="C137" s="67" t="s">
        <v>586</v>
      </c>
      <c r="D137" s="67" t="s">
        <v>587</v>
      </c>
      <c r="E137" s="67" t="s">
        <v>588</v>
      </c>
      <c r="F137" s="73" t="s">
        <v>589</v>
      </c>
      <c r="G137" s="61">
        <v>2</v>
      </c>
      <c r="H137" s="58">
        <v>46055</v>
      </c>
      <c r="I137" s="59">
        <v>46387</v>
      </c>
      <c r="J137" s="60">
        <f t="shared" si="15"/>
        <v>47.428571428571431</v>
      </c>
      <c r="K137" s="61">
        <v>0</v>
      </c>
      <c r="L137" s="62">
        <v>0</v>
      </c>
      <c r="M137" s="78" t="s">
        <v>126</v>
      </c>
      <c r="N137" s="61" t="s">
        <v>553</v>
      </c>
      <c r="O137" s="61">
        <v>2025</v>
      </c>
      <c r="P137" s="61" t="s">
        <v>51</v>
      </c>
      <c r="Q137" s="53" t="s">
        <v>976</v>
      </c>
      <c r="R137" s="98"/>
    </row>
    <row r="138" spans="1:18" ht="157.5" x14ac:dyDescent="0.25">
      <c r="A138" s="50" t="s">
        <v>590</v>
      </c>
      <c r="B138" s="134" t="s">
        <v>1118</v>
      </c>
      <c r="C138" s="67" t="s">
        <v>591</v>
      </c>
      <c r="D138" s="67" t="s">
        <v>592</v>
      </c>
      <c r="E138" s="67" t="s">
        <v>593</v>
      </c>
      <c r="F138" s="73" t="s">
        <v>594</v>
      </c>
      <c r="G138" s="61">
        <v>4</v>
      </c>
      <c r="H138" s="58">
        <v>46023</v>
      </c>
      <c r="I138" s="58">
        <v>46387</v>
      </c>
      <c r="J138" s="60">
        <f t="shared" si="15"/>
        <v>52</v>
      </c>
      <c r="K138" s="61">
        <v>3</v>
      </c>
      <c r="L138" s="62">
        <f>K138/G138</f>
        <v>0.75</v>
      </c>
      <c r="M138" s="78" t="s">
        <v>58</v>
      </c>
      <c r="N138" s="61" t="s">
        <v>595</v>
      </c>
      <c r="O138" s="61">
        <v>2025</v>
      </c>
      <c r="P138" s="61" t="s">
        <v>51</v>
      </c>
      <c r="Q138" s="64" t="s">
        <v>1119</v>
      </c>
      <c r="R138" s="98"/>
    </row>
    <row r="139" spans="1:18" ht="84" x14ac:dyDescent="0.25">
      <c r="A139" s="50" t="s">
        <v>596</v>
      </c>
      <c r="B139" s="134" t="s">
        <v>1120</v>
      </c>
      <c r="C139" s="67" t="s">
        <v>597</v>
      </c>
      <c r="D139" s="67" t="s">
        <v>598</v>
      </c>
      <c r="E139" s="67" t="s">
        <v>599</v>
      </c>
      <c r="F139" s="73" t="s">
        <v>600</v>
      </c>
      <c r="G139" s="78">
        <v>1</v>
      </c>
      <c r="H139" s="58">
        <v>46023</v>
      </c>
      <c r="I139" s="135">
        <v>46387</v>
      </c>
      <c r="J139" s="60">
        <f t="shared" si="15"/>
        <v>52</v>
      </c>
      <c r="K139" s="61">
        <v>0</v>
      </c>
      <c r="L139" s="62">
        <v>0</v>
      </c>
      <c r="M139" s="78" t="s">
        <v>58</v>
      </c>
      <c r="N139" s="61" t="s">
        <v>595</v>
      </c>
      <c r="O139" s="61">
        <v>2025</v>
      </c>
      <c r="P139" s="61" t="s">
        <v>51</v>
      </c>
      <c r="Q139" s="64" t="s">
        <v>1015</v>
      </c>
      <c r="R139" s="98"/>
    </row>
    <row r="140" spans="1:18" ht="157.5" x14ac:dyDescent="0.25">
      <c r="A140" s="50" t="s">
        <v>601</v>
      </c>
      <c r="B140" s="134" t="s">
        <v>1121</v>
      </c>
      <c r="C140" s="67" t="s">
        <v>602</v>
      </c>
      <c r="D140" s="67" t="s">
        <v>603</v>
      </c>
      <c r="E140" s="67" t="s">
        <v>604</v>
      </c>
      <c r="F140" s="73" t="s">
        <v>605</v>
      </c>
      <c r="G140" s="136">
        <v>2</v>
      </c>
      <c r="H140" s="58">
        <v>46023</v>
      </c>
      <c r="I140" s="135">
        <v>46203</v>
      </c>
      <c r="J140" s="60">
        <f t="shared" si="15"/>
        <v>25.714285714285715</v>
      </c>
      <c r="K140" s="61">
        <v>2</v>
      </c>
      <c r="L140" s="62">
        <f>K140/G140</f>
        <v>1</v>
      </c>
      <c r="M140" s="78" t="s">
        <v>58</v>
      </c>
      <c r="N140" s="61" t="s">
        <v>595</v>
      </c>
      <c r="O140" s="61">
        <v>2025</v>
      </c>
      <c r="P140" s="61" t="s">
        <v>650</v>
      </c>
      <c r="Q140" s="137" t="s">
        <v>1122</v>
      </c>
      <c r="R140" s="98"/>
    </row>
    <row r="141" spans="1:18" ht="189" x14ac:dyDescent="0.25">
      <c r="A141" s="50" t="s">
        <v>606</v>
      </c>
      <c r="B141" s="134" t="s">
        <v>1123</v>
      </c>
      <c r="C141" s="67" t="s">
        <v>607</v>
      </c>
      <c r="D141" s="67" t="s">
        <v>608</v>
      </c>
      <c r="E141" s="67" t="s">
        <v>609</v>
      </c>
      <c r="F141" s="73" t="s">
        <v>930</v>
      </c>
      <c r="G141" s="78">
        <v>2</v>
      </c>
      <c r="H141" s="58">
        <v>46023</v>
      </c>
      <c r="I141" s="135">
        <v>46203</v>
      </c>
      <c r="J141" s="60">
        <f t="shared" si="15"/>
        <v>25.714285714285715</v>
      </c>
      <c r="K141" s="61">
        <v>2</v>
      </c>
      <c r="L141" s="62">
        <f>IF(K141/G141&gt;1,1,K141/G141)</f>
        <v>1</v>
      </c>
      <c r="M141" s="78" t="s">
        <v>58</v>
      </c>
      <c r="N141" s="61" t="s">
        <v>595</v>
      </c>
      <c r="O141" s="61">
        <v>2025</v>
      </c>
      <c r="P141" s="61" t="s">
        <v>650</v>
      </c>
      <c r="Q141" s="137" t="s">
        <v>1124</v>
      </c>
      <c r="R141" s="98"/>
    </row>
    <row r="142" spans="1:18" ht="84" x14ac:dyDescent="0.25">
      <c r="A142" s="50" t="s">
        <v>722</v>
      </c>
      <c r="B142" s="67" t="s">
        <v>723</v>
      </c>
      <c r="C142" s="67" t="s">
        <v>724</v>
      </c>
      <c r="D142" s="67" t="s">
        <v>725</v>
      </c>
      <c r="E142" s="67" t="s">
        <v>726</v>
      </c>
      <c r="F142" s="67" t="s">
        <v>727</v>
      </c>
      <c r="G142" s="78">
        <v>3</v>
      </c>
      <c r="H142" s="58" t="s">
        <v>728</v>
      </c>
      <c r="I142" s="58" t="s">
        <v>729</v>
      </c>
      <c r="J142" s="60">
        <v>25.29</v>
      </c>
      <c r="K142" s="61">
        <v>0</v>
      </c>
      <c r="L142" s="62">
        <v>0</v>
      </c>
      <c r="M142" s="78" t="s">
        <v>42</v>
      </c>
      <c r="N142" s="61" t="s">
        <v>831</v>
      </c>
      <c r="O142" s="61">
        <v>2026</v>
      </c>
      <c r="P142" s="61" t="s">
        <v>51</v>
      </c>
      <c r="Q142" s="137"/>
      <c r="R142" s="73" t="s">
        <v>1125</v>
      </c>
    </row>
    <row r="143" spans="1:18" ht="73.5" x14ac:dyDescent="0.25">
      <c r="A143" s="50" t="s">
        <v>730</v>
      </c>
      <c r="B143" s="67" t="s">
        <v>731</v>
      </c>
      <c r="C143" s="67" t="s">
        <v>732</v>
      </c>
      <c r="D143" s="67" t="s">
        <v>733</v>
      </c>
      <c r="E143" s="67" t="s">
        <v>734</v>
      </c>
      <c r="F143" s="67" t="s">
        <v>735</v>
      </c>
      <c r="G143" s="78">
        <v>6</v>
      </c>
      <c r="H143" s="58" t="s">
        <v>736</v>
      </c>
      <c r="I143" s="58" t="s">
        <v>729</v>
      </c>
      <c r="J143" s="60">
        <v>21.71</v>
      </c>
      <c r="K143" s="61">
        <v>0</v>
      </c>
      <c r="L143" s="62">
        <v>0</v>
      </c>
      <c r="M143" s="78" t="s">
        <v>137</v>
      </c>
      <c r="N143" s="61" t="s">
        <v>831</v>
      </c>
      <c r="O143" s="61">
        <v>2026</v>
      </c>
      <c r="P143" s="61" t="s">
        <v>51</v>
      </c>
      <c r="Q143" s="137"/>
      <c r="R143" s="73" t="s">
        <v>1125</v>
      </c>
    </row>
    <row r="144" spans="1:18" ht="84" x14ac:dyDescent="0.25">
      <c r="A144" s="50" t="s">
        <v>737</v>
      </c>
      <c r="B144" s="67" t="s">
        <v>738</v>
      </c>
      <c r="C144" s="67" t="s">
        <v>739</v>
      </c>
      <c r="D144" s="67" t="s">
        <v>740</v>
      </c>
      <c r="E144" s="67" t="s">
        <v>741</v>
      </c>
      <c r="F144" s="67" t="s">
        <v>742</v>
      </c>
      <c r="G144" s="78">
        <v>2</v>
      </c>
      <c r="H144" s="58" t="s">
        <v>736</v>
      </c>
      <c r="I144" s="58" t="s">
        <v>729</v>
      </c>
      <c r="J144" s="60">
        <v>21.71</v>
      </c>
      <c r="K144" s="61">
        <v>0</v>
      </c>
      <c r="L144" s="62">
        <v>0</v>
      </c>
      <c r="M144" s="78" t="s">
        <v>137</v>
      </c>
      <c r="N144" s="61" t="s">
        <v>831</v>
      </c>
      <c r="O144" s="61">
        <v>2026</v>
      </c>
      <c r="P144" s="61" t="s">
        <v>51</v>
      </c>
      <c r="Q144" s="137"/>
      <c r="R144" s="73" t="s">
        <v>1125</v>
      </c>
    </row>
    <row r="145" spans="1:18" ht="73.5" x14ac:dyDescent="0.25">
      <c r="A145" s="50" t="s">
        <v>743</v>
      </c>
      <c r="B145" s="67" t="s">
        <v>744</v>
      </c>
      <c r="C145" s="67" t="s">
        <v>745</v>
      </c>
      <c r="D145" s="67" t="s">
        <v>746</v>
      </c>
      <c r="E145" s="67" t="s">
        <v>747</v>
      </c>
      <c r="F145" s="67" t="s">
        <v>748</v>
      </c>
      <c r="G145" s="78">
        <v>2</v>
      </c>
      <c r="H145" s="58" t="s">
        <v>736</v>
      </c>
      <c r="I145" s="58" t="s">
        <v>729</v>
      </c>
      <c r="J145" s="60">
        <v>21.71</v>
      </c>
      <c r="K145" s="61">
        <v>0</v>
      </c>
      <c r="L145" s="62">
        <v>0</v>
      </c>
      <c r="M145" s="78" t="s">
        <v>137</v>
      </c>
      <c r="N145" s="61" t="s">
        <v>831</v>
      </c>
      <c r="O145" s="61">
        <v>2026</v>
      </c>
      <c r="P145" s="61" t="s">
        <v>51</v>
      </c>
      <c r="Q145" s="137"/>
      <c r="R145" s="73" t="s">
        <v>1125</v>
      </c>
    </row>
    <row r="146" spans="1:18" ht="84" x14ac:dyDescent="0.25">
      <c r="A146" s="50" t="s">
        <v>749</v>
      </c>
      <c r="B146" s="67" t="s">
        <v>750</v>
      </c>
      <c r="C146" s="67" t="s">
        <v>751</v>
      </c>
      <c r="D146" s="67" t="s">
        <v>752</v>
      </c>
      <c r="E146" s="67" t="s">
        <v>753</v>
      </c>
      <c r="F146" s="67" t="s">
        <v>754</v>
      </c>
      <c r="G146" s="78">
        <v>3</v>
      </c>
      <c r="H146" s="58" t="s">
        <v>755</v>
      </c>
      <c r="I146" s="58" t="s">
        <v>729</v>
      </c>
      <c r="J146" s="60">
        <v>26.14</v>
      </c>
      <c r="K146" s="61">
        <v>0</v>
      </c>
      <c r="L146" s="62">
        <v>0</v>
      </c>
      <c r="M146" s="78" t="s">
        <v>826</v>
      </c>
      <c r="N146" s="61" t="s">
        <v>831</v>
      </c>
      <c r="O146" s="61">
        <v>2026</v>
      </c>
      <c r="P146" s="61" t="s">
        <v>51</v>
      </c>
      <c r="Q146" s="137"/>
      <c r="R146" s="73" t="s">
        <v>1125</v>
      </c>
    </row>
    <row r="147" spans="1:18" ht="73.5" x14ac:dyDescent="0.25">
      <c r="A147" s="50" t="s">
        <v>749</v>
      </c>
      <c r="B147" s="67" t="s">
        <v>750</v>
      </c>
      <c r="C147" s="67" t="s">
        <v>751</v>
      </c>
      <c r="D147" s="67" t="s">
        <v>714</v>
      </c>
      <c r="E147" s="67" t="s">
        <v>756</v>
      </c>
      <c r="F147" s="67" t="s">
        <v>757</v>
      </c>
      <c r="G147" s="78">
        <v>22</v>
      </c>
      <c r="H147" s="58" t="s">
        <v>758</v>
      </c>
      <c r="I147" s="58" t="s">
        <v>759</v>
      </c>
      <c r="J147" s="60">
        <v>43.14</v>
      </c>
      <c r="K147" s="61">
        <v>0</v>
      </c>
      <c r="L147" s="62">
        <v>0</v>
      </c>
      <c r="M147" s="78" t="s">
        <v>827</v>
      </c>
      <c r="N147" s="61" t="s">
        <v>831</v>
      </c>
      <c r="O147" s="61">
        <v>2026</v>
      </c>
      <c r="P147" s="61" t="s">
        <v>51</v>
      </c>
      <c r="Q147" s="137"/>
      <c r="R147" s="73" t="s">
        <v>1126</v>
      </c>
    </row>
    <row r="148" spans="1:18" ht="84" x14ac:dyDescent="0.25">
      <c r="A148" s="50" t="s">
        <v>760</v>
      </c>
      <c r="B148" s="67" t="s">
        <v>761</v>
      </c>
      <c r="C148" s="67" t="s">
        <v>762</v>
      </c>
      <c r="D148" s="67" t="s">
        <v>752</v>
      </c>
      <c r="E148" s="67" t="s">
        <v>753</v>
      </c>
      <c r="F148" s="67" t="s">
        <v>754</v>
      </c>
      <c r="G148" s="78">
        <v>3</v>
      </c>
      <c r="H148" s="58" t="s">
        <v>755</v>
      </c>
      <c r="I148" s="58" t="s">
        <v>729</v>
      </c>
      <c r="J148" s="60">
        <v>26.14</v>
      </c>
      <c r="K148" s="61">
        <v>0</v>
      </c>
      <c r="L148" s="62">
        <v>0</v>
      </c>
      <c r="M148" s="78" t="s">
        <v>826</v>
      </c>
      <c r="N148" s="61" t="s">
        <v>831</v>
      </c>
      <c r="O148" s="61">
        <v>2026</v>
      </c>
      <c r="P148" s="61" t="s">
        <v>51</v>
      </c>
      <c r="Q148" s="137"/>
      <c r="R148" s="73" t="s">
        <v>1125</v>
      </c>
    </row>
    <row r="149" spans="1:18" ht="73.5" x14ac:dyDescent="0.25">
      <c r="A149" s="50" t="s">
        <v>760</v>
      </c>
      <c r="B149" s="67" t="s">
        <v>761</v>
      </c>
      <c r="C149" s="67" t="s">
        <v>762</v>
      </c>
      <c r="D149" s="67" t="s">
        <v>832</v>
      </c>
      <c r="E149" s="67" t="s">
        <v>719</v>
      </c>
      <c r="F149" s="67" t="s">
        <v>219</v>
      </c>
      <c r="G149" s="78">
        <v>1</v>
      </c>
      <c r="H149" s="58" t="s">
        <v>758</v>
      </c>
      <c r="I149" s="58" t="s">
        <v>763</v>
      </c>
      <c r="J149" s="60">
        <v>21.57</v>
      </c>
      <c r="K149" s="61">
        <v>0</v>
      </c>
      <c r="L149" s="62">
        <v>0</v>
      </c>
      <c r="M149" s="78" t="s">
        <v>45</v>
      </c>
      <c r="N149" s="61" t="s">
        <v>831</v>
      </c>
      <c r="O149" s="61">
        <v>2026</v>
      </c>
      <c r="P149" s="61" t="s">
        <v>51</v>
      </c>
      <c r="Q149" s="137"/>
      <c r="R149" s="73" t="s">
        <v>1126</v>
      </c>
    </row>
    <row r="150" spans="1:18" ht="73.5" x14ac:dyDescent="0.25">
      <c r="A150" s="50" t="s">
        <v>760</v>
      </c>
      <c r="B150" s="67" t="s">
        <v>761</v>
      </c>
      <c r="C150" s="67" t="s">
        <v>762</v>
      </c>
      <c r="D150" s="67" t="s">
        <v>800</v>
      </c>
      <c r="E150" s="67" t="s">
        <v>833</v>
      </c>
      <c r="F150" s="67" t="s">
        <v>834</v>
      </c>
      <c r="G150" s="78">
        <v>3</v>
      </c>
      <c r="H150" s="58">
        <v>46210</v>
      </c>
      <c r="I150" s="58">
        <v>46295</v>
      </c>
      <c r="J150" s="60">
        <f>(I150-H150)/7</f>
        <v>12.142857142857142</v>
      </c>
      <c r="K150" s="61">
        <v>0</v>
      </c>
      <c r="L150" s="62">
        <v>0</v>
      </c>
      <c r="M150" s="78" t="s">
        <v>114</v>
      </c>
      <c r="N150" s="61" t="s">
        <v>831</v>
      </c>
      <c r="O150" s="61">
        <v>2026</v>
      </c>
      <c r="P150" s="61" t="s">
        <v>51</v>
      </c>
      <c r="Q150" s="137"/>
      <c r="R150" s="73" t="s">
        <v>1127</v>
      </c>
    </row>
    <row r="151" spans="1:18" ht="84" x14ac:dyDescent="0.25">
      <c r="A151" s="50" t="s">
        <v>764</v>
      </c>
      <c r="B151" s="67" t="s">
        <v>765</v>
      </c>
      <c r="C151" s="67" t="s">
        <v>766</v>
      </c>
      <c r="D151" s="67" t="s">
        <v>752</v>
      </c>
      <c r="E151" s="67" t="s">
        <v>753</v>
      </c>
      <c r="F151" s="67" t="s">
        <v>754</v>
      </c>
      <c r="G151" s="78">
        <v>3</v>
      </c>
      <c r="H151" s="58" t="s">
        <v>755</v>
      </c>
      <c r="I151" s="58" t="s">
        <v>729</v>
      </c>
      <c r="J151" s="60">
        <v>26.14</v>
      </c>
      <c r="K151" s="61">
        <v>0</v>
      </c>
      <c r="L151" s="62">
        <v>0</v>
      </c>
      <c r="M151" s="78" t="s">
        <v>830</v>
      </c>
      <c r="N151" s="61" t="s">
        <v>831</v>
      </c>
      <c r="O151" s="61">
        <v>2026</v>
      </c>
      <c r="P151" s="61" t="s">
        <v>51</v>
      </c>
      <c r="Q151" s="137"/>
      <c r="R151" s="73" t="s">
        <v>1125</v>
      </c>
    </row>
    <row r="152" spans="1:18" ht="84" x14ac:dyDescent="0.25">
      <c r="A152" s="50" t="s">
        <v>764</v>
      </c>
      <c r="B152" s="67" t="s">
        <v>765</v>
      </c>
      <c r="C152" s="67" t="s">
        <v>766</v>
      </c>
      <c r="D152" s="67" t="s">
        <v>767</v>
      </c>
      <c r="E152" s="67" t="s">
        <v>768</v>
      </c>
      <c r="F152" s="67" t="s">
        <v>769</v>
      </c>
      <c r="G152" s="78">
        <v>7</v>
      </c>
      <c r="H152" s="58" t="s">
        <v>770</v>
      </c>
      <c r="I152" s="58" t="s">
        <v>771</v>
      </c>
      <c r="J152" s="60">
        <f>(I152-H152)/7</f>
        <v>4</v>
      </c>
      <c r="K152" s="61">
        <v>0</v>
      </c>
      <c r="L152" s="62">
        <v>0</v>
      </c>
      <c r="M152" s="78" t="s">
        <v>828</v>
      </c>
      <c r="N152" s="61" t="s">
        <v>831</v>
      </c>
      <c r="O152" s="61">
        <v>2026</v>
      </c>
      <c r="P152" s="61" t="s">
        <v>51</v>
      </c>
      <c r="Q152" s="137"/>
      <c r="R152" s="73" t="s">
        <v>1126</v>
      </c>
    </row>
    <row r="153" spans="1:18" ht="84" x14ac:dyDescent="0.25">
      <c r="A153" s="50" t="s">
        <v>772</v>
      </c>
      <c r="B153" s="67" t="s">
        <v>773</v>
      </c>
      <c r="C153" s="67" t="s">
        <v>774</v>
      </c>
      <c r="D153" s="67" t="s">
        <v>775</v>
      </c>
      <c r="E153" s="67" t="s">
        <v>776</v>
      </c>
      <c r="F153" s="67" t="s">
        <v>777</v>
      </c>
      <c r="G153" s="78">
        <v>8</v>
      </c>
      <c r="H153" s="58" t="s">
        <v>728</v>
      </c>
      <c r="I153" s="58" t="s">
        <v>778</v>
      </c>
      <c r="J153" s="60">
        <v>27.43</v>
      </c>
      <c r="K153" s="61">
        <v>0</v>
      </c>
      <c r="L153" s="62">
        <v>0</v>
      </c>
      <c r="M153" s="78" t="s">
        <v>165</v>
      </c>
      <c r="N153" s="61" t="s">
        <v>831</v>
      </c>
      <c r="O153" s="61">
        <v>2026</v>
      </c>
      <c r="P153" s="61" t="s">
        <v>51</v>
      </c>
      <c r="Q153" s="137"/>
      <c r="R153" s="73" t="s">
        <v>1128</v>
      </c>
    </row>
    <row r="154" spans="1:18" ht="84" x14ac:dyDescent="0.25">
      <c r="A154" s="50" t="s">
        <v>779</v>
      </c>
      <c r="B154" s="67" t="s">
        <v>780</v>
      </c>
      <c r="C154" s="67" t="s">
        <v>781</v>
      </c>
      <c r="D154" s="67" t="s">
        <v>782</v>
      </c>
      <c r="E154" s="67" t="s">
        <v>783</v>
      </c>
      <c r="F154" s="67" t="s">
        <v>784</v>
      </c>
      <c r="G154" s="78">
        <v>3</v>
      </c>
      <c r="H154" s="58" t="s">
        <v>728</v>
      </c>
      <c r="I154" s="58" t="s">
        <v>729</v>
      </c>
      <c r="J154" s="60">
        <v>25.29</v>
      </c>
      <c r="K154" s="61">
        <v>0</v>
      </c>
      <c r="L154" s="62">
        <v>0</v>
      </c>
      <c r="M154" s="78" t="s">
        <v>42</v>
      </c>
      <c r="N154" s="61" t="s">
        <v>831</v>
      </c>
      <c r="O154" s="61">
        <v>2026</v>
      </c>
      <c r="P154" s="61" t="s">
        <v>51</v>
      </c>
      <c r="Q154" s="137"/>
      <c r="R154" s="73" t="s">
        <v>1125</v>
      </c>
    </row>
    <row r="155" spans="1:18" ht="73.5" x14ac:dyDescent="0.25">
      <c r="A155" s="50" t="s">
        <v>785</v>
      </c>
      <c r="B155" s="67" t="s">
        <v>786</v>
      </c>
      <c r="C155" s="67" t="s">
        <v>787</v>
      </c>
      <c r="D155" s="67" t="s">
        <v>788</v>
      </c>
      <c r="E155" s="67" t="s">
        <v>789</v>
      </c>
      <c r="F155" s="67" t="s">
        <v>790</v>
      </c>
      <c r="G155" s="78">
        <v>2</v>
      </c>
      <c r="H155" s="58" t="s">
        <v>728</v>
      </c>
      <c r="I155" s="58" t="s">
        <v>729</v>
      </c>
      <c r="J155" s="60">
        <v>25.29</v>
      </c>
      <c r="K155" s="61">
        <v>0</v>
      </c>
      <c r="L155" s="62">
        <v>0</v>
      </c>
      <c r="M155" s="78" t="s">
        <v>42</v>
      </c>
      <c r="N155" s="61" t="s">
        <v>831</v>
      </c>
      <c r="O155" s="61">
        <v>2026</v>
      </c>
      <c r="P155" s="61" t="s">
        <v>51</v>
      </c>
      <c r="Q155" s="137"/>
      <c r="R155" s="73" t="s">
        <v>1125</v>
      </c>
    </row>
    <row r="156" spans="1:18" ht="84" x14ac:dyDescent="0.25">
      <c r="A156" s="50" t="s">
        <v>791</v>
      </c>
      <c r="B156" s="67" t="s">
        <v>792</v>
      </c>
      <c r="C156" s="67" t="s">
        <v>793</v>
      </c>
      <c r="D156" s="67" t="s">
        <v>794</v>
      </c>
      <c r="E156" s="67" t="s">
        <v>795</v>
      </c>
      <c r="F156" s="67" t="s">
        <v>796</v>
      </c>
      <c r="G156" s="78">
        <v>2</v>
      </c>
      <c r="H156" s="58" t="s">
        <v>728</v>
      </c>
      <c r="I156" s="58" t="s">
        <v>729</v>
      </c>
      <c r="J156" s="60">
        <v>25.29</v>
      </c>
      <c r="K156" s="61">
        <v>0</v>
      </c>
      <c r="L156" s="62">
        <v>0</v>
      </c>
      <c r="M156" s="78" t="s">
        <v>42</v>
      </c>
      <c r="N156" s="61" t="s">
        <v>831</v>
      </c>
      <c r="O156" s="61">
        <v>2026</v>
      </c>
      <c r="P156" s="61" t="s">
        <v>51</v>
      </c>
      <c r="Q156" s="137"/>
      <c r="R156" s="73" t="s">
        <v>1125</v>
      </c>
    </row>
    <row r="157" spans="1:18" ht="52.5" x14ac:dyDescent="0.25">
      <c r="A157" s="50" t="s">
        <v>797</v>
      </c>
      <c r="B157" s="67" t="s">
        <v>798</v>
      </c>
      <c r="C157" s="67" t="s">
        <v>799</v>
      </c>
      <c r="D157" s="67" t="s">
        <v>800</v>
      </c>
      <c r="E157" s="67" t="s">
        <v>801</v>
      </c>
      <c r="F157" s="67" t="s">
        <v>802</v>
      </c>
      <c r="G157" s="78">
        <v>3</v>
      </c>
      <c r="H157" s="58" t="s">
        <v>728</v>
      </c>
      <c r="I157" s="58" t="s">
        <v>803</v>
      </c>
      <c r="J157" s="60">
        <v>12.14</v>
      </c>
      <c r="K157" s="61">
        <v>0</v>
      </c>
      <c r="L157" s="62">
        <v>0</v>
      </c>
      <c r="M157" s="78" t="s">
        <v>114</v>
      </c>
      <c r="N157" s="61" t="s">
        <v>831</v>
      </c>
      <c r="O157" s="61">
        <v>2026</v>
      </c>
      <c r="P157" s="61" t="s">
        <v>51</v>
      </c>
      <c r="Q157" s="137"/>
      <c r="R157" s="73" t="s">
        <v>1129</v>
      </c>
    </row>
    <row r="158" spans="1:18" ht="84" x14ac:dyDescent="0.25">
      <c r="A158" s="50" t="s">
        <v>797</v>
      </c>
      <c r="B158" s="67" t="s">
        <v>798</v>
      </c>
      <c r="C158" s="67" t="s">
        <v>799</v>
      </c>
      <c r="D158" s="67" t="s">
        <v>804</v>
      </c>
      <c r="E158" s="67" t="s">
        <v>805</v>
      </c>
      <c r="F158" s="67" t="s">
        <v>806</v>
      </c>
      <c r="G158" s="78">
        <v>10</v>
      </c>
      <c r="H158" s="58" t="s">
        <v>758</v>
      </c>
      <c r="I158" s="58" t="s">
        <v>759</v>
      </c>
      <c r="J158" s="60">
        <v>43.14</v>
      </c>
      <c r="K158" s="61">
        <v>0</v>
      </c>
      <c r="L158" s="62">
        <v>0</v>
      </c>
      <c r="M158" s="78" t="s">
        <v>278</v>
      </c>
      <c r="N158" s="61" t="s">
        <v>831</v>
      </c>
      <c r="O158" s="61">
        <v>2026</v>
      </c>
      <c r="P158" s="61" t="s">
        <v>51</v>
      </c>
      <c r="Q158" s="137"/>
      <c r="R158" s="73" t="s">
        <v>1129</v>
      </c>
    </row>
    <row r="159" spans="1:18" ht="73.5" x14ac:dyDescent="0.25">
      <c r="A159" s="50" t="s">
        <v>797</v>
      </c>
      <c r="B159" s="67" t="s">
        <v>798</v>
      </c>
      <c r="C159" s="67" t="s">
        <v>799</v>
      </c>
      <c r="D159" s="67" t="s">
        <v>714</v>
      </c>
      <c r="E159" s="67" t="s">
        <v>807</v>
      </c>
      <c r="F159" s="67" t="s">
        <v>757</v>
      </c>
      <c r="G159" s="78">
        <v>22</v>
      </c>
      <c r="H159" s="58" t="s">
        <v>758</v>
      </c>
      <c r="I159" s="58" t="s">
        <v>759</v>
      </c>
      <c r="J159" s="60">
        <v>43.14</v>
      </c>
      <c r="K159" s="61">
        <v>0</v>
      </c>
      <c r="L159" s="62">
        <v>0</v>
      </c>
      <c r="M159" s="78" t="s">
        <v>45</v>
      </c>
      <c r="N159" s="61" t="s">
        <v>831</v>
      </c>
      <c r="O159" s="61">
        <v>2026</v>
      </c>
      <c r="P159" s="61" t="s">
        <v>51</v>
      </c>
      <c r="Q159" s="137"/>
      <c r="R159" s="73" t="s">
        <v>1129</v>
      </c>
    </row>
    <row r="160" spans="1:18" ht="73.5" x14ac:dyDescent="0.25">
      <c r="A160" s="50" t="s">
        <v>797</v>
      </c>
      <c r="B160" s="67" t="s">
        <v>798</v>
      </c>
      <c r="C160" s="67" t="s">
        <v>799</v>
      </c>
      <c r="D160" s="67" t="s">
        <v>808</v>
      </c>
      <c r="E160" s="67" t="s">
        <v>809</v>
      </c>
      <c r="F160" s="67" t="s">
        <v>810</v>
      </c>
      <c r="G160" s="78">
        <v>13</v>
      </c>
      <c r="H160" s="58" t="s">
        <v>758</v>
      </c>
      <c r="I160" s="58" t="s">
        <v>759</v>
      </c>
      <c r="J160" s="60">
        <v>43.14</v>
      </c>
      <c r="K160" s="61">
        <v>0</v>
      </c>
      <c r="L160" s="62">
        <v>0</v>
      </c>
      <c r="M160" s="78" t="s">
        <v>105</v>
      </c>
      <c r="N160" s="61" t="s">
        <v>831</v>
      </c>
      <c r="O160" s="61">
        <v>2026</v>
      </c>
      <c r="P160" s="61" t="s">
        <v>51</v>
      </c>
      <c r="Q160" s="137"/>
      <c r="R160" s="73" t="s">
        <v>1129</v>
      </c>
    </row>
    <row r="161" spans="1:18" ht="73.5" x14ac:dyDescent="0.25">
      <c r="A161" s="50" t="s">
        <v>811</v>
      </c>
      <c r="B161" s="67" t="s">
        <v>812</v>
      </c>
      <c r="C161" s="67" t="s">
        <v>813</v>
      </c>
      <c r="D161" s="67" t="s">
        <v>714</v>
      </c>
      <c r="E161" s="67" t="s">
        <v>756</v>
      </c>
      <c r="F161" s="67" t="s">
        <v>814</v>
      </c>
      <c r="G161" s="78">
        <v>13</v>
      </c>
      <c r="H161" s="58" t="s">
        <v>758</v>
      </c>
      <c r="I161" s="58" t="s">
        <v>759</v>
      </c>
      <c r="J161" s="60">
        <v>43.14</v>
      </c>
      <c r="K161" s="61">
        <v>0</v>
      </c>
      <c r="L161" s="62">
        <v>0</v>
      </c>
      <c r="M161" s="78" t="s">
        <v>514</v>
      </c>
      <c r="N161" s="61" t="s">
        <v>831</v>
      </c>
      <c r="O161" s="61">
        <v>2026</v>
      </c>
      <c r="P161" s="61" t="s">
        <v>51</v>
      </c>
      <c r="Q161" s="137"/>
      <c r="R161" s="73" t="s">
        <v>1129</v>
      </c>
    </row>
    <row r="162" spans="1:18" ht="73.5" x14ac:dyDescent="0.25">
      <c r="A162" s="50" t="s">
        <v>815</v>
      </c>
      <c r="B162" s="67" t="s">
        <v>816</v>
      </c>
      <c r="C162" s="67" t="s">
        <v>817</v>
      </c>
      <c r="D162" s="67" t="s">
        <v>818</v>
      </c>
      <c r="E162" s="67" t="s">
        <v>819</v>
      </c>
      <c r="F162" s="67" t="s">
        <v>820</v>
      </c>
      <c r="G162" s="78">
        <v>2</v>
      </c>
      <c r="H162" s="58" t="s">
        <v>728</v>
      </c>
      <c r="I162" s="58" t="s">
        <v>729</v>
      </c>
      <c r="J162" s="60">
        <v>25.29</v>
      </c>
      <c r="K162" s="61">
        <v>0</v>
      </c>
      <c r="L162" s="62">
        <v>0</v>
      </c>
      <c r="M162" s="78" t="s">
        <v>829</v>
      </c>
      <c r="N162" s="61" t="s">
        <v>831</v>
      </c>
      <c r="O162" s="61">
        <v>2026</v>
      </c>
      <c r="P162" s="61" t="s">
        <v>51</v>
      </c>
      <c r="Q162" s="137"/>
      <c r="R162" s="73" t="s">
        <v>1125</v>
      </c>
    </row>
    <row r="163" spans="1:18" ht="73.5" x14ac:dyDescent="0.25">
      <c r="A163" s="50" t="s">
        <v>815</v>
      </c>
      <c r="B163" s="67" t="s">
        <v>816</v>
      </c>
      <c r="C163" s="67" t="s">
        <v>817</v>
      </c>
      <c r="D163" s="67" t="s">
        <v>821</v>
      </c>
      <c r="E163" s="67" t="s">
        <v>822</v>
      </c>
      <c r="F163" s="67" t="s">
        <v>693</v>
      </c>
      <c r="G163" s="78">
        <v>1</v>
      </c>
      <c r="H163" s="58" t="s">
        <v>728</v>
      </c>
      <c r="I163" s="58" t="s">
        <v>729</v>
      </c>
      <c r="J163" s="60">
        <v>25.29</v>
      </c>
      <c r="K163" s="61">
        <v>0</v>
      </c>
      <c r="L163" s="62">
        <v>0</v>
      </c>
      <c r="M163" s="78" t="s">
        <v>829</v>
      </c>
      <c r="N163" s="61" t="s">
        <v>831</v>
      </c>
      <c r="O163" s="61">
        <v>2026</v>
      </c>
      <c r="P163" s="61" t="s">
        <v>51</v>
      </c>
      <c r="Q163" s="137"/>
      <c r="R163" s="73" t="s">
        <v>1125</v>
      </c>
    </row>
    <row r="164" spans="1:18" ht="73.5" x14ac:dyDescent="0.25">
      <c r="A164" s="50" t="s">
        <v>815</v>
      </c>
      <c r="B164" s="67" t="s">
        <v>816</v>
      </c>
      <c r="C164" s="67" t="s">
        <v>817</v>
      </c>
      <c r="D164" s="67" t="s">
        <v>694</v>
      </c>
      <c r="E164" s="67" t="s">
        <v>695</v>
      </c>
      <c r="F164" s="67" t="s">
        <v>696</v>
      </c>
      <c r="G164" s="78">
        <v>2</v>
      </c>
      <c r="H164" s="58" t="s">
        <v>728</v>
      </c>
      <c r="I164" s="58" t="s">
        <v>729</v>
      </c>
      <c r="J164" s="60">
        <v>25.29</v>
      </c>
      <c r="K164" s="61">
        <v>0</v>
      </c>
      <c r="L164" s="62">
        <v>0</v>
      </c>
      <c r="M164" s="78" t="s">
        <v>829</v>
      </c>
      <c r="N164" s="61" t="s">
        <v>831</v>
      </c>
      <c r="O164" s="61">
        <v>2026</v>
      </c>
      <c r="P164" s="61" t="s">
        <v>51</v>
      </c>
      <c r="Q164" s="137"/>
      <c r="R164" s="73" t="s">
        <v>1125</v>
      </c>
    </row>
    <row r="165" spans="1:18" ht="84" x14ac:dyDescent="0.25">
      <c r="A165" s="50" t="s">
        <v>815</v>
      </c>
      <c r="B165" s="67" t="s">
        <v>816</v>
      </c>
      <c r="C165" s="67" t="s">
        <v>817</v>
      </c>
      <c r="D165" s="67" t="s">
        <v>823</v>
      </c>
      <c r="E165" s="67" t="s">
        <v>824</v>
      </c>
      <c r="F165" s="67" t="s">
        <v>825</v>
      </c>
      <c r="G165" s="78">
        <v>3</v>
      </c>
      <c r="H165" s="58" t="s">
        <v>758</v>
      </c>
      <c r="I165" s="58" t="s">
        <v>759</v>
      </c>
      <c r="J165" s="60">
        <v>43.14</v>
      </c>
      <c r="K165" s="61">
        <v>0</v>
      </c>
      <c r="L165" s="62">
        <v>0</v>
      </c>
      <c r="M165" s="78" t="s">
        <v>45</v>
      </c>
      <c r="N165" s="61" t="s">
        <v>831</v>
      </c>
      <c r="O165" s="61">
        <v>2026</v>
      </c>
      <c r="P165" s="61" t="s">
        <v>51</v>
      </c>
      <c r="Q165" s="137"/>
      <c r="R165" s="73" t="s">
        <v>1126</v>
      </c>
    </row>
    <row r="166" spans="1:18" ht="73.5" x14ac:dyDescent="0.25">
      <c r="A166" s="50" t="s">
        <v>835</v>
      </c>
      <c r="B166" s="67" t="s">
        <v>836</v>
      </c>
      <c r="C166" s="67" t="s">
        <v>837</v>
      </c>
      <c r="D166" s="67" t="s">
        <v>838</v>
      </c>
      <c r="E166" s="67" t="s">
        <v>839</v>
      </c>
      <c r="F166" s="67" t="s">
        <v>840</v>
      </c>
      <c r="G166" s="78">
        <v>1</v>
      </c>
      <c r="H166" s="58" t="s">
        <v>770</v>
      </c>
      <c r="I166" s="58" t="s">
        <v>841</v>
      </c>
      <c r="J166" s="60">
        <v>7</v>
      </c>
      <c r="K166" s="61">
        <v>0</v>
      </c>
      <c r="L166" s="62">
        <v>0</v>
      </c>
      <c r="M166" s="78" t="s">
        <v>45</v>
      </c>
      <c r="N166" s="61" t="s">
        <v>929</v>
      </c>
      <c r="O166" s="61">
        <v>2026</v>
      </c>
      <c r="P166" s="61" t="s">
        <v>51</v>
      </c>
      <c r="Q166" s="137"/>
      <c r="R166" s="73" t="s">
        <v>1130</v>
      </c>
    </row>
    <row r="167" spans="1:18" ht="73.5" x14ac:dyDescent="0.25">
      <c r="A167" s="50" t="s">
        <v>835</v>
      </c>
      <c r="B167" s="67" t="s">
        <v>836</v>
      </c>
      <c r="C167" s="67" t="s">
        <v>837</v>
      </c>
      <c r="D167" s="67" t="s">
        <v>842</v>
      </c>
      <c r="E167" s="67" t="s">
        <v>843</v>
      </c>
      <c r="F167" s="67" t="s">
        <v>844</v>
      </c>
      <c r="G167" s="78">
        <v>1</v>
      </c>
      <c r="H167" s="58" t="s">
        <v>770</v>
      </c>
      <c r="I167" s="58" t="s">
        <v>841</v>
      </c>
      <c r="J167" s="60">
        <v>7</v>
      </c>
      <c r="K167" s="61">
        <v>0</v>
      </c>
      <c r="L167" s="62">
        <v>0</v>
      </c>
      <c r="M167" s="78" t="s">
        <v>45</v>
      </c>
      <c r="N167" s="61" t="s">
        <v>929</v>
      </c>
      <c r="O167" s="61">
        <v>2026</v>
      </c>
      <c r="P167" s="61" t="s">
        <v>51</v>
      </c>
      <c r="Q167" s="137"/>
      <c r="R167" s="73" t="s">
        <v>1130</v>
      </c>
    </row>
    <row r="168" spans="1:18" ht="84" x14ac:dyDescent="0.25">
      <c r="A168" s="50" t="s">
        <v>845</v>
      </c>
      <c r="B168" s="67" t="s">
        <v>846</v>
      </c>
      <c r="C168" s="67" t="s">
        <v>847</v>
      </c>
      <c r="D168" s="67" t="s">
        <v>848</v>
      </c>
      <c r="E168" s="67" t="s">
        <v>849</v>
      </c>
      <c r="F168" s="67" t="s">
        <v>850</v>
      </c>
      <c r="G168" s="78">
        <v>1</v>
      </c>
      <c r="H168" s="58" t="s">
        <v>770</v>
      </c>
      <c r="I168" s="58" t="s">
        <v>851</v>
      </c>
      <c r="J168" s="60">
        <v>3</v>
      </c>
      <c r="K168" s="61">
        <v>0</v>
      </c>
      <c r="L168" s="62">
        <v>0</v>
      </c>
      <c r="M168" s="78" t="s">
        <v>45</v>
      </c>
      <c r="N168" s="61" t="s">
        <v>929</v>
      </c>
      <c r="O168" s="61">
        <v>2026</v>
      </c>
      <c r="P168" s="61" t="s">
        <v>51</v>
      </c>
      <c r="Q168" s="137"/>
      <c r="R168" s="73" t="s">
        <v>1130</v>
      </c>
    </row>
    <row r="169" spans="1:18" ht="84" x14ac:dyDescent="0.25">
      <c r="A169" s="50" t="s">
        <v>845</v>
      </c>
      <c r="B169" s="67" t="s">
        <v>846</v>
      </c>
      <c r="C169" s="67" t="s">
        <v>847</v>
      </c>
      <c r="D169" s="67" t="s">
        <v>852</v>
      </c>
      <c r="E169" s="67" t="s">
        <v>853</v>
      </c>
      <c r="F169" s="67" t="s">
        <v>854</v>
      </c>
      <c r="G169" s="78">
        <v>2</v>
      </c>
      <c r="H169" s="58" t="s">
        <v>855</v>
      </c>
      <c r="I169" s="58" t="s">
        <v>856</v>
      </c>
      <c r="J169" s="60">
        <v>21</v>
      </c>
      <c r="K169" s="61">
        <v>0</v>
      </c>
      <c r="L169" s="62">
        <v>0</v>
      </c>
      <c r="M169" s="78" t="s">
        <v>45</v>
      </c>
      <c r="N169" s="61" t="s">
        <v>929</v>
      </c>
      <c r="O169" s="61">
        <v>2026</v>
      </c>
      <c r="P169" s="61" t="s">
        <v>51</v>
      </c>
      <c r="Q169" s="137"/>
      <c r="R169" s="73" t="s">
        <v>1130</v>
      </c>
    </row>
    <row r="170" spans="1:18" ht="84" x14ac:dyDescent="0.25">
      <c r="A170" s="50" t="s">
        <v>845</v>
      </c>
      <c r="B170" s="67" t="s">
        <v>846</v>
      </c>
      <c r="C170" s="67" t="s">
        <v>847</v>
      </c>
      <c r="D170" s="67" t="s">
        <v>842</v>
      </c>
      <c r="E170" s="67" t="s">
        <v>843</v>
      </c>
      <c r="F170" s="67" t="s">
        <v>844</v>
      </c>
      <c r="G170" s="78">
        <v>1</v>
      </c>
      <c r="H170" s="58" t="s">
        <v>770</v>
      </c>
      <c r="I170" s="58" t="s">
        <v>841</v>
      </c>
      <c r="J170" s="60">
        <v>7</v>
      </c>
      <c r="K170" s="61">
        <v>0</v>
      </c>
      <c r="L170" s="62">
        <v>0</v>
      </c>
      <c r="M170" s="78" t="s">
        <v>45</v>
      </c>
      <c r="N170" s="61" t="s">
        <v>929</v>
      </c>
      <c r="O170" s="61">
        <v>2026</v>
      </c>
      <c r="P170" s="61" t="s">
        <v>51</v>
      </c>
      <c r="Q170" s="137"/>
      <c r="R170" s="73" t="s">
        <v>1130</v>
      </c>
    </row>
    <row r="171" spans="1:18" ht="84" x14ac:dyDescent="0.25">
      <c r="A171" s="50" t="s">
        <v>857</v>
      </c>
      <c r="B171" s="67" t="s">
        <v>858</v>
      </c>
      <c r="C171" s="67" t="s">
        <v>859</v>
      </c>
      <c r="D171" s="67" t="s">
        <v>860</v>
      </c>
      <c r="E171" s="67" t="s">
        <v>861</v>
      </c>
      <c r="F171" s="67" t="s">
        <v>862</v>
      </c>
      <c r="G171" s="78">
        <v>4</v>
      </c>
      <c r="H171" s="58" t="s">
        <v>770</v>
      </c>
      <c r="I171" s="58" t="s">
        <v>841</v>
      </c>
      <c r="J171" s="60">
        <v>7</v>
      </c>
      <c r="K171" s="61">
        <v>0</v>
      </c>
      <c r="L171" s="62">
        <v>0</v>
      </c>
      <c r="M171" s="78" t="s">
        <v>45</v>
      </c>
      <c r="N171" s="61" t="s">
        <v>929</v>
      </c>
      <c r="O171" s="61">
        <v>2026</v>
      </c>
      <c r="P171" s="61" t="s">
        <v>51</v>
      </c>
      <c r="Q171" s="137"/>
      <c r="R171" s="73" t="s">
        <v>1130</v>
      </c>
    </row>
    <row r="172" spans="1:18" ht="84" x14ac:dyDescent="0.25">
      <c r="A172" s="50" t="s">
        <v>857</v>
      </c>
      <c r="B172" s="67" t="s">
        <v>858</v>
      </c>
      <c r="C172" s="67" t="s">
        <v>859</v>
      </c>
      <c r="D172" s="67" t="s">
        <v>863</v>
      </c>
      <c r="E172" s="67" t="s">
        <v>864</v>
      </c>
      <c r="F172" s="67" t="s">
        <v>840</v>
      </c>
      <c r="G172" s="78">
        <v>1</v>
      </c>
      <c r="H172" s="58" t="s">
        <v>770</v>
      </c>
      <c r="I172" s="58" t="s">
        <v>865</v>
      </c>
      <c r="J172" s="60">
        <v>10</v>
      </c>
      <c r="K172" s="61">
        <v>0</v>
      </c>
      <c r="L172" s="62">
        <v>0</v>
      </c>
      <c r="M172" s="78" t="s">
        <v>45</v>
      </c>
      <c r="N172" s="61" t="s">
        <v>929</v>
      </c>
      <c r="O172" s="61">
        <v>2026</v>
      </c>
      <c r="P172" s="61" t="s">
        <v>51</v>
      </c>
      <c r="Q172" s="137"/>
      <c r="R172" s="73" t="s">
        <v>1130</v>
      </c>
    </row>
    <row r="173" spans="1:18" ht="84" x14ac:dyDescent="0.25">
      <c r="A173" s="50" t="s">
        <v>857</v>
      </c>
      <c r="B173" s="67" t="s">
        <v>858</v>
      </c>
      <c r="C173" s="67" t="s">
        <v>859</v>
      </c>
      <c r="D173" s="67" t="s">
        <v>842</v>
      </c>
      <c r="E173" s="67" t="s">
        <v>843</v>
      </c>
      <c r="F173" s="67" t="s">
        <v>844</v>
      </c>
      <c r="G173" s="78">
        <v>1</v>
      </c>
      <c r="H173" s="58" t="s">
        <v>770</v>
      </c>
      <c r="I173" s="58" t="s">
        <v>841</v>
      </c>
      <c r="J173" s="60">
        <v>7</v>
      </c>
      <c r="K173" s="61">
        <v>0</v>
      </c>
      <c r="L173" s="62">
        <v>0</v>
      </c>
      <c r="M173" s="78" t="s">
        <v>45</v>
      </c>
      <c r="N173" s="61" t="s">
        <v>929</v>
      </c>
      <c r="O173" s="61">
        <v>2026</v>
      </c>
      <c r="P173" s="61" t="s">
        <v>51</v>
      </c>
      <c r="Q173" s="137"/>
      <c r="R173" s="73" t="s">
        <v>1130</v>
      </c>
    </row>
    <row r="174" spans="1:18" ht="73.5" x14ac:dyDescent="0.25">
      <c r="A174" s="50" t="s">
        <v>866</v>
      </c>
      <c r="B174" s="67" t="s">
        <v>867</v>
      </c>
      <c r="C174" s="67" t="s">
        <v>868</v>
      </c>
      <c r="D174" s="67" t="s">
        <v>838</v>
      </c>
      <c r="E174" s="67" t="s">
        <v>839</v>
      </c>
      <c r="F174" s="67" t="s">
        <v>840</v>
      </c>
      <c r="G174" s="78">
        <v>1</v>
      </c>
      <c r="H174" s="58" t="s">
        <v>770</v>
      </c>
      <c r="I174" s="58" t="s">
        <v>841</v>
      </c>
      <c r="J174" s="60">
        <v>7</v>
      </c>
      <c r="K174" s="61">
        <v>0</v>
      </c>
      <c r="L174" s="62">
        <v>0</v>
      </c>
      <c r="M174" s="78" t="s">
        <v>45</v>
      </c>
      <c r="N174" s="61" t="s">
        <v>929</v>
      </c>
      <c r="O174" s="61">
        <v>2026</v>
      </c>
      <c r="P174" s="61" t="s">
        <v>51</v>
      </c>
      <c r="Q174" s="137"/>
      <c r="R174" s="73" t="s">
        <v>1130</v>
      </c>
    </row>
    <row r="175" spans="1:18" ht="73.5" x14ac:dyDescent="0.25">
      <c r="A175" s="50" t="s">
        <v>866</v>
      </c>
      <c r="B175" s="67" t="s">
        <v>867</v>
      </c>
      <c r="C175" s="67" t="s">
        <v>868</v>
      </c>
      <c r="D175" s="67" t="s">
        <v>842</v>
      </c>
      <c r="E175" s="67" t="s">
        <v>843</v>
      </c>
      <c r="F175" s="67" t="s">
        <v>844</v>
      </c>
      <c r="G175" s="78">
        <v>1</v>
      </c>
      <c r="H175" s="58" t="s">
        <v>770</v>
      </c>
      <c r="I175" s="58" t="s">
        <v>841</v>
      </c>
      <c r="J175" s="60">
        <v>7</v>
      </c>
      <c r="K175" s="61">
        <v>0</v>
      </c>
      <c r="L175" s="62">
        <v>0</v>
      </c>
      <c r="M175" s="78" t="s">
        <v>45</v>
      </c>
      <c r="N175" s="61" t="s">
        <v>929</v>
      </c>
      <c r="O175" s="61">
        <v>2026</v>
      </c>
      <c r="P175" s="61" t="s">
        <v>51</v>
      </c>
      <c r="Q175" s="137"/>
      <c r="R175" s="73" t="s">
        <v>1130</v>
      </c>
    </row>
    <row r="176" spans="1:18" ht="73.5" x14ac:dyDescent="0.25">
      <c r="A176" s="50" t="s">
        <v>869</v>
      </c>
      <c r="B176" s="67" t="s">
        <v>870</v>
      </c>
      <c r="C176" s="67" t="s">
        <v>871</v>
      </c>
      <c r="D176" s="67" t="s">
        <v>872</v>
      </c>
      <c r="E176" s="67" t="s">
        <v>873</v>
      </c>
      <c r="F176" s="67" t="s">
        <v>874</v>
      </c>
      <c r="G176" s="78">
        <v>1</v>
      </c>
      <c r="H176" s="58" t="s">
        <v>736</v>
      </c>
      <c r="I176" s="58" t="s">
        <v>875</v>
      </c>
      <c r="J176" s="60">
        <v>29</v>
      </c>
      <c r="K176" s="61">
        <v>0</v>
      </c>
      <c r="L176" s="62">
        <v>0</v>
      </c>
      <c r="M176" s="78" t="s">
        <v>45</v>
      </c>
      <c r="N176" s="61" t="s">
        <v>929</v>
      </c>
      <c r="O176" s="61">
        <v>2026</v>
      </c>
      <c r="P176" s="61" t="s">
        <v>51</v>
      </c>
      <c r="Q176" s="137"/>
      <c r="R176" s="73" t="s">
        <v>1130</v>
      </c>
    </row>
    <row r="177" spans="1:18" ht="73.5" x14ac:dyDescent="0.25">
      <c r="A177" s="50" t="s">
        <v>869</v>
      </c>
      <c r="B177" s="67" t="s">
        <v>870</v>
      </c>
      <c r="C177" s="67" t="s">
        <v>871</v>
      </c>
      <c r="D177" s="67" t="s">
        <v>876</v>
      </c>
      <c r="E177" s="67" t="s">
        <v>877</v>
      </c>
      <c r="F177" s="67" t="s">
        <v>878</v>
      </c>
      <c r="G177" s="78">
        <v>4</v>
      </c>
      <c r="H177" s="58" t="s">
        <v>770</v>
      </c>
      <c r="I177" s="58" t="s">
        <v>841</v>
      </c>
      <c r="J177" s="60">
        <v>7</v>
      </c>
      <c r="K177" s="61">
        <v>0</v>
      </c>
      <c r="L177" s="62">
        <v>0</v>
      </c>
      <c r="M177" s="78" t="s">
        <v>45</v>
      </c>
      <c r="N177" s="61" t="s">
        <v>929</v>
      </c>
      <c r="O177" s="61">
        <v>2026</v>
      </c>
      <c r="P177" s="61" t="s">
        <v>51</v>
      </c>
      <c r="Q177" s="137"/>
      <c r="R177" s="73" t="s">
        <v>1130</v>
      </c>
    </row>
    <row r="178" spans="1:18" ht="73.5" x14ac:dyDescent="0.25">
      <c r="A178" s="50" t="s">
        <v>869</v>
      </c>
      <c r="B178" s="67" t="s">
        <v>870</v>
      </c>
      <c r="C178" s="67" t="s">
        <v>871</v>
      </c>
      <c r="D178" s="67" t="s">
        <v>842</v>
      </c>
      <c r="E178" s="67" t="s">
        <v>843</v>
      </c>
      <c r="F178" s="67" t="s">
        <v>844</v>
      </c>
      <c r="G178" s="78">
        <v>1</v>
      </c>
      <c r="H178" s="58" t="s">
        <v>770</v>
      </c>
      <c r="I178" s="58" t="s">
        <v>841</v>
      </c>
      <c r="J178" s="60">
        <v>7</v>
      </c>
      <c r="K178" s="61">
        <v>0</v>
      </c>
      <c r="L178" s="62">
        <v>0</v>
      </c>
      <c r="M178" s="78" t="s">
        <v>45</v>
      </c>
      <c r="N178" s="61" t="s">
        <v>929</v>
      </c>
      <c r="O178" s="61">
        <v>2026</v>
      </c>
      <c r="P178" s="61" t="s">
        <v>51</v>
      </c>
      <c r="Q178" s="137"/>
      <c r="R178" s="73" t="s">
        <v>1130</v>
      </c>
    </row>
    <row r="179" spans="1:18" ht="73.5" x14ac:dyDescent="0.25">
      <c r="A179" s="50" t="s">
        <v>879</v>
      </c>
      <c r="B179" s="67" t="s">
        <v>880</v>
      </c>
      <c r="C179" s="67" t="s">
        <v>881</v>
      </c>
      <c r="D179" s="67" t="s">
        <v>882</v>
      </c>
      <c r="E179" s="67" t="s">
        <v>883</v>
      </c>
      <c r="F179" s="67" t="s">
        <v>884</v>
      </c>
      <c r="G179" s="78">
        <v>8</v>
      </c>
      <c r="H179" s="58" t="s">
        <v>770</v>
      </c>
      <c r="I179" s="58" t="s">
        <v>875</v>
      </c>
      <c r="J179" s="60">
        <v>33</v>
      </c>
      <c r="K179" s="61">
        <v>0</v>
      </c>
      <c r="L179" s="62">
        <v>0</v>
      </c>
      <c r="M179" s="78" t="s">
        <v>45</v>
      </c>
      <c r="N179" s="61" t="s">
        <v>929</v>
      </c>
      <c r="O179" s="61">
        <v>2026</v>
      </c>
      <c r="P179" s="61" t="s">
        <v>51</v>
      </c>
      <c r="Q179" s="137"/>
      <c r="R179" s="73" t="s">
        <v>1130</v>
      </c>
    </row>
    <row r="180" spans="1:18" ht="73.5" x14ac:dyDescent="0.25">
      <c r="A180" s="50" t="s">
        <v>879</v>
      </c>
      <c r="B180" s="67" t="s">
        <v>880</v>
      </c>
      <c r="C180" s="67" t="s">
        <v>881</v>
      </c>
      <c r="D180" s="67" t="s">
        <v>885</v>
      </c>
      <c r="E180" s="67" t="s">
        <v>877</v>
      </c>
      <c r="F180" s="67" t="s">
        <v>878</v>
      </c>
      <c r="G180" s="78">
        <v>4</v>
      </c>
      <c r="H180" s="58" t="s">
        <v>770</v>
      </c>
      <c r="I180" s="58" t="s">
        <v>841</v>
      </c>
      <c r="J180" s="60">
        <v>7</v>
      </c>
      <c r="K180" s="61">
        <v>0</v>
      </c>
      <c r="L180" s="62">
        <v>0</v>
      </c>
      <c r="M180" s="78" t="s">
        <v>45</v>
      </c>
      <c r="N180" s="61" t="s">
        <v>929</v>
      </c>
      <c r="O180" s="61">
        <v>2026</v>
      </c>
      <c r="P180" s="61" t="s">
        <v>51</v>
      </c>
      <c r="Q180" s="137"/>
      <c r="R180" s="73" t="s">
        <v>1130</v>
      </c>
    </row>
    <row r="181" spans="1:18" ht="73.5" x14ac:dyDescent="0.25">
      <c r="A181" s="50" t="s">
        <v>879</v>
      </c>
      <c r="B181" s="67" t="s">
        <v>880</v>
      </c>
      <c r="C181" s="67" t="s">
        <v>881</v>
      </c>
      <c r="D181" s="67" t="s">
        <v>842</v>
      </c>
      <c r="E181" s="67" t="s">
        <v>843</v>
      </c>
      <c r="F181" s="67" t="s">
        <v>844</v>
      </c>
      <c r="G181" s="78">
        <v>1</v>
      </c>
      <c r="H181" s="58" t="s">
        <v>770</v>
      </c>
      <c r="I181" s="58" t="s">
        <v>841</v>
      </c>
      <c r="J181" s="60">
        <v>7</v>
      </c>
      <c r="K181" s="61">
        <v>0</v>
      </c>
      <c r="L181" s="62">
        <v>0</v>
      </c>
      <c r="M181" s="78" t="s">
        <v>45</v>
      </c>
      <c r="N181" s="61" t="s">
        <v>929</v>
      </c>
      <c r="O181" s="61">
        <v>2026</v>
      </c>
      <c r="P181" s="61" t="s">
        <v>51</v>
      </c>
      <c r="Q181" s="137"/>
      <c r="R181" s="73" t="s">
        <v>1130</v>
      </c>
    </row>
    <row r="182" spans="1:18" ht="73.5" x14ac:dyDescent="0.25">
      <c r="A182" s="50" t="s">
        <v>886</v>
      </c>
      <c r="B182" s="67" t="s">
        <v>887</v>
      </c>
      <c r="C182" s="67" t="s">
        <v>888</v>
      </c>
      <c r="D182" s="67" t="s">
        <v>889</v>
      </c>
      <c r="E182" s="67" t="s">
        <v>890</v>
      </c>
      <c r="F182" s="67" t="s">
        <v>891</v>
      </c>
      <c r="G182" s="78">
        <v>10</v>
      </c>
      <c r="H182" s="58" t="s">
        <v>770</v>
      </c>
      <c r="I182" s="58" t="s">
        <v>729</v>
      </c>
      <c r="J182" s="60">
        <v>25</v>
      </c>
      <c r="K182" s="61">
        <v>0</v>
      </c>
      <c r="L182" s="62">
        <v>0</v>
      </c>
      <c r="M182" s="78" t="s">
        <v>45</v>
      </c>
      <c r="N182" s="61" t="s">
        <v>929</v>
      </c>
      <c r="O182" s="61">
        <v>2026</v>
      </c>
      <c r="P182" s="61" t="s">
        <v>51</v>
      </c>
      <c r="Q182" s="137"/>
      <c r="R182" s="73" t="s">
        <v>1130</v>
      </c>
    </row>
    <row r="183" spans="1:18" ht="84" x14ac:dyDescent="0.25">
      <c r="A183" s="50" t="s">
        <v>892</v>
      </c>
      <c r="B183" s="67" t="s">
        <v>893</v>
      </c>
      <c r="C183" s="67" t="s">
        <v>894</v>
      </c>
      <c r="D183" s="67" t="s">
        <v>895</v>
      </c>
      <c r="E183" s="67" t="s">
        <v>873</v>
      </c>
      <c r="F183" s="67" t="s">
        <v>896</v>
      </c>
      <c r="G183" s="78">
        <v>1</v>
      </c>
      <c r="H183" s="58" t="s">
        <v>736</v>
      </c>
      <c r="I183" s="58" t="s">
        <v>875</v>
      </c>
      <c r="J183" s="60">
        <v>29</v>
      </c>
      <c r="K183" s="61">
        <v>0</v>
      </c>
      <c r="L183" s="62">
        <v>0</v>
      </c>
      <c r="M183" s="78" t="s">
        <v>45</v>
      </c>
      <c r="N183" s="61" t="s">
        <v>929</v>
      </c>
      <c r="O183" s="61">
        <v>2026</v>
      </c>
      <c r="P183" s="61" t="s">
        <v>51</v>
      </c>
      <c r="Q183" s="137"/>
      <c r="R183" s="73" t="s">
        <v>1130</v>
      </c>
    </row>
    <row r="184" spans="1:18" ht="84" x14ac:dyDescent="0.25">
      <c r="A184" s="50" t="s">
        <v>892</v>
      </c>
      <c r="B184" s="67" t="s">
        <v>893</v>
      </c>
      <c r="C184" s="67" t="s">
        <v>894</v>
      </c>
      <c r="D184" s="67" t="s">
        <v>897</v>
      </c>
      <c r="E184" s="67" t="s">
        <v>898</v>
      </c>
      <c r="F184" s="67" t="s">
        <v>840</v>
      </c>
      <c r="G184" s="78">
        <v>1</v>
      </c>
      <c r="H184" s="58" t="s">
        <v>770</v>
      </c>
      <c r="I184" s="58" t="s">
        <v>841</v>
      </c>
      <c r="J184" s="60">
        <v>7</v>
      </c>
      <c r="K184" s="61">
        <v>0</v>
      </c>
      <c r="L184" s="62">
        <v>0</v>
      </c>
      <c r="M184" s="78" t="s">
        <v>45</v>
      </c>
      <c r="N184" s="61" t="s">
        <v>929</v>
      </c>
      <c r="O184" s="61">
        <v>2026</v>
      </c>
      <c r="P184" s="61" t="s">
        <v>51</v>
      </c>
      <c r="Q184" s="137"/>
      <c r="R184" s="73" t="s">
        <v>1130</v>
      </c>
    </row>
    <row r="185" spans="1:18" ht="84" x14ac:dyDescent="0.25">
      <c r="A185" s="50" t="s">
        <v>892</v>
      </c>
      <c r="B185" s="67" t="s">
        <v>893</v>
      </c>
      <c r="C185" s="67" t="s">
        <v>894</v>
      </c>
      <c r="D185" s="67" t="s">
        <v>899</v>
      </c>
      <c r="E185" s="67" t="s">
        <v>900</v>
      </c>
      <c r="F185" s="67" t="s">
        <v>901</v>
      </c>
      <c r="G185" s="78">
        <v>1</v>
      </c>
      <c r="H185" s="58" t="s">
        <v>770</v>
      </c>
      <c r="I185" s="58" t="s">
        <v>841</v>
      </c>
      <c r="J185" s="60">
        <v>7</v>
      </c>
      <c r="K185" s="61">
        <v>0</v>
      </c>
      <c r="L185" s="62">
        <v>0</v>
      </c>
      <c r="M185" s="78" t="s">
        <v>45</v>
      </c>
      <c r="N185" s="61" t="s">
        <v>929</v>
      </c>
      <c r="O185" s="61">
        <v>2026</v>
      </c>
      <c r="P185" s="61" t="s">
        <v>51</v>
      </c>
      <c r="Q185" s="137"/>
      <c r="R185" s="73" t="s">
        <v>1130</v>
      </c>
    </row>
    <row r="186" spans="1:18" ht="84" x14ac:dyDescent="0.25">
      <c r="A186" s="50" t="s">
        <v>892</v>
      </c>
      <c r="B186" s="67" t="s">
        <v>893</v>
      </c>
      <c r="C186" s="67" t="s">
        <v>894</v>
      </c>
      <c r="D186" s="67" t="s">
        <v>842</v>
      </c>
      <c r="E186" s="67" t="s">
        <v>843</v>
      </c>
      <c r="F186" s="67" t="s">
        <v>844</v>
      </c>
      <c r="G186" s="78">
        <v>1</v>
      </c>
      <c r="H186" s="58" t="s">
        <v>770</v>
      </c>
      <c r="I186" s="58" t="s">
        <v>841</v>
      </c>
      <c r="J186" s="60">
        <v>7</v>
      </c>
      <c r="K186" s="61">
        <v>0</v>
      </c>
      <c r="L186" s="62">
        <v>0</v>
      </c>
      <c r="M186" s="78" t="s">
        <v>45</v>
      </c>
      <c r="N186" s="61" t="s">
        <v>929</v>
      </c>
      <c r="O186" s="61">
        <v>2026</v>
      </c>
      <c r="P186" s="61" t="s">
        <v>51</v>
      </c>
      <c r="Q186" s="137"/>
      <c r="R186" s="73" t="s">
        <v>1130</v>
      </c>
    </row>
    <row r="187" spans="1:18" ht="73.5" x14ac:dyDescent="0.25">
      <c r="A187" s="50" t="s">
        <v>902</v>
      </c>
      <c r="B187" s="67" t="s">
        <v>903</v>
      </c>
      <c r="C187" s="67" t="s">
        <v>904</v>
      </c>
      <c r="D187" s="67" t="s">
        <v>905</v>
      </c>
      <c r="E187" s="67" t="s">
        <v>906</v>
      </c>
      <c r="F187" s="67" t="s">
        <v>907</v>
      </c>
      <c r="G187" s="78">
        <v>5</v>
      </c>
      <c r="H187" s="58" t="s">
        <v>770</v>
      </c>
      <c r="I187" s="58" t="s">
        <v>875</v>
      </c>
      <c r="J187" s="60">
        <v>33</v>
      </c>
      <c r="K187" s="61">
        <v>0</v>
      </c>
      <c r="L187" s="62">
        <v>0</v>
      </c>
      <c r="M187" s="78" t="s">
        <v>45</v>
      </c>
      <c r="N187" s="61" t="s">
        <v>929</v>
      </c>
      <c r="O187" s="61">
        <v>2026</v>
      </c>
      <c r="P187" s="61" t="s">
        <v>51</v>
      </c>
      <c r="Q187" s="137"/>
      <c r="R187" s="73" t="s">
        <v>1130</v>
      </c>
    </row>
    <row r="188" spans="1:18" ht="73.5" x14ac:dyDescent="0.25">
      <c r="A188" s="50" t="s">
        <v>902</v>
      </c>
      <c r="B188" s="67" t="s">
        <v>903</v>
      </c>
      <c r="C188" s="67" t="s">
        <v>904</v>
      </c>
      <c r="D188" s="67" t="s">
        <v>908</v>
      </c>
      <c r="E188" s="67" t="s">
        <v>909</v>
      </c>
      <c r="F188" s="67" t="s">
        <v>910</v>
      </c>
      <c r="G188" s="78">
        <v>4</v>
      </c>
      <c r="H188" s="58" t="s">
        <v>770</v>
      </c>
      <c r="I188" s="58" t="s">
        <v>875</v>
      </c>
      <c r="J188" s="60">
        <v>33</v>
      </c>
      <c r="K188" s="61">
        <v>0</v>
      </c>
      <c r="L188" s="62">
        <v>0</v>
      </c>
      <c r="M188" s="78" t="s">
        <v>45</v>
      </c>
      <c r="N188" s="61" t="s">
        <v>929</v>
      </c>
      <c r="O188" s="61">
        <v>2026</v>
      </c>
      <c r="P188" s="61" t="s">
        <v>51</v>
      </c>
      <c r="Q188" s="137"/>
      <c r="R188" s="73" t="s">
        <v>1130</v>
      </c>
    </row>
    <row r="189" spans="1:18" ht="73.5" x14ac:dyDescent="0.25">
      <c r="A189" s="50" t="s">
        <v>902</v>
      </c>
      <c r="B189" s="67" t="s">
        <v>903</v>
      </c>
      <c r="C189" s="67" t="s">
        <v>904</v>
      </c>
      <c r="D189" s="67" t="s">
        <v>842</v>
      </c>
      <c r="E189" s="67" t="s">
        <v>843</v>
      </c>
      <c r="F189" s="67" t="s">
        <v>844</v>
      </c>
      <c r="G189" s="78">
        <v>1</v>
      </c>
      <c r="H189" s="58" t="s">
        <v>770</v>
      </c>
      <c r="I189" s="58" t="s">
        <v>841</v>
      </c>
      <c r="J189" s="60">
        <v>7</v>
      </c>
      <c r="K189" s="61">
        <v>0</v>
      </c>
      <c r="L189" s="62">
        <v>0</v>
      </c>
      <c r="M189" s="78" t="s">
        <v>45</v>
      </c>
      <c r="N189" s="61" t="s">
        <v>929</v>
      </c>
      <c r="O189" s="61">
        <v>2026</v>
      </c>
      <c r="P189" s="61" t="s">
        <v>51</v>
      </c>
      <c r="Q189" s="137"/>
      <c r="R189" s="73" t="s">
        <v>1130</v>
      </c>
    </row>
    <row r="190" spans="1:18" ht="84" x14ac:dyDescent="0.25">
      <c r="A190" s="50" t="s">
        <v>911</v>
      </c>
      <c r="B190" s="67" t="s">
        <v>912</v>
      </c>
      <c r="C190" s="67" t="s">
        <v>913</v>
      </c>
      <c r="D190" s="67" t="s">
        <v>905</v>
      </c>
      <c r="E190" s="67" t="s">
        <v>914</v>
      </c>
      <c r="F190" s="67" t="s">
        <v>915</v>
      </c>
      <c r="G190" s="78">
        <v>5</v>
      </c>
      <c r="H190" s="58" t="s">
        <v>770</v>
      </c>
      <c r="I190" s="58" t="s">
        <v>875</v>
      </c>
      <c r="J190" s="60">
        <v>33</v>
      </c>
      <c r="K190" s="61">
        <v>0</v>
      </c>
      <c r="L190" s="62">
        <v>0</v>
      </c>
      <c r="M190" s="78" t="s">
        <v>45</v>
      </c>
      <c r="N190" s="61" t="s">
        <v>929</v>
      </c>
      <c r="O190" s="61">
        <v>2026</v>
      </c>
      <c r="P190" s="61" t="s">
        <v>51</v>
      </c>
      <c r="Q190" s="137"/>
      <c r="R190" s="73" t="s">
        <v>1130</v>
      </c>
    </row>
    <row r="191" spans="1:18" ht="84" x14ac:dyDescent="0.25">
      <c r="A191" s="50" t="s">
        <v>911</v>
      </c>
      <c r="B191" s="67" t="s">
        <v>912</v>
      </c>
      <c r="C191" s="67" t="s">
        <v>913</v>
      </c>
      <c r="D191" s="67" t="s">
        <v>916</v>
      </c>
      <c r="E191" s="67" t="s">
        <v>917</v>
      </c>
      <c r="F191" s="67" t="s">
        <v>910</v>
      </c>
      <c r="G191" s="78">
        <v>4</v>
      </c>
      <c r="H191" s="58" t="s">
        <v>770</v>
      </c>
      <c r="I191" s="58" t="s">
        <v>875</v>
      </c>
      <c r="J191" s="60">
        <v>33</v>
      </c>
      <c r="K191" s="61">
        <v>0</v>
      </c>
      <c r="L191" s="62">
        <v>0</v>
      </c>
      <c r="M191" s="78" t="s">
        <v>45</v>
      </c>
      <c r="N191" s="61" t="s">
        <v>929</v>
      </c>
      <c r="O191" s="61">
        <v>2026</v>
      </c>
      <c r="P191" s="61" t="s">
        <v>51</v>
      </c>
      <c r="Q191" s="137"/>
      <c r="R191" s="73" t="s">
        <v>1130</v>
      </c>
    </row>
    <row r="192" spans="1:18" ht="84" x14ac:dyDescent="0.25">
      <c r="A192" s="50" t="s">
        <v>911</v>
      </c>
      <c r="B192" s="67" t="s">
        <v>912</v>
      </c>
      <c r="C192" s="67" t="s">
        <v>913</v>
      </c>
      <c r="D192" s="67" t="s">
        <v>842</v>
      </c>
      <c r="E192" s="67" t="s">
        <v>843</v>
      </c>
      <c r="F192" s="67" t="s">
        <v>844</v>
      </c>
      <c r="G192" s="78">
        <v>1</v>
      </c>
      <c r="H192" s="58" t="s">
        <v>770</v>
      </c>
      <c r="I192" s="58" t="s">
        <v>841</v>
      </c>
      <c r="J192" s="60">
        <v>7</v>
      </c>
      <c r="K192" s="61">
        <v>0</v>
      </c>
      <c r="L192" s="62">
        <v>0</v>
      </c>
      <c r="M192" s="78" t="s">
        <v>45</v>
      </c>
      <c r="N192" s="61" t="s">
        <v>929</v>
      </c>
      <c r="O192" s="61">
        <v>2026</v>
      </c>
      <c r="P192" s="61" t="s">
        <v>51</v>
      </c>
      <c r="Q192" s="137"/>
      <c r="R192" s="73" t="s">
        <v>1130</v>
      </c>
    </row>
    <row r="193" spans="1:18" ht="84" x14ac:dyDescent="0.25">
      <c r="A193" s="50" t="s">
        <v>918</v>
      </c>
      <c r="B193" s="67" t="s">
        <v>919</v>
      </c>
      <c r="C193" s="67" t="s">
        <v>920</v>
      </c>
      <c r="D193" s="67" t="s">
        <v>921</v>
      </c>
      <c r="E193" s="67" t="s">
        <v>839</v>
      </c>
      <c r="F193" s="67" t="s">
        <v>840</v>
      </c>
      <c r="G193" s="78">
        <v>1</v>
      </c>
      <c r="H193" s="58" t="s">
        <v>770</v>
      </c>
      <c r="I193" s="58" t="s">
        <v>841</v>
      </c>
      <c r="J193" s="60">
        <v>7</v>
      </c>
      <c r="K193" s="61">
        <v>0</v>
      </c>
      <c r="L193" s="62">
        <v>0</v>
      </c>
      <c r="M193" s="78" t="s">
        <v>45</v>
      </c>
      <c r="N193" s="61" t="s">
        <v>929</v>
      </c>
      <c r="O193" s="61">
        <v>2026</v>
      </c>
      <c r="P193" s="61" t="s">
        <v>51</v>
      </c>
      <c r="Q193" s="137"/>
      <c r="R193" s="73" t="s">
        <v>1130</v>
      </c>
    </row>
    <row r="194" spans="1:18" ht="84" x14ac:dyDescent="0.25">
      <c r="A194" s="50" t="s">
        <v>918</v>
      </c>
      <c r="B194" s="67" t="s">
        <v>919</v>
      </c>
      <c r="C194" s="67" t="s">
        <v>920</v>
      </c>
      <c r="D194" s="67" t="s">
        <v>922</v>
      </c>
      <c r="E194" s="67" t="s">
        <v>923</v>
      </c>
      <c r="F194" s="67" t="s">
        <v>915</v>
      </c>
      <c r="G194" s="78">
        <v>2</v>
      </c>
      <c r="H194" s="58" t="s">
        <v>770</v>
      </c>
      <c r="I194" s="58" t="s">
        <v>924</v>
      </c>
      <c r="J194" s="60">
        <v>17</v>
      </c>
      <c r="K194" s="61">
        <v>0</v>
      </c>
      <c r="L194" s="62">
        <v>0</v>
      </c>
      <c r="M194" s="78" t="s">
        <v>45</v>
      </c>
      <c r="N194" s="61" t="s">
        <v>929</v>
      </c>
      <c r="O194" s="61">
        <v>2026</v>
      </c>
      <c r="P194" s="61" t="s">
        <v>51</v>
      </c>
      <c r="Q194" s="137"/>
      <c r="R194" s="73" t="s">
        <v>1130</v>
      </c>
    </row>
    <row r="195" spans="1:18" ht="84" x14ac:dyDescent="0.25">
      <c r="A195" s="50" t="s">
        <v>918</v>
      </c>
      <c r="B195" s="67" t="s">
        <v>919</v>
      </c>
      <c r="C195" s="67" t="s">
        <v>920</v>
      </c>
      <c r="D195" s="67" t="s">
        <v>842</v>
      </c>
      <c r="E195" s="67" t="s">
        <v>843</v>
      </c>
      <c r="F195" s="67" t="s">
        <v>844</v>
      </c>
      <c r="G195" s="78">
        <v>1</v>
      </c>
      <c r="H195" s="58" t="s">
        <v>770</v>
      </c>
      <c r="I195" s="58" t="s">
        <v>841</v>
      </c>
      <c r="J195" s="60">
        <v>7</v>
      </c>
      <c r="K195" s="61">
        <v>0</v>
      </c>
      <c r="L195" s="62">
        <v>0</v>
      </c>
      <c r="M195" s="78" t="s">
        <v>45</v>
      </c>
      <c r="N195" s="61" t="s">
        <v>929</v>
      </c>
      <c r="O195" s="61">
        <v>2026</v>
      </c>
      <c r="P195" s="61" t="s">
        <v>51</v>
      </c>
      <c r="Q195" s="137"/>
      <c r="R195" s="73" t="s">
        <v>1130</v>
      </c>
    </row>
    <row r="196" spans="1:18" ht="84" x14ac:dyDescent="0.25">
      <c r="A196" s="50" t="s">
        <v>925</v>
      </c>
      <c r="B196" s="67" t="s">
        <v>926</v>
      </c>
      <c r="C196" s="67" t="s">
        <v>927</v>
      </c>
      <c r="D196" s="67" t="s">
        <v>928</v>
      </c>
      <c r="E196" s="67" t="s">
        <v>839</v>
      </c>
      <c r="F196" s="67" t="s">
        <v>840</v>
      </c>
      <c r="G196" s="78">
        <v>1</v>
      </c>
      <c r="H196" s="58" t="s">
        <v>770</v>
      </c>
      <c r="I196" s="58" t="s">
        <v>841</v>
      </c>
      <c r="J196" s="60">
        <v>7</v>
      </c>
      <c r="K196" s="61">
        <v>0</v>
      </c>
      <c r="L196" s="62">
        <v>0</v>
      </c>
      <c r="M196" s="78" t="s">
        <v>45</v>
      </c>
      <c r="N196" s="61" t="s">
        <v>929</v>
      </c>
      <c r="O196" s="61">
        <v>2026</v>
      </c>
      <c r="P196" s="61" t="s">
        <v>51</v>
      </c>
      <c r="Q196" s="137"/>
      <c r="R196" s="73" t="s">
        <v>1130</v>
      </c>
    </row>
    <row r="197" spans="1:18" ht="84" x14ac:dyDescent="0.25">
      <c r="A197" s="50" t="s">
        <v>925</v>
      </c>
      <c r="B197" s="67" t="s">
        <v>926</v>
      </c>
      <c r="C197" s="67" t="s">
        <v>927</v>
      </c>
      <c r="D197" s="67" t="s">
        <v>842</v>
      </c>
      <c r="E197" s="67" t="s">
        <v>843</v>
      </c>
      <c r="F197" s="67" t="s">
        <v>844</v>
      </c>
      <c r="G197" s="78">
        <v>1</v>
      </c>
      <c r="H197" s="58" t="s">
        <v>770</v>
      </c>
      <c r="I197" s="58" t="s">
        <v>841</v>
      </c>
      <c r="J197" s="60">
        <v>7</v>
      </c>
      <c r="K197" s="61">
        <v>0</v>
      </c>
      <c r="L197" s="62">
        <v>0</v>
      </c>
      <c r="M197" s="78" t="s">
        <v>45</v>
      </c>
      <c r="N197" s="61" t="s">
        <v>929</v>
      </c>
      <c r="O197" s="61">
        <v>2026</v>
      </c>
      <c r="P197" s="61" t="s">
        <v>51</v>
      </c>
      <c r="Q197" s="137"/>
      <c r="R197" s="73" t="s">
        <v>1130</v>
      </c>
    </row>
  </sheetData>
  <autoFilter ref="A2:R2" xr:uid="{47F6931C-1A5D-448C-A6A5-A37A9BA73225}"/>
  <mergeCells count="17">
    <mergeCell ref="M1:M2"/>
    <mergeCell ref="N1:N2"/>
    <mergeCell ref="O1:O2"/>
    <mergeCell ref="P1:P2"/>
    <mergeCell ref="Q1:R1"/>
    <mergeCell ref="L1:L2"/>
    <mergeCell ref="A1:A2"/>
    <mergeCell ref="B1:B2"/>
    <mergeCell ref="C1:C2"/>
    <mergeCell ref="D1:D2"/>
    <mergeCell ref="E1:E2"/>
    <mergeCell ref="F1:F2"/>
    <mergeCell ref="G1:G2"/>
    <mergeCell ref="H1:H2"/>
    <mergeCell ref="I1:I2"/>
    <mergeCell ref="J1:J2"/>
    <mergeCell ref="K1:K2"/>
  </mergeCells>
  <dataValidations count="18">
    <dataValidation type="date" allowBlank="1" showInputMessage="1" errorTitle="Entrada no válida" error="Por favor escriba una fecha válida (AAAA/MM/DD)" promptTitle="Ingrese una fecha (DD/MM/AAAA)" prompt="Registre la FECHA PROGRAMADA para el inicio de la actividad. (FORMATO DD/MM/AAAA)" sqref="H3:I3 H4:H8 H10:H70 H139:H141" xr:uid="{9A8C2B2B-F6AF-40FA-9D5B-5D131CC2F4D2}">
      <formula1>1900/1/1</formula1>
      <formula2>3000/1/1</formula2>
    </dataValidation>
    <dataValidation allowBlank="1" showInputMessage="1" showErrorMessage="1" promptTitle="Ingrese Fecha (DD/MM/AAAA)" prompt="Registre la FECHA PROGRAMADA para la terminación de la actividad. (DD/MM/AAAA)" sqref="J3:J52 I4:I8 I10:I52 I53:J70 J71:J87 J89:J93 J95:J96 J98:J107 J114:J120 I139:I141" xr:uid="{88092CAD-83E9-4DCB-9973-56914AF1DEC6}"/>
    <dataValidation allowBlank="1" showInputMessage="1" showErrorMessage="1" promptTitle="Ingrese una fecha (DD/MM/AAAA)" prompt="Registre la FECHA PROGRAMADA para el inicio de la actividad. (FORMATO DD/MM/AAAA)" sqref="I4:I6 H26:I26 H31:I31 I37 I45 I49:I52 I67" xr:uid="{214AD457-9813-4529-9E9D-8FE5C1121320}"/>
    <dataValidation type="date" allowBlank="1" showInputMessage="1" errorTitle="Entrada no válida" error="Por favor escriba una fecha válida (AAAA/MM/DD)" promptTitle="Ingrese una fecha (AAAA/MM/DD)" prompt=" Registre la FECHA PROGRAMADA para el inicio de la actividad. (FORMATO AAAA/MM/DD)" sqref="H9 H71:H94 I72 I78 H96:H97 H99:H111 I108 H112:I112 H113:H114 H117 H120:H121 H123:H138 H142:H197" xr:uid="{28CDC758-92AA-42D0-BC1F-3E426FF5A9A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D9 D71:D77 E77:E78 D79:D80 D81:E82 D83:D84 E84 D85:E86 D87 E88:F88 D89:F89 D90:E93 D94 E96:E98 D98:D100 F102 D102:D104 E103:E104 E105:F105 E106:E108 F108 D109:E110 F110 D111:D113 E111 E113 F112:G112 D117 D120:D121 D131 D123:D124 D142:D197" xr:uid="{876B1E31-1A73-46C1-9652-45116C142D8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E9 E71:E73 D74 E75:E76 D79 E80:F80 E87 D88 E94 D96:D97 E99:E100 E102:E104 D103:D107 E112 E117 E121 E123:E124 E128 E130:E133 E135 E142:E197" xr:uid="{9A1ED007-D0D4-4B43-8A0E-3CACA9541299}">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F9 F71:F79 F81:F87 F90:F94 G98 F98:F100 F103:F104 F109 F111 F113 F117 F120:F121 F142:F197 F123:F124 F128 F130:F133 F135" xr:uid="{991C9ED2-78F8-48FE-AA6A-94D714C8CCDE}">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G9 G71:G94 H98 G99:G100 G102:G105 G108:G111 G113 G117 G120:G121 G135 G142:G197 G123:G124 G130:G133" xr:uid="{F0D71B16-F568-45F6-ADBA-5DE871DE68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I9 I71 I73:I77 I79:I94 I96:I97 I99:I107 I109:I111 I113:I114 I117 H119:I119 I120:I121 I123:I138 I142:I197" xr:uid="{03FCACDB-9BB2-4728-9C7A-090D9266C40C}">
      <formula1>1900/1/1</formula1>
      <formula2>3000/1/1</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C67:C70" xr:uid="{AE54C3E2-E6C7-4502-8411-CB4AFFE1FDB6}">
      <formula1>0</formula1>
      <formula2>390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K71 K121" xr:uid="{3F9E4B4C-171C-45AB-9779-4C6DE2CEF70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B71:B74 B78:B80 B95:B97 B101:B102 B104:B107 B112 B114 B117 B120:B121 B123:B124 B142:B197" xr:uid="{23D54F58-E14A-4CB5-BC25-B3F691620C91}">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71:A102 A104:A114 A117 A120:A121 A123:A197" xr:uid="{697E11EC-61B3-4A39-9C09-C9BCB2E105CC}">
      <formula1>0</formula1>
      <formula2>9</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C71:C92 D78 C94:C102 C104:C114 E108 M111 C117 C120:C121 C142:C197 C123:C124" xr:uid="{71EB21F6-4C7B-4D38-9BD0-51016809C62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M72 M75:M80 M110 M112 M121 M166:M197" xr:uid="{EC56CF20-28CC-4370-B154-E71133474279}">
      <formula1>0</formula1>
      <formula2>390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J88 J94 J97 J108:J113 J121:J197" xr:uid="{CDD4B1FF-5104-41EC-8E2E-C6D84930063C}">
      <formula1>-9223372036854770000</formula1>
      <formula2>9223372036854770000</formula2>
    </dataValidation>
    <dataValidation type="textLength" operator="lessThanOrEqual" allowBlank="1" showInputMessage="1" showErrorMessage="1" sqref="C138 B140:C140 C141" xr:uid="{0F02CCB9-F7FF-41D3-BE8F-0B56CAD24474}">
      <formula1>390</formula1>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C126:C137 B125:B139 B141" xr:uid="{78757BF7-3857-4ED7-A960-F43013FD3DB8}">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E46DF-0247-4171-B202-910020CA5C3A}">
  <sheetPr filterMode="1"/>
  <dimension ref="A1:F155"/>
  <sheetViews>
    <sheetView workbookViewId="0">
      <selection activeCell="M143" sqref="M143"/>
    </sheetView>
  </sheetViews>
  <sheetFormatPr baseColWidth="10" defaultRowHeight="10.5" x14ac:dyDescent="0.25"/>
  <cols>
    <col min="1" max="3" width="10.90625" style="47"/>
    <col min="4" max="4" width="29.08984375" style="47" customWidth="1"/>
    <col min="5" max="16384" width="10.90625" style="47"/>
  </cols>
  <sheetData>
    <row r="1" spans="1:6" ht="31.5" x14ac:dyDescent="0.25">
      <c r="A1" s="48" t="s">
        <v>0</v>
      </c>
      <c r="B1" s="49" t="s">
        <v>8</v>
      </c>
      <c r="C1" s="50" t="s">
        <v>1137</v>
      </c>
      <c r="D1" s="48" t="s">
        <v>13</v>
      </c>
      <c r="E1" s="51" t="s">
        <v>16</v>
      </c>
      <c r="F1" s="48" t="s">
        <v>17</v>
      </c>
    </row>
    <row r="2" spans="1:6" hidden="1" x14ac:dyDescent="0.25">
      <c r="A2" s="50" t="s">
        <v>46</v>
      </c>
      <c r="B2" s="59">
        <v>46387</v>
      </c>
      <c r="C2" s="62">
        <v>0</v>
      </c>
      <c r="D2" s="63" t="s">
        <v>45</v>
      </c>
      <c r="E2" s="61">
        <v>2021</v>
      </c>
      <c r="F2" s="61" t="s">
        <v>51</v>
      </c>
    </row>
    <row r="3" spans="1:6" ht="21" hidden="1" x14ac:dyDescent="0.25">
      <c r="A3" s="50" t="s">
        <v>52</v>
      </c>
      <c r="B3" s="59">
        <v>45945</v>
      </c>
      <c r="C3" s="62">
        <v>1</v>
      </c>
      <c r="D3" s="63" t="s">
        <v>58</v>
      </c>
      <c r="E3" s="61">
        <v>2022</v>
      </c>
      <c r="F3" s="61" t="s">
        <v>650</v>
      </c>
    </row>
    <row r="4" spans="1:6" hidden="1" x14ac:dyDescent="0.25">
      <c r="A4" s="50" t="s">
        <v>63</v>
      </c>
      <c r="B4" s="70">
        <v>46387</v>
      </c>
      <c r="C4" s="62">
        <v>1</v>
      </c>
      <c r="D4" s="57" t="s">
        <v>68</v>
      </c>
      <c r="E4" s="61">
        <v>2025</v>
      </c>
      <c r="F4" s="61" t="s">
        <v>650</v>
      </c>
    </row>
    <row r="5" spans="1:6" hidden="1" x14ac:dyDescent="0.25">
      <c r="A5" s="50" t="s">
        <v>63</v>
      </c>
      <c r="B5" s="70">
        <v>46387</v>
      </c>
      <c r="C5" s="62">
        <v>1</v>
      </c>
      <c r="D5" s="57" t="s">
        <v>68</v>
      </c>
      <c r="E5" s="61">
        <v>2025</v>
      </c>
      <c r="F5" s="61" t="s">
        <v>650</v>
      </c>
    </row>
    <row r="6" spans="1:6" hidden="1" x14ac:dyDescent="0.25">
      <c r="A6" s="50" t="s">
        <v>63</v>
      </c>
      <c r="B6" s="70">
        <v>46387</v>
      </c>
      <c r="C6" s="62">
        <v>0.33333333333333331</v>
      </c>
      <c r="D6" s="57" t="s">
        <v>68</v>
      </c>
      <c r="E6" s="61">
        <v>2025</v>
      </c>
      <c r="F6" s="61" t="s">
        <v>51</v>
      </c>
    </row>
    <row r="7" spans="1:6" hidden="1" x14ac:dyDescent="0.25">
      <c r="A7" s="50" t="s">
        <v>63</v>
      </c>
      <c r="B7" s="70">
        <v>46387</v>
      </c>
      <c r="C7" s="62">
        <v>0</v>
      </c>
      <c r="D7" s="57" t="s">
        <v>68</v>
      </c>
      <c r="E7" s="61">
        <v>2025</v>
      </c>
      <c r="F7" s="61" t="s">
        <v>51</v>
      </c>
    </row>
    <row r="8" spans="1:6" ht="21" hidden="1" x14ac:dyDescent="0.25">
      <c r="A8" s="50" t="s">
        <v>71</v>
      </c>
      <c r="B8" s="59">
        <v>46387</v>
      </c>
      <c r="C8" s="62">
        <v>0</v>
      </c>
      <c r="D8" s="63" t="s">
        <v>58</v>
      </c>
      <c r="E8" s="61">
        <v>2024</v>
      </c>
      <c r="F8" s="61" t="s">
        <v>51</v>
      </c>
    </row>
    <row r="9" spans="1:6" hidden="1" x14ac:dyDescent="0.25">
      <c r="A9" s="50" t="s">
        <v>87</v>
      </c>
      <c r="B9" s="59">
        <v>46387</v>
      </c>
      <c r="C9" s="62">
        <v>0</v>
      </c>
      <c r="D9" s="63" t="s">
        <v>93</v>
      </c>
      <c r="E9" s="61">
        <v>2020</v>
      </c>
      <c r="F9" s="61" t="s">
        <v>51</v>
      </c>
    </row>
    <row r="10" spans="1:6" hidden="1" x14ac:dyDescent="0.25">
      <c r="A10" s="50" t="s">
        <v>94</v>
      </c>
      <c r="B10" s="59">
        <v>46387</v>
      </c>
      <c r="C10" s="62">
        <v>0.5</v>
      </c>
      <c r="D10" s="63" t="s">
        <v>97</v>
      </c>
      <c r="E10" s="61">
        <v>2020</v>
      </c>
      <c r="F10" s="61" t="s">
        <v>51</v>
      </c>
    </row>
    <row r="11" spans="1:6" hidden="1" x14ac:dyDescent="0.25">
      <c r="A11" s="138" t="s">
        <v>98</v>
      </c>
      <c r="B11" s="59">
        <v>46108</v>
      </c>
      <c r="C11" s="62">
        <v>1</v>
      </c>
      <c r="D11" s="78" t="s">
        <v>100</v>
      </c>
      <c r="E11" s="61">
        <v>2022</v>
      </c>
      <c r="F11" s="61" t="s">
        <v>679</v>
      </c>
    </row>
    <row r="12" spans="1:6" hidden="1" x14ac:dyDescent="0.25">
      <c r="A12" s="50" t="s">
        <v>107</v>
      </c>
      <c r="B12" s="79">
        <v>44915</v>
      </c>
      <c r="C12" s="62">
        <v>1</v>
      </c>
      <c r="D12" s="78" t="s">
        <v>62</v>
      </c>
      <c r="E12" s="61">
        <v>2020</v>
      </c>
      <c r="F12" s="61" t="s">
        <v>679</v>
      </c>
    </row>
    <row r="13" spans="1:6" hidden="1" x14ac:dyDescent="0.25">
      <c r="A13" s="50" t="s">
        <v>112</v>
      </c>
      <c r="B13" s="79">
        <v>46265</v>
      </c>
      <c r="C13" s="62">
        <v>0</v>
      </c>
      <c r="D13" s="81" t="s">
        <v>114</v>
      </c>
      <c r="E13" s="61">
        <v>2020</v>
      </c>
      <c r="F13" s="61" t="s">
        <v>51</v>
      </c>
    </row>
    <row r="14" spans="1:6" hidden="1" x14ac:dyDescent="0.25">
      <c r="A14" s="50" t="s">
        <v>116</v>
      </c>
      <c r="B14" s="59">
        <v>46262</v>
      </c>
      <c r="C14" s="62">
        <v>0</v>
      </c>
      <c r="D14" s="81" t="s">
        <v>105</v>
      </c>
      <c r="E14" s="61">
        <v>2020</v>
      </c>
      <c r="F14" s="61" t="s">
        <v>51</v>
      </c>
    </row>
    <row r="15" spans="1:6" hidden="1" x14ac:dyDescent="0.25">
      <c r="A15" s="50" t="s">
        <v>116</v>
      </c>
      <c r="B15" s="59">
        <v>46262</v>
      </c>
      <c r="C15" s="62">
        <v>0</v>
      </c>
      <c r="D15" s="81" t="s">
        <v>105</v>
      </c>
      <c r="E15" s="61">
        <v>2020</v>
      </c>
      <c r="F15" s="61" t="s">
        <v>51</v>
      </c>
    </row>
    <row r="16" spans="1:6" hidden="1" x14ac:dyDescent="0.25">
      <c r="A16" s="50" t="s">
        <v>124</v>
      </c>
      <c r="B16" s="59">
        <v>46568</v>
      </c>
      <c r="C16" s="62">
        <v>0</v>
      </c>
      <c r="D16" s="63" t="s">
        <v>514</v>
      </c>
      <c r="E16" s="61">
        <v>2025</v>
      </c>
      <c r="F16" s="61" t="s">
        <v>51</v>
      </c>
    </row>
    <row r="17" spans="1:6" hidden="1" x14ac:dyDescent="0.25">
      <c r="A17" s="50" t="s">
        <v>124</v>
      </c>
      <c r="B17" s="59">
        <v>46112</v>
      </c>
      <c r="C17" s="62">
        <v>1</v>
      </c>
      <c r="D17" s="78" t="s">
        <v>130</v>
      </c>
      <c r="E17" s="61">
        <v>2025</v>
      </c>
      <c r="F17" s="61" t="s">
        <v>650</v>
      </c>
    </row>
    <row r="18" spans="1:6" ht="21" hidden="1" x14ac:dyDescent="0.25">
      <c r="A18" s="138" t="s">
        <v>133</v>
      </c>
      <c r="B18" s="59">
        <v>46203</v>
      </c>
      <c r="C18" s="62">
        <v>1</v>
      </c>
      <c r="D18" s="63" t="s">
        <v>58</v>
      </c>
      <c r="E18" s="61">
        <v>2022</v>
      </c>
      <c r="F18" s="61" t="s">
        <v>650</v>
      </c>
    </row>
    <row r="19" spans="1:6" hidden="1" x14ac:dyDescent="0.25">
      <c r="A19" s="50" t="s">
        <v>138</v>
      </c>
      <c r="B19" s="59">
        <v>46568</v>
      </c>
      <c r="C19" s="62">
        <v>0</v>
      </c>
      <c r="D19" s="81" t="s">
        <v>514</v>
      </c>
      <c r="E19" s="61">
        <v>2024</v>
      </c>
      <c r="F19" s="61" t="s">
        <v>51</v>
      </c>
    </row>
    <row r="20" spans="1:6" hidden="1" x14ac:dyDescent="0.25">
      <c r="A20" s="50" t="s">
        <v>142</v>
      </c>
      <c r="B20" s="59">
        <v>46568</v>
      </c>
      <c r="C20" s="62">
        <v>0</v>
      </c>
      <c r="D20" s="57" t="s">
        <v>126</v>
      </c>
      <c r="E20" s="61">
        <v>2023</v>
      </c>
      <c r="F20" s="61" t="s">
        <v>51</v>
      </c>
    </row>
    <row r="21" spans="1:6" x14ac:dyDescent="0.25">
      <c r="A21" s="50" t="s">
        <v>142</v>
      </c>
      <c r="B21" s="59">
        <v>46387</v>
      </c>
      <c r="C21" s="62">
        <v>0.6</v>
      </c>
      <c r="D21" s="81" t="s">
        <v>45</v>
      </c>
      <c r="E21" s="61">
        <v>2023</v>
      </c>
      <c r="F21" s="61" t="s">
        <v>51</v>
      </c>
    </row>
    <row r="22" spans="1:6" hidden="1" x14ac:dyDescent="0.25">
      <c r="A22" s="50" t="s">
        <v>148</v>
      </c>
      <c r="B22" s="59">
        <v>46568</v>
      </c>
      <c r="C22" s="62">
        <v>0</v>
      </c>
      <c r="D22" s="63" t="s">
        <v>717</v>
      </c>
      <c r="E22" s="61">
        <v>2025</v>
      </c>
      <c r="F22" s="61" t="s">
        <v>51</v>
      </c>
    </row>
    <row r="23" spans="1:6" hidden="1" x14ac:dyDescent="0.25">
      <c r="A23" s="50" t="s">
        <v>148</v>
      </c>
      <c r="B23" s="59">
        <v>46112</v>
      </c>
      <c r="C23" s="62">
        <v>1</v>
      </c>
      <c r="D23" s="78" t="s">
        <v>130</v>
      </c>
      <c r="E23" s="61">
        <v>2025</v>
      </c>
      <c r="F23" s="61" t="s">
        <v>650</v>
      </c>
    </row>
    <row r="24" spans="1:6" x14ac:dyDescent="0.25">
      <c r="A24" s="50" t="s">
        <v>150</v>
      </c>
      <c r="B24" s="59">
        <v>46387</v>
      </c>
      <c r="C24" s="62">
        <v>0.8571428571428571</v>
      </c>
      <c r="D24" s="57" t="s">
        <v>155</v>
      </c>
      <c r="E24" s="61">
        <v>2024</v>
      </c>
      <c r="F24" s="61" t="s">
        <v>51</v>
      </c>
    </row>
    <row r="25" spans="1:6" hidden="1" x14ac:dyDescent="0.25">
      <c r="A25" s="50" t="s">
        <v>158</v>
      </c>
      <c r="B25" s="59">
        <v>46387</v>
      </c>
      <c r="C25" s="62">
        <v>0</v>
      </c>
      <c r="D25" s="57" t="s">
        <v>42</v>
      </c>
      <c r="E25" s="61">
        <v>2023</v>
      </c>
      <c r="F25" s="61" t="s">
        <v>51</v>
      </c>
    </row>
    <row r="26" spans="1:6" ht="21" hidden="1" x14ac:dyDescent="0.25">
      <c r="A26" s="50" t="s">
        <v>158</v>
      </c>
      <c r="B26" s="59">
        <v>46210</v>
      </c>
      <c r="C26" s="62">
        <v>0.25</v>
      </c>
      <c r="D26" s="78" t="s">
        <v>164</v>
      </c>
      <c r="E26" s="61">
        <v>2023</v>
      </c>
      <c r="F26" s="61" t="s">
        <v>51</v>
      </c>
    </row>
    <row r="27" spans="1:6" ht="21" hidden="1" x14ac:dyDescent="0.25">
      <c r="A27" s="50" t="s">
        <v>166</v>
      </c>
      <c r="B27" s="59">
        <v>46387</v>
      </c>
      <c r="C27" s="62">
        <v>0</v>
      </c>
      <c r="D27" s="63" t="s">
        <v>58</v>
      </c>
      <c r="E27" s="61">
        <v>2024</v>
      </c>
      <c r="F27" s="61" t="s">
        <v>51</v>
      </c>
    </row>
    <row r="28" spans="1:6" hidden="1" x14ac:dyDescent="0.25">
      <c r="A28" s="50" t="s">
        <v>172</v>
      </c>
      <c r="B28" s="59">
        <v>45016</v>
      </c>
      <c r="C28" s="62">
        <v>1</v>
      </c>
      <c r="D28" s="63" t="s">
        <v>157</v>
      </c>
      <c r="E28" s="61">
        <v>2020</v>
      </c>
      <c r="F28" s="61" t="s">
        <v>650</v>
      </c>
    </row>
    <row r="29" spans="1:6" ht="21" x14ac:dyDescent="0.25">
      <c r="A29" s="138" t="s">
        <v>177</v>
      </c>
      <c r="B29" s="59">
        <v>46295</v>
      </c>
      <c r="C29" s="62">
        <v>0.5714285714285714</v>
      </c>
      <c r="D29" s="63" t="s">
        <v>58</v>
      </c>
      <c r="E29" s="61">
        <v>2022</v>
      </c>
      <c r="F29" s="61" t="s">
        <v>51</v>
      </c>
    </row>
    <row r="30" spans="1:6" hidden="1" x14ac:dyDescent="0.25">
      <c r="A30" s="50" t="s">
        <v>182</v>
      </c>
      <c r="B30" s="59">
        <v>46264</v>
      </c>
      <c r="C30" s="62">
        <v>0</v>
      </c>
      <c r="D30" s="57" t="s">
        <v>187</v>
      </c>
      <c r="E30" s="61">
        <v>2020</v>
      </c>
      <c r="F30" s="61" t="s">
        <v>51</v>
      </c>
    </row>
    <row r="31" spans="1:6" ht="21" hidden="1" x14ac:dyDescent="0.25">
      <c r="A31" s="50" t="s">
        <v>188</v>
      </c>
      <c r="B31" s="59">
        <v>46234</v>
      </c>
      <c r="C31" s="62">
        <v>0.16666666666666666</v>
      </c>
      <c r="D31" s="61" t="s">
        <v>191</v>
      </c>
      <c r="E31" s="89">
        <v>2024</v>
      </c>
      <c r="F31" s="61" t="s">
        <v>51</v>
      </c>
    </row>
    <row r="32" spans="1:6" ht="21" hidden="1" x14ac:dyDescent="0.25">
      <c r="A32" s="50" t="s">
        <v>188</v>
      </c>
      <c r="B32" s="59">
        <v>46142</v>
      </c>
      <c r="C32" s="62">
        <v>1</v>
      </c>
      <c r="D32" s="61" t="s">
        <v>191</v>
      </c>
      <c r="E32" s="89">
        <v>2024</v>
      </c>
      <c r="F32" s="61" t="s">
        <v>650</v>
      </c>
    </row>
    <row r="33" spans="1:6" ht="21" hidden="1" x14ac:dyDescent="0.25">
      <c r="A33" s="50" t="s">
        <v>195</v>
      </c>
      <c r="B33" s="59">
        <v>46234</v>
      </c>
      <c r="C33" s="62">
        <v>0</v>
      </c>
      <c r="D33" s="61" t="s">
        <v>191</v>
      </c>
      <c r="E33" s="61">
        <v>2024</v>
      </c>
      <c r="F33" s="61" t="s">
        <v>51</v>
      </c>
    </row>
    <row r="34" spans="1:6" ht="21" hidden="1" x14ac:dyDescent="0.25">
      <c r="A34" s="50" t="s">
        <v>195</v>
      </c>
      <c r="B34" s="59">
        <v>46142</v>
      </c>
      <c r="C34" s="62">
        <v>1</v>
      </c>
      <c r="D34" s="61" t="s">
        <v>191</v>
      </c>
      <c r="E34" s="89">
        <v>2024</v>
      </c>
      <c r="F34" s="61" t="s">
        <v>650</v>
      </c>
    </row>
    <row r="35" spans="1:6" ht="21" hidden="1" x14ac:dyDescent="0.25">
      <c r="A35" s="50" t="s">
        <v>198</v>
      </c>
      <c r="B35" s="59">
        <v>46203</v>
      </c>
      <c r="C35" s="62">
        <v>1</v>
      </c>
      <c r="D35" s="61" t="s">
        <v>191</v>
      </c>
      <c r="E35" s="61">
        <v>2024</v>
      </c>
      <c r="F35" s="61" t="s">
        <v>650</v>
      </c>
    </row>
    <row r="36" spans="1:6" hidden="1" x14ac:dyDescent="0.25">
      <c r="A36" s="50" t="s">
        <v>203</v>
      </c>
      <c r="B36" s="59">
        <v>46387</v>
      </c>
      <c r="C36" s="62">
        <v>0</v>
      </c>
      <c r="D36" s="61" t="s">
        <v>45</v>
      </c>
      <c r="E36" s="61">
        <v>2019</v>
      </c>
      <c r="F36" s="61" t="s">
        <v>51</v>
      </c>
    </row>
    <row r="37" spans="1:6" ht="21" hidden="1" x14ac:dyDescent="0.25">
      <c r="A37" s="50" t="s">
        <v>209</v>
      </c>
      <c r="B37" s="59">
        <v>46218</v>
      </c>
      <c r="C37" s="62">
        <v>0</v>
      </c>
      <c r="D37" s="78" t="s">
        <v>58</v>
      </c>
      <c r="E37" s="61">
        <v>2016</v>
      </c>
      <c r="F37" s="61" t="s">
        <v>51</v>
      </c>
    </row>
    <row r="38" spans="1:6" ht="21" hidden="1" x14ac:dyDescent="0.25">
      <c r="A38" s="50" t="s">
        <v>214</v>
      </c>
      <c r="B38" s="59">
        <v>46269</v>
      </c>
      <c r="C38" s="62">
        <v>0</v>
      </c>
      <c r="D38" s="63" t="s">
        <v>58</v>
      </c>
      <c r="E38" s="61">
        <v>2021</v>
      </c>
      <c r="F38" s="61" t="s">
        <v>51</v>
      </c>
    </row>
    <row r="39" spans="1:6" hidden="1" x14ac:dyDescent="0.25">
      <c r="A39" s="50" t="s">
        <v>220</v>
      </c>
      <c r="B39" s="59">
        <v>46022</v>
      </c>
      <c r="C39" s="62">
        <v>1</v>
      </c>
      <c r="D39" s="78" t="s">
        <v>130</v>
      </c>
      <c r="E39" s="61">
        <v>2025</v>
      </c>
      <c r="F39" s="61" t="s">
        <v>679</v>
      </c>
    </row>
    <row r="40" spans="1:6" hidden="1" x14ac:dyDescent="0.25">
      <c r="A40" s="50" t="s">
        <v>225</v>
      </c>
      <c r="B40" s="59">
        <v>46357</v>
      </c>
      <c r="C40" s="62">
        <v>0</v>
      </c>
      <c r="D40" s="63" t="s">
        <v>126</v>
      </c>
      <c r="E40" s="61">
        <v>2023</v>
      </c>
      <c r="F40" s="61" t="s">
        <v>51</v>
      </c>
    </row>
    <row r="41" spans="1:6" ht="21" hidden="1" x14ac:dyDescent="0.25">
      <c r="A41" s="50" t="s">
        <v>227</v>
      </c>
      <c r="B41" s="59">
        <v>46387</v>
      </c>
      <c r="C41" s="62">
        <v>0</v>
      </c>
      <c r="D41" s="78" t="s">
        <v>58</v>
      </c>
      <c r="E41" s="61">
        <v>2024</v>
      </c>
      <c r="F41" s="61" t="s">
        <v>51</v>
      </c>
    </row>
    <row r="42" spans="1:6" ht="21" hidden="1" x14ac:dyDescent="0.25">
      <c r="A42" s="50" t="s">
        <v>230</v>
      </c>
      <c r="B42" s="59">
        <v>46387</v>
      </c>
      <c r="C42" s="62">
        <v>0</v>
      </c>
      <c r="D42" s="78" t="s">
        <v>58</v>
      </c>
      <c r="E42" s="61">
        <v>2024</v>
      </c>
      <c r="F42" s="61" t="s">
        <v>51</v>
      </c>
    </row>
    <row r="43" spans="1:6" ht="21" hidden="1" x14ac:dyDescent="0.25">
      <c r="A43" s="50" t="s">
        <v>233</v>
      </c>
      <c r="B43" s="59">
        <v>46387</v>
      </c>
      <c r="C43" s="62">
        <v>0</v>
      </c>
      <c r="D43" s="78" t="s">
        <v>58</v>
      </c>
      <c r="E43" s="61">
        <v>2024</v>
      </c>
      <c r="F43" s="61" t="s">
        <v>51</v>
      </c>
    </row>
    <row r="44" spans="1:6" ht="21" hidden="1" x14ac:dyDescent="0.25">
      <c r="A44" s="50" t="s">
        <v>237</v>
      </c>
      <c r="B44" s="59">
        <v>46265</v>
      </c>
      <c r="C44" s="62">
        <v>0.5</v>
      </c>
      <c r="D44" s="78" t="s">
        <v>58</v>
      </c>
      <c r="E44" s="61">
        <v>2019</v>
      </c>
      <c r="F44" s="61" t="s">
        <v>51</v>
      </c>
    </row>
    <row r="45" spans="1:6" ht="21" x14ac:dyDescent="0.25">
      <c r="A45" s="50" t="s">
        <v>243</v>
      </c>
      <c r="B45" s="59">
        <v>46387</v>
      </c>
      <c r="C45" s="62">
        <v>0.8571428571428571</v>
      </c>
      <c r="D45" s="78" t="s">
        <v>58</v>
      </c>
      <c r="E45" s="61">
        <v>2019</v>
      </c>
      <c r="F45" s="61" t="s">
        <v>51</v>
      </c>
    </row>
    <row r="46" spans="1:6" ht="21" hidden="1" x14ac:dyDescent="0.25">
      <c r="A46" s="139" t="s">
        <v>249</v>
      </c>
      <c r="B46" s="59">
        <v>46249</v>
      </c>
      <c r="C46" s="62">
        <v>1</v>
      </c>
      <c r="D46" s="61" t="s">
        <v>236</v>
      </c>
      <c r="E46" s="89">
        <v>2017</v>
      </c>
      <c r="F46" s="61" t="s">
        <v>679</v>
      </c>
    </row>
    <row r="47" spans="1:6" hidden="1" x14ac:dyDescent="0.25">
      <c r="A47" s="50" t="s">
        <v>255</v>
      </c>
      <c r="B47" s="59">
        <v>46387</v>
      </c>
      <c r="C47" s="62">
        <v>0</v>
      </c>
      <c r="D47" s="57" t="s">
        <v>42</v>
      </c>
      <c r="E47" s="61">
        <v>2024</v>
      </c>
      <c r="F47" s="61" t="s">
        <v>51</v>
      </c>
    </row>
    <row r="48" spans="1:6" ht="21" hidden="1" x14ac:dyDescent="0.25">
      <c r="A48" s="138" t="s">
        <v>257</v>
      </c>
      <c r="B48" s="59">
        <v>46203</v>
      </c>
      <c r="C48" s="62">
        <v>1</v>
      </c>
      <c r="D48" s="78" t="s">
        <v>58</v>
      </c>
      <c r="E48" s="89">
        <v>2022</v>
      </c>
      <c r="F48" s="61" t="s">
        <v>679</v>
      </c>
    </row>
    <row r="49" spans="1:6" hidden="1" x14ac:dyDescent="0.25">
      <c r="A49" s="50" t="s">
        <v>261</v>
      </c>
      <c r="B49" s="59">
        <v>46387</v>
      </c>
      <c r="C49" s="62">
        <v>0</v>
      </c>
      <c r="D49" s="81" t="s">
        <v>42</v>
      </c>
      <c r="E49" s="61">
        <v>2023</v>
      </c>
      <c r="F49" s="61" t="s">
        <v>51</v>
      </c>
    </row>
    <row r="50" spans="1:6" hidden="1" x14ac:dyDescent="0.25">
      <c r="A50" s="50" t="s">
        <v>263</v>
      </c>
      <c r="B50" s="59">
        <v>46387</v>
      </c>
      <c r="C50" s="62">
        <v>0</v>
      </c>
      <c r="D50" s="57" t="s">
        <v>42</v>
      </c>
      <c r="E50" s="61">
        <v>2025</v>
      </c>
      <c r="F50" s="61" t="s">
        <v>51</v>
      </c>
    </row>
    <row r="51" spans="1:6" hidden="1" x14ac:dyDescent="0.25">
      <c r="A51" s="138" t="s">
        <v>265</v>
      </c>
      <c r="B51" s="59">
        <v>46446</v>
      </c>
      <c r="C51" s="62">
        <v>0</v>
      </c>
      <c r="D51" s="63" t="s">
        <v>683</v>
      </c>
      <c r="E51" s="61">
        <v>2023</v>
      </c>
      <c r="F51" s="61" t="s">
        <v>51</v>
      </c>
    </row>
    <row r="52" spans="1:6" hidden="1" x14ac:dyDescent="0.25">
      <c r="A52" s="50" t="s">
        <v>267</v>
      </c>
      <c r="B52" s="59">
        <v>46446</v>
      </c>
      <c r="C52" s="62">
        <v>0</v>
      </c>
      <c r="D52" s="78" t="s">
        <v>270</v>
      </c>
      <c r="E52" s="61">
        <v>2024</v>
      </c>
      <c r="F52" s="61" t="s">
        <v>51</v>
      </c>
    </row>
    <row r="53" spans="1:6" hidden="1" x14ac:dyDescent="0.25">
      <c r="A53" s="50" t="s">
        <v>272</v>
      </c>
      <c r="B53" s="59">
        <v>45657</v>
      </c>
      <c r="C53" s="62">
        <v>1</v>
      </c>
      <c r="D53" s="81" t="s">
        <v>278</v>
      </c>
      <c r="E53" s="89">
        <v>2023</v>
      </c>
      <c r="F53" s="61" t="s">
        <v>679</v>
      </c>
    </row>
    <row r="54" spans="1:6" hidden="1" x14ac:dyDescent="0.25">
      <c r="A54" s="50" t="s">
        <v>272</v>
      </c>
      <c r="B54" s="59">
        <v>46387</v>
      </c>
      <c r="C54" s="62">
        <v>0</v>
      </c>
      <c r="D54" s="81" t="s">
        <v>279</v>
      </c>
      <c r="E54" s="89">
        <v>2023</v>
      </c>
      <c r="F54" s="61" t="s">
        <v>51</v>
      </c>
    </row>
    <row r="55" spans="1:6" hidden="1" x14ac:dyDescent="0.25">
      <c r="A55" s="50" t="s">
        <v>280</v>
      </c>
      <c r="B55" s="59">
        <v>46203</v>
      </c>
      <c r="C55" s="62">
        <v>1</v>
      </c>
      <c r="D55" s="81" t="s">
        <v>45</v>
      </c>
      <c r="E55" s="61">
        <v>2023</v>
      </c>
      <c r="F55" s="61" t="s">
        <v>650</v>
      </c>
    </row>
    <row r="56" spans="1:6" hidden="1" x14ac:dyDescent="0.25">
      <c r="A56" s="50" t="s">
        <v>285</v>
      </c>
      <c r="B56" s="59">
        <v>46234</v>
      </c>
      <c r="C56" s="62">
        <v>0</v>
      </c>
      <c r="D56" s="81" t="s">
        <v>45</v>
      </c>
      <c r="E56" s="61">
        <v>2023</v>
      </c>
      <c r="F56" s="61" t="s">
        <v>51</v>
      </c>
    </row>
    <row r="57" spans="1:6" ht="21" hidden="1" x14ac:dyDescent="0.25">
      <c r="A57" s="50" t="s">
        <v>291</v>
      </c>
      <c r="B57" s="59">
        <v>46387</v>
      </c>
      <c r="C57" s="62">
        <v>0</v>
      </c>
      <c r="D57" s="78" t="s">
        <v>191</v>
      </c>
      <c r="E57" s="61">
        <v>2019</v>
      </c>
      <c r="F57" s="61" t="s">
        <v>51</v>
      </c>
    </row>
    <row r="58" spans="1:6" ht="21" hidden="1" x14ac:dyDescent="0.25">
      <c r="A58" s="50" t="s">
        <v>291</v>
      </c>
      <c r="B58" s="59">
        <v>46387</v>
      </c>
      <c r="C58" s="62">
        <v>0</v>
      </c>
      <c r="D58" s="78" t="s">
        <v>58</v>
      </c>
      <c r="E58" s="61">
        <v>2019</v>
      </c>
      <c r="F58" s="61" t="s">
        <v>51</v>
      </c>
    </row>
    <row r="59" spans="1:6" x14ac:dyDescent="0.25">
      <c r="A59" s="50" t="s">
        <v>298</v>
      </c>
      <c r="B59" s="59">
        <v>46387</v>
      </c>
      <c r="C59" s="62">
        <v>0.83333333333333337</v>
      </c>
      <c r="D59" s="78" t="s">
        <v>278</v>
      </c>
      <c r="E59" s="61">
        <v>2020</v>
      </c>
      <c r="F59" s="61" t="s">
        <v>51</v>
      </c>
    </row>
    <row r="60" spans="1:6" x14ac:dyDescent="0.25">
      <c r="A60" s="50" t="s">
        <v>304</v>
      </c>
      <c r="B60" s="59">
        <v>46387</v>
      </c>
      <c r="C60" s="62">
        <v>0.83333333333333337</v>
      </c>
      <c r="D60" s="78" t="s">
        <v>278</v>
      </c>
      <c r="E60" s="61">
        <v>2020</v>
      </c>
      <c r="F60" s="61" t="s">
        <v>51</v>
      </c>
    </row>
    <row r="61" spans="1:6" hidden="1" x14ac:dyDescent="0.25">
      <c r="A61" s="138" t="s">
        <v>309</v>
      </c>
      <c r="B61" s="59">
        <v>46387</v>
      </c>
      <c r="C61" s="62">
        <v>0</v>
      </c>
      <c r="D61" s="57" t="s">
        <v>312</v>
      </c>
      <c r="E61" s="61">
        <v>2024</v>
      </c>
      <c r="F61" s="61" t="s">
        <v>51</v>
      </c>
    </row>
    <row r="62" spans="1:6" hidden="1" x14ac:dyDescent="0.25">
      <c r="A62" s="138" t="s">
        <v>309</v>
      </c>
      <c r="B62" s="59">
        <v>46387</v>
      </c>
      <c r="C62" s="62">
        <v>0</v>
      </c>
      <c r="D62" s="57" t="s">
        <v>312</v>
      </c>
      <c r="E62" s="61">
        <v>2024</v>
      </c>
      <c r="F62" s="61" t="s">
        <v>51</v>
      </c>
    </row>
    <row r="63" spans="1:6" hidden="1" x14ac:dyDescent="0.25">
      <c r="A63" s="138" t="s">
        <v>309</v>
      </c>
      <c r="B63" s="59">
        <v>46387</v>
      </c>
      <c r="C63" s="62">
        <v>0</v>
      </c>
      <c r="D63" s="57" t="s">
        <v>312</v>
      </c>
      <c r="E63" s="61">
        <v>2024</v>
      </c>
      <c r="F63" s="61" t="s">
        <v>51</v>
      </c>
    </row>
    <row r="64" spans="1:6" ht="21" x14ac:dyDescent="0.25">
      <c r="A64" s="50" t="s">
        <v>313</v>
      </c>
      <c r="B64" s="59">
        <v>46265</v>
      </c>
      <c r="C64" s="62">
        <v>0.66666666666666663</v>
      </c>
      <c r="D64" s="61" t="s">
        <v>58</v>
      </c>
      <c r="E64" s="61">
        <v>2019</v>
      </c>
      <c r="F64" s="61" t="s">
        <v>51</v>
      </c>
    </row>
    <row r="65" spans="1:6" ht="21" hidden="1" x14ac:dyDescent="0.25">
      <c r="A65" s="50" t="s">
        <v>318</v>
      </c>
      <c r="B65" s="59">
        <v>46387</v>
      </c>
      <c r="C65" s="62">
        <v>0</v>
      </c>
      <c r="D65" s="78" t="s">
        <v>58</v>
      </c>
      <c r="E65" s="61">
        <v>2019</v>
      </c>
      <c r="F65" s="61" t="s">
        <v>51</v>
      </c>
    </row>
    <row r="66" spans="1:6" hidden="1" x14ac:dyDescent="0.25">
      <c r="A66" s="50" t="s">
        <v>326</v>
      </c>
      <c r="B66" s="59">
        <v>45657</v>
      </c>
      <c r="C66" s="62">
        <v>1</v>
      </c>
      <c r="D66" s="61" t="s">
        <v>332</v>
      </c>
      <c r="E66" s="61">
        <v>2016</v>
      </c>
      <c r="F66" s="61" t="s">
        <v>679</v>
      </c>
    </row>
    <row r="67" spans="1:6" hidden="1" x14ac:dyDescent="0.25">
      <c r="A67" s="50" t="s">
        <v>333</v>
      </c>
      <c r="B67" s="59">
        <v>45657</v>
      </c>
      <c r="C67" s="62">
        <v>1</v>
      </c>
      <c r="D67" s="61" t="s">
        <v>332</v>
      </c>
      <c r="E67" s="61">
        <v>2016</v>
      </c>
      <c r="F67" s="61" t="s">
        <v>679</v>
      </c>
    </row>
    <row r="68" spans="1:6" hidden="1" x14ac:dyDescent="0.25">
      <c r="A68" s="50" t="s">
        <v>335</v>
      </c>
      <c r="B68" s="59">
        <v>46356</v>
      </c>
      <c r="C68" s="62">
        <v>0</v>
      </c>
      <c r="D68" s="61" t="s">
        <v>341</v>
      </c>
      <c r="E68" s="61">
        <v>2014</v>
      </c>
      <c r="F68" s="61" t="s">
        <v>51</v>
      </c>
    </row>
    <row r="69" spans="1:6" hidden="1" x14ac:dyDescent="0.25">
      <c r="A69" s="50" t="s">
        <v>343</v>
      </c>
      <c r="B69" s="59">
        <v>46356</v>
      </c>
      <c r="C69" s="62">
        <v>0</v>
      </c>
      <c r="D69" s="61" t="s">
        <v>341</v>
      </c>
      <c r="E69" s="61">
        <v>2014</v>
      </c>
      <c r="F69" s="61" t="s">
        <v>51</v>
      </c>
    </row>
    <row r="70" spans="1:6" ht="21" hidden="1" x14ac:dyDescent="0.25">
      <c r="A70" s="50" t="s">
        <v>348</v>
      </c>
      <c r="B70" s="59">
        <v>46295</v>
      </c>
      <c r="C70" s="62">
        <v>0.5</v>
      </c>
      <c r="D70" s="61" t="s">
        <v>58</v>
      </c>
      <c r="E70" s="61">
        <v>2017</v>
      </c>
      <c r="F70" s="61" t="s">
        <v>51</v>
      </c>
    </row>
    <row r="71" spans="1:6" ht="21" hidden="1" x14ac:dyDescent="0.25">
      <c r="A71" s="50" t="s">
        <v>353</v>
      </c>
      <c r="B71" s="59">
        <v>46387</v>
      </c>
      <c r="C71" s="62">
        <v>0.25</v>
      </c>
      <c r="D71" s="78" t="s">
        <v>58</v>
      </c>
      <c r="E71" s="61">
        <v>2012</v>
      </c>
      <c r="F71" s="61" t="s">
        <v>51</v>
      </c>
    </row>
    <row r="72" spans="1:6" ht="21" hidden="1" x14ac:dyDescent="0.25">
      <c r="A72" s="50" t="s">
        <v>359</v>
      </c>
      <c r="B72" s="59">
        <v>46387</v>
      </c>
      <c r="C72" s="62">
        <v>1</v>
      </c>
      <c r="D72" s="78" t="s">
        <v>58</v>
      </c>
      <c r="E72" s="97">
        <v>2017</v>
      </c>
      <c r="F72" s="61" t="s">
        <v>650</v>
      </c>
    </row>
    <row r="73" spans="1:6" ht="21" hidden="1" x14ac:dyDescent="0.25">
      <c r="A73" s="50" t="s">
        <v>366</v>
      </c>
      <c r="B73" s="59">
        <v>46387</v>
      </c>
      <c r="C73" s="62">
        <v>0.25</v>
      </c>
      <c r="D73" s="78" t="s">
        <v>58</v>
      </c>
      <c r="E73" s="95">
        <v>2017</v>
      </c>
      <c r="F73" s="61" t="s">
        <v>51</v>
      </c>
    </row>
    <row r="74" spans="1:6" ht="21" hidden="1" x14ac:dyDescent="0.25">
      <c r="A74" s="50" t="s">
        <v>372</v>
      </c>
      <c r="B74" s="59">
        <v>46387</v>
      </c>
      <c r="C74" s="62">
        <v>0</v>
      </c>
      <c r="D74" s="78" t="s">
        <v>58</v>
      </c>
      <c r="E74" s="61">
        <v>2017</v>
      </c>
      <c r="F74" s="61" t="s">
        <v>51</v>
      </c>
    </row>
    <row r="75" spans="1:6" ht="21" hidden="1" x14ac:dyDescent="0.25">
      <c r="A75" s="50" t="s">
        <v>372</v>
      </c>
      <c r="B75" s="59">
        <v>46387</v>
      </c>
      <c r="C75" s="62">
        <v>0</v>
      </c>
      <c r="D75" s="78" t="s">
        <v>58</v>
      </c>
      <c r="E75" s="61">
        <v>2017</v>
      </c>
      <c r="F75" s="61" t="s">
        <v>51</v>
      </c>
    </row>
    <row r="76" spans="1:6" ht="21" hidden="1" x14ac:dyDescent="0.25">
      <c r="A76" s="50" t="s">
        <v>374</v>
      </c>
      <c r="B76" s="59">
        <v>45961</v>
      </c>
      <c r="C76" s="62">
        <v>1</v>
      </c>
      <c r="D76" s="61" t="s">
        <v>191</v>
      </c>
      <c r="E76" s="61">
        <v>2015</v>
      </c>
      <c r="F76" s="61" t="s">
        <v>679</v>
      </c>
    </row>
    <row r="77" spans="1:6" hidden="1" x14ac:dyDescent="0.25">
      <c r="A77" s="50" t="s">
        <v>379</v>
      </c>
      <c r="B77" s="59">
        <v>46203</v>
      </c>
      <c r="C77" s="62">
        <v>1</v>
      </c>
      <c r="D77" s="61" t="s">
        <v>385</v>
      </c>
      <c r="E77" s="61">
        <v>2015</v>
      </c>
      <c r="F77" s="61" t="s">
        <v>650</v>
      </c>
    </row>
    <row r="78" spans="1:6" hidden="1" x14ac:dyDescent="0.25">
      <c r="A78" s="50" t="s">
        <v>387</v>
      </c>
      <c r="B78" s="59">
        <v>45657</v>
      </c>
      <c r="C78" s="62">
        <v>1</v>
      </c>
      <c r="D78" s="61" t="s">
        <v>332</v>
      </c>
      <c r="E78" s="61">
        <v>2012</v>
      </c>
      <c r="F78" s="61" t="s">
        <v>679</v>
      </c>
    </row>
    <row r="79" spans="1:6" ht="21" hidden="1" x14ac:dyDescent="0.25">
      <c r="A79" s="50" t="s">
        <v>389</v>
      </c>
      <c r="B79" s="59">
        <v>46387</v>
      </c>
      <c r="C79" s="62">
        <v>0</v>
      </c>
      <c r="D79" s="78" t="s">
        <v>58</v>
      </c>
      <c r="E79" s="61">
        <v>2013</v>
      </c>
      <c r="F79" s="61" t="s">
        <v>51</v>
      </c>
    </row>
    <row r="80" spans="1:6" ht="21" hidden="1" x14ac:dyDescent="0.25">
      <c r="A80" s="139" t="s">
        <v>395</v>
      </c>
      <c r="B80" s="59">
        <v>46387</v>
      </c>
      <c r="C80" s="62">
        <v>0.4</v>
      </c>
      <c r="D80" s="78" t="s">
        <v>58</v>
      </c>
      <c r="E80" s="61">
        <v>2017</v>
      </c>
      <c r="F80" s="61" t="s">
        <v>51</v>
      </c>
    </row>
    <row r="81" spans="1:6" ht="21" hidden="1" x14ac:dyDescent="0.25">
      <c r="A81" s="139" t="s">
        <v>395</v>
      </c>
      <c r="B81" s="59">
        <v>46022</v>
      </c>
      <c r="C81" s="62">
        <v>1</v>
      </c>
      <c r="D81" s="61" t="s">
        <v>400</v>
      </c>
      <c r="E81" s="61">
        <v>2017</v>
      </c>
      <c r="F81" s="61" t="s">
        <v>679</v>
      </c>
    </row>
    <row r="82" spans="1:6" ht="21" hidden="1" x14ac:dyDescent="0.25">
      <c r="A82" s="50" t="s">
        <v>401</v>
      </c>
      <c r="B82" s="59">
        <v>46265</v>
      </c>
      <c r="C82" s="62">
        <v>0</v>
      </c>
      <c r="D82" s="61" t="s">
        <v>191</v>
      </c>
      <c r="E82" s="61">
        <v>2019</v>
      </c>
      <c r="F82" s="61" t="s">
        <v>51</v>
      </c>
    </row>
    <row r="83" spans="1:6" ht="21" hidden="1" x14ac:dyDescent="0.25">
      <c r="A83" s="50" t="s">
        <v>406</v>
      </c>
      <c r="B83" s="59">
        <v>46387</v>
      </c>
      <c r="C83" s="62">
        <v>0</v>
      </c>
      <c r="D83" s="78" t="s">
        <v>58</v>
      </c>
      <c r="E83" s="61">
        <v>2024</v>
      </c>
      <c r="F83" s="61" t="s">
        <v>51</v>
      </c>
    </row>
    <row r="84" spans="1:6" hidden="1" x14ac:dyDescent="0.25">
      <c r="A84" s="50" t="s">
        <v>409</v>
      </c>
      <c r="B84" s="59">
        <v>46022</v>
      </c>
      <c r="C84" s="62">
        <v>1</v>
      </c>
      <c r="D84" s="57" t="s">
        <v>132</v>
      </c>
      <c r="E84" s="61">
        <v>2025</v>
      </c>
      <c r="F84" s="61" t="s">
        <v>650</v>
      </c>
    </row>
    <row r="85" spans="1:6" ht="21" x14ac:dyDescent="0.25">
      <c r="A85" s="50" t="s">
        <v>413</v>
      </c>
      <c r="B85" s="59">
        <v>46264</v>
      </c>
      <c r="C85" s="62">
        <v>0.83333333333333337</v>
      </c>
      <c r="D85" s="78" t="s">
        <v>58</v>
      </c>
      <c r="E85" s="61">
        <v>2023</v>
      </c>
      <c r="F85" s="61" t="s">
        <v>51</v>
      </c>
    </row>
    <row r="86" spans="1:6" hidden="1" x14ac:dyDescent="0.25">
      <c r="A86" s="50" t="s">
        <v>418</v>
      </c>
      <c r="B86" s="59">
        <v>46568</v>
      </c>
      <c r="C86" s="62">
        <v>0</v>
      </c>
      <c r="D86" s="81" t="s">
        <v>45</v>
      </c>
      <c r="E86" s="61">
        <v>2021</v>
      </c>
      <c r="F86" s="61" t="s">
        <v>51</v>
      </c>
    </row>
    <row r="87" spans="1:6" ht="21" x14ac:dyDescent="0.25">
      <c r="A87" s="50" t="s">
        <v>421</v>
      </c>
      <c r="B87" s="109">
        <v>46295</v>
      </c>
      <c r="C87" s="62">
        <v>0.66666666666666663</v>
      </c>
      <c r="D87" s="78" t="s">
        <v>58</v>
      </c>
      <c r="E87" s="61">
        <v>2021</v>
      </c>
      <c r="F87" s="61" t="s">
        <v>51</v>
      </c>
    </row>
    <row r="88" spans="1:6" hidden="1" x14ac:dyDescent="0.25">
      <c r="A88" s="50" t="s">
        <v>425</v>
      </c>
      <c r="B88" s="59">
        <v>46568</v>
      </c>
      <c r="C88" s="62">
        <v>0</v>
      </c>
      <c r="D88" s="57" t="s">
        <v>717</v>
      </c>
      <c r="E88" s="61">
        <v>2025</v>
      </c>
      <c r="F88" s="61" t="s">
        <v>51</v>
      </c>
    </row>
    <row r="89" spans="1:6" hidden="1" x14ac:dyDescent="0.25">
      <c r="A89" s="50" t="s">
        <v>425</v>
      </c>
      <c r="B89" s="59">
        <v>46112</v>
      </c>
      <c r="C89" s="62">
        <v>1</v>
      </c>
      <c r="D89" s="78" t="s">
        <v>130</v>
      </c>
      <c r="E89" s="61">
        <v>2025</v>
      </c>
      <c r="F89" s="61" t="s">
        <v>650</v>
      </c>
    </row>
    <row r="90" spans="1:6" hidden="1" x14ac:dyDescent="0.25">
      <c r="A90" s="140" t="s">
        <v>427</v>
      </c>
      <c r="B90" s="59">
        <v>46568</v>
      </c>
      <c r="C90" s="62">
        <v>0</v>
      </c>
      <c r="D90" s="63" t="s">
        <v>126</v>
      </c>
      <c r="E90" s="61">
        <v>2023</v>
      </c>
      <c r="F90" s="61" t="s">
        <v>51</v>
      </c>
    </row>
    <row r="91" spans="1:6" x14ac:dyDescent="0.25">
      <c r="A91" s="138" t="s">
        <v>427</v>
      </c>
      <c r="B91" s="59">
        <v>46387</v>
      </c>
      <c r="C91" s="62">
        <v>0.61538461538461542</v>
      </c>
      <c r="D91" s="81" t="s">
        <v>45</v>
      </c>
      <c r="E91" s="61">
        <v>2023</v>
      </c>
      <c r="F91" s="61" t="s">
        <v>51</v>
      </c>
    </row>
    <row r="92" spans="1:6" hidden="1" x14ac:dyDescent="0.25">
      <c r="A92" s="50" t="s">
        <v>431</v>
      </c>
      <c r="B92" s="59">
        <v>46568</v>
      </c>
      <c r="C92" s="62">
        <v>0</v>
      </c>
      <c r="D92" s="63" t="s">
        <v>514</v>
      </c>
      <c r="E92" s="61">
        <v>2024</v>
      </c>
      <c r="F92" s="61" t="s">
        <v>51</v>
      </c>
    </row>
    <row r="93" spans="1:6" hidden="1" x14ac:dyDescent="0.25">
      <c r="A93" s="50" t="s">
        <v>433</v>
      </c>
      <c r="B93" s="59">
        <v>46568</v>
      </c>
      <c r="C93" s="62">
        <v>0</v>
      </c>
      <c r="D93" s="63" t="s">
        <v>45</v>
      </c>
      <c r="E93" s="61">
        <v>2025</v>
      </c>
      <c r="F93" s="61" t="s">
        <v>51</v>
      </c>
    </row>
    <row r="94" spans="1:6" hidden="1" x14ac:dyDescent="0.25">
      <c r="A94" s="50" t="s">
        <v>433</v>
      </c>
      <c r="B94" s="59">
        <v>46112</v>
      </c>
      <c r="C94" s="62">
        <v>1</v>
      </c>
      <c r="D94" s="78" t="s">
        <v>130</v>
      </c>
      <c r="E94" s="61">
        <v>2025</v>
      </c>
      <c r="F94" s="61" t="s">
        <v>650</v>
      </c>
    </row>
    <row r="95" spans="1:6" hidden="1" x14ac:dyDescent="0.25">
      <c r="A95" s="50" t="s">
        <v>436</v>
      </c>
      <c r="B95" s="59">
        <v>46265</v>
      </c>
      <c r="C95" s="62">
        <v>0</v>
      </c>
      <c r="D95" s="57" t="s">
        <v>439</v>
      </c>
      <c r="E95" s="61">
        <v>2024</v>
      </c>
      <c r="F95" s="61" t="s">
        <v>51</v>
      </c>
    </row>
    <row r="96" spans="1:6" hidden="1" x14ac:dyDescent="0.25">
      <c r="A96" s="50" t="s">
        <v>436</v>
      </c>
      <c r="B96" s="59">
        <v>45991</v>
      </c>
      <c r="C96" s="62">
        <v>1</v>
      </c>
      <c r="D96" s="57" t="s">
        <v>439</v>
      </c>
      <c r="E96" s="61">
        <v>2024</v>
      </c>
      <c r="F96" s="61" t="s">
        <v>650</v>
      </c>
    </row>
    <row r="97" spans="1:6" hidden="1" x14ac:dyDescent="0.25">
      <c r="A97" s="138" t="s">
        <v>444</v>
      </c>
      <c r="B97" s="59">
        <v>46357</v>
      </c>
      <c r="C97" s="62">
        <v>0</v>
      </c>
      <c r="D97" s="63" t="s">
        <v>126</v>
      </c>
      <c r="E97" s="61">
        <v>2023</v>
      </c>
      <c r="F97" s="61" t="s">
        <v>51</v>
      </c>
    </row>
    <row r="98" spans="1:6" hidden="1" x14ac:dyDescent="0.25">
      <c r="A98" s="138" t="s">
        <v>444</v>
      </c>
      <c r="B98" s="59">
        <v>46357</v>
      </c>
      <c r="C98" s="62">
        <v>0</v>
      </c>
      <c r="D98" s="63" t="s">
        <v>126</v>
      </c>
      <c r="E98" s="61">
        <v>2023</v>
      </c>
      <c r="F98" s="61" t="s">
        <v>51</v>
      </c>
    </row>
    <row r="99" spans="1:6" ht="21" hidden="1" x14ac:dyDescent="0.25">
      <c r="A99" s="138" t="s">
        <v>444</v>
      </c>
      <c r="B99" s="59">
        <v>46264</v>
      </c>
      <c r="C99" s="62">
        <v>0.33333333333333331</v>
      </c>
      <c r="D99" s="78" t="s">
        <v>58</v>
      </c>
      <c r="E99" s="61">
        <v>2023</v>
      </c>
      <c r="F99" s="61" t="s">
        <v>51</v>
      </c>
    </row>
    <row r="100" spans="1:6" ht="21" hidden="1" x14ac:dyDescent="0.25">
      <c r="A100" s="50" t="s">
        <v>449</v>
      </c>
      <c r="B100" s="59">
        <v>46234</v>
      </c>
      <c r="C100" s="62">
        <v>0</v>
      </c>
      <c r="D100" s="61" t="s">
        <v>236</v>
      </c>
      <c r="E100" s="61">
        <v>2019</v>
      </c>
      <c r="F100" s="61" t="s">
        <v>51</v>
      </c>
    </row>
    <row r="101" spans="1:6" hidden="1" x14ac:dyDescent="0.25">
      <c r="A101" s="50" t="s">
        <v>454</v>
      </c>
      <c r="B101" s="59">
        <v>45291</v>
      </c>
      <c r="C101" s="62">
        <v>1</v>
      </c>
      <c r="D101" s="78" t="s">
        <v>34</v>
      </c>
      <c r="E101" s="61">
        <v>2020</v>
      </c>
      <c r="F101" s="61" t="s">
        <v>679</v>
      </c>
    </row>
    <row r="102" spans="1:6" hidden="1" x14ac:dyDescent="0.25">
      <c r="A102" s="138" t="s">
        <v>460</v>
      </c>
      <c r="B102" s="59">
        <v>46387</v>
      </c>
      <c r="C102" s="62">
        <v>0</v>
      </c>
      <c r="D102" s="57" t="s">
        <v>45</v>
      </c>
      <c r="E102" s="61">
        <v>2023</v>
      </c>
      <c r="F102" s="61" t="s">
        <v>51</v>
      </c>
    </row>
    <row r="103" spans="1:6" hidden="1" x14ac:dyDescent="0.25">
      <c r="A103" s="138" t="s">
        <v>460</v>
      </c>
      <c r="B103" s="59">
        <v>46204</v>
      </c>
      <c r="C103" s="62">
        <v>0</v>
      </c>
      <c r="D103" s="57" t="s">
        <v>45</v>
      </c>
      <c r="E103" s="89">
        <v>2023</v>
      </c>
      <c r="F103" s="61" t="s">
        <v>51</v>
      </c>
    </row>
    <row r="104" spans="1:6" hidden="1" x14ac:dyDescent="0.25">
      <c r="A104" s="50" t="s">
        <v>468</v>
      </c>
      <c r="B104" s="59">
        <v>46387</v>
      </c>
      <c r="C104" s="62">
        <v>0</v>
      </c>
      <c r="D104" s="57" t="s">
        <v>45</v>
      </c>
      <c r="E104" s="89">
        <v>2023</v>
      </c>
      <c r="F104" s="61" t="s">
        <v>51</v>
      </c>
    </row>
    <row r="105" spans="1:6" hidden="1" x14ac:dyDescent="0.25">
      <c r="A105" s="50" t="s">
        <v>472</v>
      </c>
      <c r="B105" s="59">
        <v>46326</v>
      </c>
      <c r="C105" s="62">
        <v>0</v>
      </c>
      <c r="D105" s="61" t="s">
        <v>706</v>
      </c>
      <c r="E105" s="61">
        <v>2023</v>
      </c>
      <c r="F105" s="61" t="s">
        <v>51</v>
      </c>
    </row>
    <row r="106" spans="1:6" hidden="1" x14ac:dyDescent="0.25">
      <c r="A106" s="50" t="s">
        <v>472</v>
      </c>
      <c r="B106" s="59">
        <v>46356</v>
      </c>
      <c r="C106" s="62">
        <v>0</v>
      </c>
      <c r="D106" s="61" t="s">
        <v>157</v>
      </c>
      <c r="E106" s="61">
        <v>2023</v>
      </c>
      <c r="F106" s="61" t="s">
        <v>51</v>
      </c>
    </row>
    <row r="107" spans="1:6" ht="21" hidden="1" x14ac:dyDescent="0.25">
      <c r="A107" s="141" t="s">
        <v>474</v>
      </c>
      <c r="B107" s="59">
        <v>46142</v>
      </c>
      <c r="C107" s="62">
        <v>0.625</v>
      </c>
      <c r="D107" s="78" t="s">
        <v>58</v>
      </c>
      <c r="E107" s="89">
        <v>2024</v>
      </c>
      <c r="F107" s="61" t="s">
        <v>131</v>
      </c>
    </row>
    <row r="108" spans="1:6" ht="21" hidden="1" x14ac:dyDescent="0.25">
      <c r="A108" s="50" t="s">
        <v>480</v>
      </c>
      <c r="B108" s="59">
        <v>46022</v>
      </c>
      <c r="C108" s="62">
        <v>1</v>
      </c>
      <c r="D108" s="78" t="s">
        <v>720</v>
      </c>
      <c r="E108" s="61">
        <v>2024</v>
      </c>
      <c r="F108" s="61" t="s">
        <v>54</v>
      </c>
    </row>
    <row r="109" spans="1:6" ht="21" hidden="1" x14ac:dyDescent="0.25">
      <c r="A109" s="50" t="s">
        <v>486</v>
      </c>
      <c r="B109" s="59">
        <v>46417</v>
      </c>
      <c r="C109" s="62">
        <v>0</v>
      </c>
      <c r="D109" s="78" t="s">
        <v>58</v>
      </c>
      <c r="E109" s="61">
        <v>2025</v>
      </c>
      <c r="F109" s="61" t="s">
        <v>51</v>
      </c>
    </row>
    <row r="110" spans="1:6" ht="21" hidden="1" x14ac:dyDescent="0.25">
      <c r="A110" s="50" t="s">
        <v>488</v>
      </c>
      <c r="B110" s="59">
        <v>46295</v>
      </c>
      <c r="C110" s="62">
        <v>0</v>
      </c>
      <c r="D110" s="78" t="s">
        <v>58</v>
      </c>
      <c r="E110" s="61">
        <v>2022</v>
      </c>
      <c r="F110" s="61" t="s">
        <v>51</v>
      </c>
    </row>
    <row r="111" spans="1:6" hidden="1" x14ac:dyDescent="0.25">
      <c r="A111" s="138" t="s">
        <v>494</v>
      </c>
      <c r="B111" s="59">
        <v>46234</v>
      </c>
      <c r="C111" s="62">
        <v>0</v>
      </c>
      <c r="D111" s="81" t="s">
        <v>45</v>
      </c>
      <c r="E111" s="61">
        <v>2020</v>
      </c>
      <c r="F111" s="61" t="s">
        <v>51</v>
      </c>
    </row>
    <row r="112" spans="1:6" hidden="1" x14ac:dyDescent="0.25">
      <c r="A112" s="138" t="s">
        <v>494</v>
      </c>
      <c r="B112" s="59">
        <v>46387</v>
      </c>
      <c r="C112" s="62">
        <v>0</v>
      </c>
      <c r="D112" s="81" t="s">
        <v>42</v>
      </c>
      <c r="E112" s="61">
        <v>2020</v>
      </c>
      <c r="F112" s="61" t="s">
        <v>51</v>
      </c>
    </row>
    <row r="113" spans="1:6" hidden="1" x14ac:dyDescent="0.25">
      <c r="A113" s="138" t="s">
        <v>494</v>
      </c>
      <c r="B113" s="59">
        <v>46234</v>
      </c>
      <c r="C113" s="62">
        <v>0</v>
      </c>
      <c r="D113" s="81" t="s">
        <v>45</v>
      </c>
      <c r="E113" s="61">
        <v>2020</v>
      </c>
      <c r="F113" s="61" t="s">
        <v>51</v>
      </c>
    </row>
    <row r="114" spans="1:6" hidden="1" x14ac:dyDescent="0.25">
      <c r="A114" s="50" t="s">
        <v>498</v>
      </c>
      <c r="B114" s="59">
        <v>46234</v>
      </c>
      <c r="C114" s="62">
        <v>0</v>
      </c>
      <c r="D114" s="57" t="s">
        <v>155</v>
      </c>
      <c r="E114" s="61">
        <v>2024</v>
      </c>
      <c r="F114" s="61" t="s">
        <v>51</v>
      </c>
    </row>
    <row r="115" spans="1:6" hidden="1" x14ac:dyDescent="0.25">
      <c r="A115" s="50" t="s">
        <v>501</v>
      </c>
      <c r="B115" s="59">
        <v>46234</v>
      </c>
      <c r="C115" s="62">
        <v>0</v>
      </c>
      <c r="D115" s="57" t="s">
        <v>132</v>
      </c>
      <c r="E115" s="61">
        <v>2025</v>
      </c>
      <c r="F115" s="61" t="s">
        <v>51</v>
      </c>
    </row>
    <row r="116" spans="1:6" hidden="1" x14ac:dyDescent="0.25">
      <c r="A116" s="138" t="s">
        <v>503</v>
      </c>
      <c r="B116" s="59">
        <v>45291</v>
      </c>
      <c r="C116" s="62">
        <v>1</v>
      </c>
      <c r="D116" s="129" t="s">
        <v>34</v>
      </c>
      <c r="E116" s="61">
        <v>2020</v>
      </c>
      <c r="F116" s="61" t="s">
        <v>679</v>
      </c>
    </row>
    <row r="117" spans="1:6" hidden="1" x14ac:dyDescent="0.25">
      <c r="A117" s="48" t="s">
        <v>509</v>
      </c>
      <c r="B117" s="59">
        <v>46387</v>
      </c>
      <c r="C117" s="62">
        <v>0</v>
      </c>
      <c r="D117" s="63" t="s">
        <v>512</v>
      </c>
      <c r="E117" s="61">
        <v>2020</v>
      </c>
      <c r="F117" s="61" t="s">
        <v>51</v>
      </c>
    </row>
    <row r="118" spans="1:6" hidden="1" x14ac:dyDescent="0.25">
      <c r="A118" s="138" t="s">
        <v>515</v>
      </c>
      <c r="B118" s="59">
        <v>46387</v>
      </c>
      <c r="C118" s="131">
        <v>0</v>
      </c>
      <c r="D118" s="81" t="s">
        <v>42</v>
      </c>
      <c r="E118" s="61">
        <v>2022</v>
      </c>
      <c r="F118" s="61" t="s">
        <v>51</v>
      </c>
    </row>
    <row r="119" spans="1:6" hidden="1" x14ac:dyDescent="0.25">
      <c r="A119" s="140" t="s">
        <v>515</v>
      </c>
      <c r="B119" s="59">
        <v>46234</v>
      </c>
      <c r="C119" s="62">
        <v>0</v>
      </c>
      <c r="D119" s="81" t="s">
        <v>45</v>
      </c>
      <c r="E119" s="61">
        <v>2022</v>
      </c>
      <c r="F119" s="61" t="s">
        <v>51</v>
      </c>
    </row>
    <row r="120" spans="1:6" x14ac:dyDescent="0.25">
      <c r="A120" s="50" t="s">
        <v>517</v>
      </c>
      <c r="B120" s="58">
        <v>46371</v>
      </c>
      <c r="C120" s="62">
        <v>0.75</v>
      </c>
      <c r="D120" s="81" t="s">
        <v>157</v>
      </c>
      <c r="E120" s="61">
        <v>2023</v>
      </c>
      <c r="F120" s="61" t="s">
        <v>51</v>
      </c>
    </row>
    <row r="121" spans="1:6" hidden="1" x14ac:dyDescent="0.25">
      <c r="A121" s="50" t="s">
        <v>522</v>
      </c>
      <c r="B121" s="59">
        <v>45991</v>
      </c>
      <c r="C121" s="62">
        <v>1</v>
      </c>
      <c r="D121" s="57" t="s">
        <v>439</v>
      </c>
      <c r="E121" s="61">
        <v>2024</v>
      </c>
      <c r="F121" s="61" t="s">
        <v>650</v>
      </c>
    </row>
    <row r="122" spans="1:6" hidden="1" x14ac:dyDescent="0.25">
      <c r="A122" s="50" t="s">
        <v>528</v>
      </c>
      <c r="B122" s="59">
        <v>46405</v>
      </c>
      <c r="C122" s="62">
        <v>0</v>
      </c>
      <c r="D122" s="57" t="s">
        <v>165</v>
      </c>
      <c r="E122" s="61">
        <v>2025</v>
      </c>
      <c r="F122" s="61" t="s">
        <v>51</v>
      </c>
    </row>
    <row r="123" spans="1:6" hidden="1" x14ac:dyDescent="0.25">
      <c r="A123" s="50" t="s">
        <v>534</v>
      </c>
      <c r="B123" s="59">
        <v>46371</v>
      </c>
      <c r="C123" s="62">
        <v>0</v>
      </c>
      <c r="D123" s="57" t="s">
        <v>68</v>
      </c>
      <c r="E123" s="61">
        <v>2025</v>
      </c>
      <c r="F123" s="61" t="s">
        <v>51</v>
      </c>
    </row>
    <row r="124" spans="1:6" hidden="1" x14ac:dyDescent="0.25">
      <c r="A124" s="50" t="s">
        <v>539</v>
      </c>
      <c r="B124" s="59">
        <v>47832</v>
      </c>
      <c r="C124" s="62">
        <v>0</v>
      </c>
      <c r="D124" s="57" t="s">
        <v>137</v>
      </c>
      <c r="E124" s="61">
        <v>2025</v>
      </c>
      <c r="F124" s="61" t="s">
        <v>51</v>
      </c>
    </row>
    <row r="125" spans="1:6" hidden="1" x14ac:dyDescent="0.25">
      <c r="A125" s="50" t="s">
        <v>544</v>
      </c>
      <c r="B125" s="59">
        <v>47832</v>
      </c>
      <c r="C125" s="62">
        <v>0</v>
      </c>
      <c r="D125" s="57" t="s">
        <v>137</v>
      </c>
      <c r="E125" s="61">
        <v>2025</v>
      </c>
      <c r="F125" s="61" t="s">
        <v>51</v>
      </c>
    </row>
    <row r="126" spans="1:6" hidden="1" x14ac:dyDescent="0.25">
      <c r="A126" s="50" t="s">
        <v>549</v>
      </c>
      <c r="B126" s="59">
        <v>46265</v>
      </c>
      <c r="C126" s="62">
        <v>1</v>
      </c>
      <c r="D126" s="57" t="s">
        <v>126</v>
      </c>
      <c r="E126" s="61">
        <v>2025</v>
      </c>
      <c r="F126" s="61" t="s">
        <v>650</v>
      </c>
    </row>
    <row r="127" spans="1:6" ht="21" hidden="1" x14ac:dyDescent="0.25">
      <c r="A127" s="50" t="s">
        <v>554</v>
      </c>
      <c r="B127" s="59">
        <v>46539</v>
      </c>
      <c r="C127" s="62">
        <v>0</v>
      </c>
      <c r="D127" s="78" t="s">
        <v>58</v>
      </c>
      <c r="E127" s="61">
        <v>2025</v>
      </c>
      <c r="F127" s="61" t="s">
        <v>51</v>
      </c>
    </row>
    <row r="128" spans="1:6" hidden="1" x14ac:dyDescent="0.25">
      <c r="A128" s="50" t="s">
        <v>559</v>
      </c>
      <c r="B128" s="59">
        <v>46265</v>
      </c>
      <c r="C128" s="62">
        <v>1</v>
      </c>
      <c r="D128" s="57" t="s">
        <v>126</v>
      </c>
      <c r="E128" s="61">
        <v>2025</v>
      </c>
      <c r="F128" s="61" t="s">
        <v>650</v>
      </c>
    </row>
    <row r="129" spans="1:6" hidden="1" x14ac:dyDescent="0.25">
      <c r="A129" s="50" t="s">
        <v>561</v>
      </c>
      <c r="B129" s="59">
        <v>46265</v>
      </c>
      <c r="C129" s="62">
        <v>1</v>
      </c>
      <c r="D129" s="57" t="s">
        <v>126</v>
      </c>
      <c r="E129" s="61">
        <v>2025</v>
      </c>
      <c r="F129" s="61" t="s">
        <v>650</v>
      </c>
    </row>
    <row r="130" spans="1:6" ht="21" hidden="1" x14ac:dyDescent="0.25">
      <c r="A130" s="50" t="s">
        <v>563</v>
      </c>
      <c r="B130" s="59">
        <v>46387</v>
      </c>
      <c r="C130" s="62">
        <v>0</v>
      </c>
      <c r="D130" s="78" t="s">
        <v>58</v>
      </c>
      <c r="E130" s="61">
        <v>2025</v>
      </c>
      <c r="F130" s="61" t="s">
        <v>51</v>
      </c>
    </row>
    <row r="131" spans="1:6" ht="21" hidden="1" x14ac:dyDescent="0.25">
      <c r="A131" s="50" t="s">
        <v>568</v>
      </c>
      <c r="B131" s="58">
        <v>46264</v>
      </c>
      <c r="C131" s="62">
        <v>0</v>
      </c>
      <c r="D131" s="78" t="s">
        <v>58</v>
      </c>
      <c r="E131" s="61">
        <v>2025</v>
      </c>
      <c r="F131" s="61" t="s">
        <v>51</v>
      </c>
    </row>
    <row r="132" spans="1:6" ht="21" hidden="1" x14ac:dyDescent="0.25">
      <c r="A132" s="50" t="s">
        <v>573</v>
      </c>
      <c r="B132" s="58">
        <v>46142</v>
      </c>
      <c r="C132" s="62">
        <v>1</v>
      </c>
      <c r="D132" s="78" t="s">
        <v>58</v>
      </c>
      <c r="E132" s="61">
        <v>2025</v>
      </c>
      <c r="F132" s="61" t="s">
        <v>650</v>
      </c>
    </row>
    <row r="133" spans="1:6" ht="21" hidden="1" x14ac:dyDescent="0.25">
      <c r="A133" s="50" t="s">
        <v>578</v>
      </c>
      <c r="B133" s="59">
        <v>46387</v>
      </c>
      <c r="C133" s="62">
        <v>0</v>
      </c>
      <c r="D133" s="78" t="s">
        <v>58</v>
      </c>
      <c r="E133" s="61">
        <v>2025</v>
      </c>
      <c r="F133" s="61" t="s">
        <v>51</v>
      </c>
    </row>
    <row r="134" spans="1:6" ht="21" hidden="1" x14ac:dyDescent="0.25">
      <c r="A134" s="50" t="s">
        <v>580</v>
      </c>
      <c r="B134" s="58">
        <v>46418</v>
      </c>
      <c r="C134" s="62">
        <v>0</v>
      </c>
      <c r="D134" s="78" t="s">
        <v>58</v>
      </c>
      <c r="E134" s="61">
        <v>2025</v>
      </c>
      <c r="F134" s="61" t="s">
        <v>51</v>
      </c>
    </row>
    <row r="135" spans="1:6" ht="21" hidden="1" x14ac:dyDescent="0.25">
      <c r="A135" s="50" t="s">
        <v>582</v>
      </c>
      <c r="B135" s="59">
        <v>46387</v>
      </c>
      <c r="C135" s="62">
        <v>0</v>
      </c>
      <c r="D135" s="78" t="s">
        <v>58</v>
      </c>
      <c r="E135" s="61">
        <v>2025</v>
      </c>
      <c r="F135" s="61" t="s">
        <v>51</v>
      </c>
    </row>
    <row r="136" spans="1:6" hidden="1" x14ac:dyDescent="0.25">
      <c r="A136" s="50" t="s">
        <v>585</v>
      </c>
      <c r="B136" s="59">
        <v>46387</v>
      </c>
      <c r="C136" s="62">
        <v>0</v>
      </c>
      <c r="D136" s="78" t="s">
        <v>126</v>
      </c>
      <c r="E136" s="61">
        <v>2025</v>
      </c>
      <c r="F136" s="61" t="s">
        <v>51</v>
      </c>
    </row>
    <row r="137" spans="1:6" ht="21" x14ac:dyDescent="0.25">
      <c r="A137" s="50" t="s">
        <v>590</v>
      </c>
      <c r="B137" s="58">
        <v>46387</v>
      </c>
      <c r="C137" s="62">
        <v>0.75</v>
      </c>
      <c r="D137" s="78" t="s">
        <v>58</v>
      </c>
      <c r="E137" s="61">
        <v>2025</v>
      </c>
      <c r="F137" s="61" t="s">
        <v>51</v>
      </c>
    </row>
    <row r="138" spans="1:6" ht="21" hidden="1" x14ac:dyDescent="0.25">
      <c r="A138" s="50" t="s">
        <v>596</v>
      </c>
      <c r="B138" s="135">
        <v>46387</v>
      </c>
      <c r="C138" s="62">
        <v>0</v>
      </c>
      <c r="D138" s="78" t="s">
        <v>58</v>
      </c>
      <c r="E138" s="61">
        <v>2025</v>
      </c>
      <c r="F138" s="61" t="s">
        <v>51</v>
      </c>
    </row>
    <row r="139" spans="1:6" ht="21" hidden="1" x14ac:dyDescent="0.25">
      <c r="A139" s="50" t="s">
        <v>601</v>
      </c>
      <c r="B139" s="135">
        <v>46203</v>
      </c>
      <c r="C139" s="62">
        <v>1</v>
      </c>
      <c r="D139" s="78" t="s">
        <v>58</v>
      </c>
      <c r="E139" s="61">
        <v>2025</v>
      </c>
      <c r="F139" s="61" t="s">
        <v>650</v>
      </c>
    </row>
    <row r="140" spans="1:6" ht="21" hidden="1" x14ac:dyDescent="0.25">
      <c r="A140" s="50" t="s">
        <v>606</v>
      </c>
      <c r="B140" s="135">
        <v>46203</v>
      </c>
      <c r="C140" s="62">
        <v>1</v>
      </c>
      <c r="D140" s="78" t="s">
        <v>58</v>
      </c>
      <c r="E140" s="61">
        <v>2025</v>
      </c>
      <c r="F140" s="61" t="s">
        <v>650</v>
      </c>
    </row>
    <row r="147" spans="1:3" ht="14.5" x14ac:dyDescent="0.35">
      <c r="A147" t="s">
        <v>621</v>
      </c>
      <c r="B147" s="27">
        <v>24</v>
      </c>
      <c r="C147" s="28">
        <f>B147/B153</f>
        <v>0.17266187050359713</v>
      </c>
    </row>
    <row r="148" spans="1:3" ht="14.5" x14ac:dyDescent="0.35">
      <c r="A148" t="s">
        <v>622</v>
      </c>
      <c r="B148" s="29">
        <v>14</v>
      </c>
      <c r="C148" s="28">
        <f>B148/B153</f>
        <v>0.10071942446043165</v>
      </c>
    </row>
    <row r="149" spans="1:3" ht="14.5" x14ac:dyDescent="0.35">
      <c r="A149" t="s">
        <v>623</v>
      </c>
      <c r="B149" s="29">
        <v>12</v>
      </c>
      <c r="C149" s="28">
        <f>B149/B153</f>
        <v>8.6330935251798566E-2</v>
      </c>
    </row>
    <row r="150" spans="1:3" ht="14.5" x14ac:dyDescent="0.35">
      <c r="A150" t="s">
        <v>624</v>
      </c>
      <c r="B150" s="29">
        <v>10</v>
      </c>
      <c r="C150" s="28">
        <f>B150/B153</f>
        <v>7.1942446043165464E-2</v>
      </c>
    </row>
    <row r="151" spans="1:3" ht="14.5" x14ac:dyDescent="0.35">
      <c r="A151" t="s">
        <v>625</v>
      </c>
      <c r="B151" s="29">
        <v>78</v>
      </c>
      <c r="C151" s="28">
        <f>B151/B153</f>
        <v>0.5611510791366906</v>
      </c>
    </row>
    <row r="152" spans="1:3" ht="14.5" x14ac:dyDescent="0.35">
      <c r="A152" t="s">
        <v>626</v>
      </c>
      <c r="B152" s="29">
        <v>1</v>
      </c>
      <c r="C152" s="28">
        <f>B152/B153</f>
        <v>7.1942446043165471E-3</v>
      </c>
    </row>
    <row r="153" spans="1:3" ht="14.5" x14ac:dyDescent="0.35">
      <c r="A153"/>
      <c r="B153">
        <f>SUBTOTAL(9,B147:B152)</f>
        <v>139</v>
      </c>
      <c r="C153"/>
    </row>
    <row r="155" spans="1:3" x14ac:dyDescent="0.25">
      <c r="B155" s="47">
        <v>139</v>
      </c>
    </row>
  </sheetData>
  <autoFilter ref="A1:P140" xr:uid="{658E46DF-0247-4171-B202-910020CA5C3A}">
    <filterColumn colId="2">
      <filters>
        <filter val="57%"/>
        <filter val="60%"/>
        <filter val="62%"/>
        <filter val="67%"/>
        <filter val="75%"/>
        <filter val="83%"/>
        <filter val="86%"/>
      </filters>
    </filterColumn>
    <filterColumn colId="5">
      <filters>
        <filter val="EN PROCESO"/>
      </filters>
    </filterColumn>
  </autoFilter>
  <dataValidations count="8">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D71 D74:D79 D109 D111 D120" xr:uid="{11E92A8C-E6A5-488A-A592-8ABCD11A1615}">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D110" xr:uid="{AABA5A7F-E6CD-45E1-AFC6-43BD31BF85CB}">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70:A101 A103:A113 A116 A119:A120 A122:A140" xr:uid="{1DE647DE-2107-468A-BCDB-3690681046E6}">
      <formula1>0</formula1>
      <formula2>9</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B8 B70 B72:B76 B78:B93 B95:B96 B98:B106 B108:B110 B112:B113 B116 B122:B137 B118:B120" xr:uid="{C3DBB0C5-A743-406B-B65D-1934457E6B71}">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B71 B77 B107 B111" xr:uid="{C5C418DE-BB8C-428A-B8E4-373A20608B2C}">
      <formula1>1900/1/1</formula1>
      <formula2>3000/1/1</formula2>
    </dataValidation>
    <dataValidation allowBlank="1" showInputMessage="1" showErrorMessage="1" promptTitle="Ingrese una fecha (DD/MM/AAAA)" prompt="Registre la FECHA PROGRAMADA para el inicio de la actividad. (FORMATO DD/MM/AAAA)" sqref="B3:B5 B36 B44 B48:B51 B66 B30 B25" xr:uid="{44BFDEAC-CA45-43E7-95FB-1B6F178CDDC1}"/>
    <dataValidation allowBlank="1" showInputMessage="1" showErrorMessage="1" promptTitle="Ingrese Fecha (DD/MM/AAAA)" prompt="Registre la FECHA PROGRAMADA para la terminación de la actividad. (DD/MM/AAAA)" sqref="B3:B7 B9:B69 B138:B140" xr:uid="{298BCD2B-93D0-4531-B332-5CE51BB265D5}"/>
    <dataValidation type="date" allowBlank="1" showInputMessage="1" errorTitle="Entrada no válida" error="Por favor escriba una fecha válida (AAAA/MM/DD)" promptTitle="Ingrese una fecha (DD/MM/AAAA)" prompt="Registre la FECHA PROGRAMADA para el inicio de la actividad. (FORMATO DD/MM/AAAA)" sqref="B2" xr:uid="{C3E6A6E2-DA42-4ADF-9CF4-4B498E2B3224}">
      <formula1>1900/1/1</formula1>
      <formula2>3000/1/1</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D29B-9318-40B6-992E-9D5CAA276CFF}">
  <sheetPr filterMode="1"/>
  <dimension ref="A1:U263"/>
  <sheetViews>
    <sheetView topLeftCell="A222" zoomScale="81" zoomScaleNormal="81" workbookViewId="0">
      <selection activeCell="A246" sqref="A246:I256"/>
    </sheetView>
  </sheetViews>
  <sheetFormatPr baseColWidth="10" defaultColWidth="11.453125" defaultRowHeight="14.5" x14ac:dyDescent="0.35"/>
  <cols>
    <col min="2" max="18" width="11.453125" customWidth="1"/>
    <col min="20" max="20" width="24.54296875" customWidth="1"/>
    <col min="21" max="21" width="13.81640625" customWidth="1"/>
  </cols>
  <sheetData>
    <row r="1" spans="1:21" s="19" customFormat="1" ht="6.5" x14ac:dyDescent="0.15">
      <c r="A1" s="227" t="s">
        <v>0</v>
      </c>
      <c r="B1" s="229" t="s">
        <v>8</v>
      </c>
      <c r="C1" s="225" t="s">
        <v>11</v>
      </c>
      <c r="D1" s="231" t="s">
        <v>12</v>
      </c>
      <c r="E1" s="232"/>
      <c r="F1" s="232"/>
      <c r="G1" s="232"/>
      <c r="H1" s="232"/>
      <c r="I1" s="232"/>
      <c r="J1" s="232"/>
      <c r="K1" s="233"/>
      <c r="L1" s="227" t="s">
        <v>13</v>
      </c>
      <c r="M1" s="225" t="s">
        <v>15</v>
      </c>
      <c r="N1" s="225"/>
      <c r="O1" s="225"/>
      <c r="P1" s="225"/>
      <c r="Q1" s="225"/>
      <c r="R1" s="225"/>
      <c r="S1" s="225" t="s">
        <v>16</v>
      </c>
      <c r="T1" s="225" t="s">
        <v>17</v>
      </c>
      <c r="U1" s="226"/>
    </row>
    <row r="2" spans="1:21" s="19" customFormat="1" ht="15.65" customHeight="1" x14ac:dyDescent="0.15">
      <c r="A2" s="228"/>
      <c r="B2" s="230"/>
      <c r="C2" s="225"/>
      <c r="D2" s="20" t="s">
        <v>18</v>
      </c>
      <c r="E2" s="20" t="s">
        <v>19</v>
      </c>
      <c r="F2" s="20" t="s">
        <v>20</v>
      </c>
      <c r="G2" s="20" t="s">
        <v>21</v>
      </c>
      <c r="H2" s="20" t="s">
        <v>22</v>
      </c>
      <c r="I2" s="20" t="s">
        <v>23</v>
      </c>
      <c r="J2" s="20" t="s">
        <v>24</v>
      </c>
      <c r="K2" s="20" t="s">
        <v>25</v>
      </c>
      <c r="L2" s="228"/>
      <c r="M2" s="18" t="s">
        <v>26</v>
      </c>
      <c r="N2" s="18" t="s">
        <v>27</v>
      </c>
      <c r="O2" s="18" t="s">
        <v>28</v>
      </c>
      <c r="P2" s="18" t="s">
        <v>29</v>
      </c>
      <c r="Q2" s="18" t="s">
        <v>30</v>
      </c>
      <c r="R2" s="18" t="s">
        <v>31</v>
      </c>
      <c r="S2" s="225"/>
      <c r="T2" s="18" t="s">
        <v>32</v>
      </c>
      <c r="U2" s="18" t="s">
        <v>17</v>
      </c>
    </row>
    <row r="3" spans="1:21" hidden="1" x14ac:dyDescent="0.35">
      <c r="A3" s="154" t="s">
        <v>46</v>
      </c>
      <c r="B3" s="16">
        <v>46387</v>
      </c>
      <c r="C3" s="2">
        <v>0</v>
      </c>
      <c r="D3" s="2" t="s">
        <v>36</v>
      </c>
      <c r="E3" s="2"/>
      <c r="F3" s="2"/>
      <c r="G3" s="2"/>
      <c r="H3" s="2"/>
      <c r="I3" s="2"/>
      <c r="J3" s="2"/>
      <c r="K3" s="2"/>
      <c r="L3" s="152" t="s">
        <v>45</v>
      </c>
      <c r="M3" s="17" t="s">
        <v>36</v>
      </c>
      <c r="N3" s="17"/>
      <c r="O3" s="17"/>
      <c r="P3" s="17"/>
      <c r="Q3" s="17"/>
      <c r="R3" s="17"/>
      <c r="S3" s="3">
        <v>2021</v>
      </c>
      <c r="T3" s="3" t="s">
        <v>51</v>
      </c>
      <c r="U3" s="3" t="s">
        <v>44</v>
      </c>
    </row>
    <row r="4" spans="1:21" hidden="1" x14ac:dyDescent="0.35">
      <c r="A4" s="154" t="s">
        <v>52</v>
      </c>
      <c r="B4" s="16">
        <v>45945</v>
      </c>
      <c r="C4" s="2">
        <v>1</v>
      </c>
      <c r="D4" s="2" t="s">
        <v>36</v>
      </c>
      <c r="E4" s="2"/>
      <c r="F4" s="2"/>
      <c r="G4" s="2"/>
      <c r="H4" s="2"/>
      <c r="I4" s="2"/>
      <c r="J4" s="2"/>
      <c r="K4" s="2"/>
      <c r="L4" s="152" t="s">
        <v>45</v>
      </c>
      <c r="M4" s="17"/>
      <c r="N4" s="17" t="s">
        <v>36</v>
      </c>
      <c r="O4" s="17"/>
      <c r="P4" s="17"/>
      <c r="Q4" s="17"/>
      <c r="R4" s="17"/>
      <c r="S4" s="3">
        <v>2022</v>
      </c>
      <c r="T4" s="3" t="s">
        <v>650</v>
      </c>
      <c r="U4" s="3" t="s">
        <v>44</v>
      </c>
    </row>
    <row r="5" spans="1:21" hidden="1" x14ac:dyDescent="0.35">
      <c r="A5" s="199" t="s">
        <v>63</v>
      </c>
      <c r="B5" s="16">
        <v>46387</v>
      </c>
      <c r="C5" s="2">
        <v>1</v>
      </c>
      <c r="D5" s="2"/>
      <c r="E5" s="2"/>
      <c r="F5" s="2"/>
      <c r="G5" s="2"/>
      <c r="H5" s="2"/>
      <c r="I5" s="2"/>
      <c r="J5" s="2"/>
      <c r="K5" s="2" t="s">
        <v>36</v>
      </c>
      <c r="L5" s="198" t="s">
        <v>635</v>
      </c>
      <c r="M5" s="17"/>
      <c r="N5" s="17"/>
      <c r="O5" s="17"/>
      <c r="P5" s="17"/>
      <c r="Q5" s="17" t="s">
        <v>36</v>
      </c>
      <c r="R5" s="17"/>
      <c r="S5" s="3">
        <v>2025</v>
      </c>
      <c r="T5" s="3" t="s">
        <v>650</v>
      </c>
      <c r="U5" s="3" t="s">
        <v>44</v>
      </c>
    </row>
    <row r="6" spans="1:21" hidden="1" x14ac:dyDescent="0.35">
      <c r="A6" s="199" t="s">
        <v>63</v>
      </c>
      <c r="B6" s="16">
        <v>46387</v>
      </c>
      <c r="C6" s="2">
        <v>1</v>
      </c>
      <c r="D6" s="2"/>
      <c r="E6" s="2"/>
      <c r="F6" s="2"/>
      <c r="G6" s="2"/>
      <c r="H6" s="2"/>
      <c r="I6" s="2"/>
      <c r="J6" s="2"/>
      <c r="K6" s="2" t="s">
        <v>36</v>
      </c>
      <c r="L6" s="198" t="s">
        <v>635</v>
      </c>
      <c r="M6" s="17"/>
      <c r="N6" s="17"/>
      <c r="O6" s="17"/>
      <c r="P6" s="17"/>
      <c r="Q6" s="17" t="s">
        <v>36</v>
      </c>
      <c r="R6" s="17"/>
      <c r="S6" s="3">
        <v>2025</v>
      </c>
      <c r="T6" s="3" t="s">
        <v>650</v>
      </c>
      <c r="U6" s="3" t="s">
        <v>44</v>
      </c>
    </row>
    <row r="7" spans="1:21" hidden="1" x14ac:dyDescent="0.35">
      <c r="A7" s="199" t="s">
        <v>63</v>
      </c>
      <c r="B7" s="16">
        <v>46387</v>
      </c>
      <c r="C7" s="2">
        <v>0.33333333333333331</v>
      </c>
      <c r="D7" s="2"/>
      <c r="E7" s="2"/>
      <c r="F7" s="2"/>
      <c r="G7" s="2"/>
      <c r="H7" s="2"/>
      <c r="I7" s="2"/>
      <c r="J7" s="2"/>
      <c r="K7" s="2" t="s">
        <v>36</v>
      </c>
      <c r="L7" s="198" t="s">
        <v>635</v>
      </c>
      <c r="M7" s="17"/>
      <c r="N7" s="17"/>
      <c r="O7" s="17"/>
      <c r="P7" s="17"/>
      <c r="Q7" s="17" t="s">
        <v>36</v>
      </c>
      <c r="R7" s="17"/>
      <c r="S7" s="3">
        <v>2025</v>
      </c>
      <c r="T7" s="3" t="s">
        <v>51</v>
      </c>
      <c r="U7" s="3" t="s">
        <v>44</v>
      </c>
    </row>
    <row r="8" spans="1:21" hidden="1" x14ac:dyDescent="0.35">
      <c r="A8" s="199" t="s">
        <v>63</v>
      </c>
      <c r="B8" s="16">
        <v>46387</v>
      </c>
      <c r="C8" s="2">
        <v>0</v>
      </c>
      <c r="D8" s="2"/>
      <c r="E8" s="2"/>
      <c r="F8" s="2"/>
      <c r="G8" s="2"/>
      <c r="H8" s="2"/>
      <c r="I8" s="2"/>
      <c r="J8" s="2"/>
      <c r="K8" s="2" t="s">
        <v>36</v>
      </c>
      <c r="L8" s="198" t="s">
        <v>635</v>
      </c>
      <c r="M8" s="17"/>
      <c r="N8" s="17"/>
      <c r="O8" s="17"/>
      <c r="P8" s="17"/>
      <c r="Q8" s="17" t="s">
        <v>36</v>
      </c>
      <c r="R8" s="17"/>
      <c r="S8" s="3">
        <v>2025</v>
      </c>
      <c r="T8" s="3" t="s">
        <v>51</v>
      </c>
      <c r="U8" s="3" t="s">
        <v>44</v>
      </c>
    </row>
    <row r="9" spans="1:21" hidden="1" x14ac:dyDescent="0.35">
      <c r="A9" s="154" t="s">
        <v>71</v>
      </c>
      <c r="B9" s="16">
        <v>46387</v>
      </c>
      <c r="C9" s="2">
        <v>0</v>
      </c>
      <c r="D9" s="2" t="s">
        <v>36</v>
      </c>
      <c r="E9" s="2"/>
      <c r="F9" s="2"/>
      <c r="G9" s="2"/>
      <c r="H9" s="2"/>
      <c r="I9" s="2"/>
      <c r="J9" s="2"/>
      <c r="K9" s="2"/>
      <c r="L9" s="152" t="s">
        <v>45</v>
      </c>
      <c r="M9" s="17"/>
      <c r="N9" s="17"/>
      <c r="O9" s="17" t="s">
        <v>36</v>
      </c>
      <c r="P9" s="17"/>
      <c r="Q9" s="17"/>
      <c r="R9" s="17"/>
      <c r="S9" s="3">
        <v>2024</v>
      </c>
      <c r="T9" s="3" t="s">
        <v>51</v>
      </c>
      <c r="U9" s="3" t="s">
        <v>44</v>
      </c>
    </row>
    <row r="10" spans="1:21" hidden="1" x14ac:dyDescent="0.35">
      <c r="A10" s="168" t="s">
        <v>87</v>
      </c>
      <c r="B10" s="16">
        <v>46387</v>
      </c>
      <c r="C10" s="2">
        <v>0</v>
      </c>
      <c r="D10" s="2"/>
      <c r="E10" s="2"/>
      <c r="F10" s="2"/>
      <c r="G10" s="2" t="s">
        <v>36</v>
      </c>
      <c r="H10" s="2"/>
      <c r="I10" s="2"/>
      <c r="J10" s="2"/>
      <c r="K10" s="2"/>
      <c r="L10" s="163" t="s">
        <v>157</v>
      </c>
      <c r="M10" s="17" t="s">
        <v>36</v>
      </c>
      <c r="N10" s="17"/>
      <c r="O10" s="17"/>
      <c r="P10" s="17"/>
      <c r="Q10" s="17"/>
      <c r="R10" s="17"/>
      <c r="S10" s="3">
        <v>2020</v>
      </c>
      <c r="T10" s="3" t="s">
        <v>51</v>
      </c>
      <c r="U10" s="3" t="s">
        <v>44</v>
      </c>
    </row>
    <row r="11" spans="1:21" hidden="1" x14ac:dyDescent="0.35">
      <c r="A11" s="166" t="s">
        <v>94</v>
      </c>
      <c r="B11" s="16">
        <v>46387</v>
      </c>
      <c r="C11" s="2">
        <v>0.5</v>
      </c>
      <c r="D11" s="2"/>
      <c r="E11" s="2"/>
      <c r="F11" s="2"/>
      <c r="G11" s="2" t="s">
        <v>36</v>
      </c>
      <c r="H11" s="2"/>
      <c r="I11" s="2"/>
      <c r="J11" s="2"/>
      <c r="K11" s="2"/>
      <c r="L11" s="163" t="s">
        <v>157</v>
      </c>
      <c r="M11" s="17" t="s">
        <v>36</v>
      </c>
      <c r="N11" s="17"/>
      <c r="O11" s="17"/>
      <c r="P11" s="17"/>
      <c r="Q11" s="17"/>
      <c r="R11" s="17"/>
      <c r="S11" s="3">
        <v>2020</v>
      </c>
      <c r="T11" s="3" t="s">
        <v>51</v>
      </c>
      <c r="U11" s="3" t="s">
        <v>44</v>
      </c>
    </row>
    <row r="12" spans="1:21" hidden="1" x14ac:dyDescent="0.35">
      <c r="A12" s="3" t="s">
        <v>98</v>
      </c>
      <c r="B12" s="38">
        <v>46108</v>
      </c>
      <c r="C12" s="2">
        <v>1</v>
      </c>
      <c r="D12" s="2"/>
      <c r="E12" s="2"/>
      <c r="F12" s="2" t="s">
        <v>36</v>
      </c>
      <c r="G12" s="2"/>
      <c r="H12" s="2"/>
      <c r="I12" s="2"/>
      <c r="J12" s="2"/>
      <c r="K12" s="2"/>
      <c r="L12" s="206" t="s">
        <v>322</v>
      </c>
      <c r="M12" s="17"/>
      <c r="N12" s="17"/>
      <c r="O12" s="17" t="s">
        <v>36</v>
      </c>
      <c r="P12" s="17"/>
      <c r="Q12" s="17"/>
      <c r="R12" s="17"/>
      <c r="S12" s="3">
        <v>2022</v>
      </c>
      <c r="T12" s="3" t="s">
        <v>679</v>
      </c>
      <c r="U12" s="3" t="s">
        <v>70</v>
      </c>
    </row>
    <row r="13" spans="1:21" hidden="1" x14ac:dyDescent="0.35">
      <c r="A13" s="168" t="s">
        <v>107</v>
      </c>
      <c r="B13" s="16">
        <v>44915</v>
      </c>
      <c r="C13" s="2">
        <v>1</v>
      </c>
      <c r="D13" s="2" t="s">
        <v>36</v>
      </c>
      <c r="E13" s="2"/>
      <c r="F13" s="2"/>
      <c r="G13" s="2"/>
      <c r="H13" s="2"/>
      <c r="I13" s="2"/>
      <c r="J13" s="2"/>
      <c r="K13" s="2"/>
      <c r="L13" s="164" t="s">
        <v>157</v>
      </c>
      <c r="M13" s="17" t="s">
        <v>36</v>
      </c>
      <c r="N13" s="17"/>
      <c r="O13" s="17"/>
      <c r="P13" s="17"/>
      <c r="Q13" s="17"/>
      <c r="R13" s="17"/>
      <c r="S13" s="3">
        <v>2020</v>
      </c>
      <c r="T13" s="3" t="s">
        <v>679</v>
      </c>
      <c r="U13" s="3" t="s">
        <v>70</v>
      </c>
    </row>
    <row r="14" spans="1:21" hidden="1" x14ac:dyDescent="0.35">
      <c r="A14" s="148" t="s">
        <v>112</v>
      </c>
      <c r="B14" s="16">
        <v>46265</v>
      </c>
      <c r="C14" s="2">
        <v>0</v>
      </c>
      <c r="D14" s="2"/>
      <c r="E14" s="2"/>
      <c r="F14" s="2"/>
      <c r="G14" s="2"/>
      <c r="H14" s="2" t="s">
        <v>36</v>
      </c>
      <c r="I14" s="2"/>
      <c r="J14" s="2"/>
      <c r="K14" s="2"/>
      <c r="L14" s="146" t="s">
        <v>114</v>
      </c>
      <c r="M14" s="17" t="s">
        <v>36</v>
      </c>
      <c r="N14" s="17"/>
      <c r="O14" s="17"/>
      <c r="P14" s="17"/>
      <c r="Q14" s="17"/>
      <c r="R14" s="17"/>
      <c r="S14" s="4">
        <v>2020</v>
      </c>
      <c r="T14" s="3" t="s">
        <v>51</v>
      </c>
      <c r="U14" s="3" t="s">
        <v>44</v>
      </c>
    </row>
    <row r="15" spans="1:21" hidden="1" x14ac:dyDescent="0.35">
      <c r="A15" s="183" t="s">
        <v>116</v>
      </c>
      <c r="B15" s="16">
        <v>46262</v>
      </c>
      <c r="C15" s="2">
        <v>0</v>
      </c>
      <c r="D15" s="2"/>
      <c r="E15" s="2"/>
      <c r="F15" s="2"/>
      <c r="G15" s="2"/>
      <c r="H15" s="2"/>
      <c r="I15" s="2"/>
      <c r="J15" s="2"/>
      <c r="K15" s="2"/>
      <c r="L15" s="179" t="s">
        <v>105</v>
      </c>
      <c r="M15" s="17"/>
      <c r="N15" s="17"/>
      <c r="O15" s="17"/>
      <c r="P15" s="17"/>
      <c r="Q15" s="17"/>
      <c r="R15" s="17"/>
      <c r="S15" s="4">
        <v>2020</v>
      </c>
      <c r="T15" s="3" t="s">
        <v>51</v>
      </c>
      <c r="U15" s="3" t="s">
        <v>44</v>
      </c>
    </row>
    <row r="16" spans="1:21" hidden="1" x14ac:dyDescent="0.35">
      <c r="A16" s="183" t="s">
        <v>116</v>
      </c>
      <c r="B16" s="16">
        <v>46262</v>
      </c>
      <c r="C16" s="2">
        <v>0</v>
      </c>
      <c r="D16" s="2"/>
      <c r="E16" s="2"/>
      <c r="F16" s="2"/>
      <c r="G16" s="2"/>
      <c r="H16" s="2"/>
      <c r="I16" s="2"/>
      <c r="J16" s="2"/>
      <c r="K16" s="2"/>
      <c r="L16" s="179" t="s">
        <v>105</v>
      </c>
      <c r="M16" s="17"/>
      <c r="N16" s="17"/>
      <c r="O16" s="17"/>
      <c r="P16" s="17"/>
      <c r="Q16" s="17"/>
      <c r="R16" s="17"/>
      <c r="S16" s="4">
        <v>2020</v>
      </c>
      <c r="T16" s="3" t="s">
        <v>51</v>
      </c>
      <c r="U16" s="3" t="s">
        <v>44</v>
      </c>
    </row>
    <row r="17" spans="1:21" hidden="1" x14ac:dyDescent="0.35">
      <c r="A17" s="154" t="s">
        <v>124</v>
      </c>
      <c r="B17" s="16">
        <v>46568</v>
      </c>
      <c r="C17" s="2">
        <v>0</v>
      </c>
      <c r="D17" s="2"/>
      <c r="E17" s="2"/>
      <c r="F17" s="2"/>
      <c r="G17" s="2"/>
      <c r="H17" s="2"/>
      <c r="I17" s="2" t="s">
        <v>36</v>
      </c>
      <c r="J17" s="2"/>
      <c r="K17" s="2"/>
      <c r="L17" s="152" t="s">
        <v>45</v>
      </c>
      <c r="M17" s="17"/>
      <c r="N17" s="17" t="s">
        <v>36</v>
      </c>
      <c r="O17" s="17"/>
      <c r="P17" s="17"/>
      <c r="Q17" s="17"/>
      <c r="R17" s="17"/>
      <c r="S17" s="3">
        <v>2025</v>
      </c>
      <c r="T17" s="3" t="s">
        <v>51</v>
      </c>
      <c r="U17" s="3" t="s">
        <v>44</v>
      </c>
    </row>
    <row r="18" spans="1:21" hidden="1" x14ac:dyDescent="0.35">
      <c r="A18" s="168" t="s">
        <v>124</v>
      </c>
      <c r="B18" s="16">
        <v>46112</v>
      </c>
      <c r="C18" s="2">
        <v>1</v>
      </c>
      <c r="D18" s="2"/>
      <c r="E18" s="2"/>
      <c r="F18" s="2"/>
      <c r="G18" s="2"/>
      <c r="H18" s="2"/>
      <c r="I18" s="2" t="s">
        <v>36</v>
      </c>
      <c r="J18" s="2"/>
      <c r="K18" s="2"/>
      <c r="L18" s="163" t="s">
        <v>157</v>
      </c>
      <c r="M18" s="17"/>
      <c r="N18" s="17" t="s">
        <v>36</v>
      </c>
      <c r="O18" s="17"/>
      <c r="P18" s="17"/>
      <c r="Q18" s="17"/>
      <c r="R18" s="17"/>
      <c r="S18" s="3">
        <v>2025</v>
      </c>
      <c r="T18" s="3" t="s">
        <v>650</v>
      </c>
      <c r="U18" s="3" t="s">
        <v>44</v>
      </c>
    </row>
    <row r="19" spans="1:21" hidden="1" x14ac:dyDescent="0.35">
      <c r="A19" s="154" t="s">
        <v>133</v>
      </c>
      <c r="B19" s="16">
        <v>46203</v>
      </c>
      <c r="C19" s="2">
        <v>1</v>
      </c>
      <c r="D19" s="2"/>
      <c r="E19" s="2"/>
      <c r="F19" s="2"/>
      <c r="G19" s="2"/>
      <c r="H19" s="2"/>
      <c r="I19" s="2" t="s">
        <v>36</v>
      </c>
      <c r="J19" s="2"/>
      <c r="K19" s="2"/>
      <c r="L19" s="152" t="s">
        <v>45</v>
      </c>
      <c r="M19" s="17" t="s">
        <v>36</v>
      </c>
      <c r="N19" s="17"/>
      <c r="O19" s="17"/>
      <c r="P19" s="17"/>
      <c r="Q19" s="17"/>
      <c r="R19" s="17"/>
      <c r="S19" s="3">
        <v>2022</v>
      </c>
      <c r="T19" s="3" t="s">
        <v>650</v>
      </c>
      <c r="U19" s="3" t="s">
        <v>44</v>
      </c>
    </row>
    <row r="20" spans="1:21" hidden="1" x14ac:dyDescent="0.35">
      <c r="A20" s="154" t="s">
        <v>138</v>
      </c>
      <c r="B20" s="16">
        <v>46568</v>
      </c>
      <c r="C20" s="2">
        <v>0</v>
      </c>
      <c r="D20" s="2"/>
      <c r="E20" s="2"/>
      <c r="F20" s="2"/>
      <c r="G20" s="2"/>
      <c r="H20" s="2"/>
      <c r="I20" s="2" t="s">
        <v>141</v>
      </c>
      <c r="J20" s="2"/>
      <c r="K20" s="2"/>
      <c r="L20" s="152" t="s">
        <v>45</v>
      </c>
      <c r="M20" s="17"/>
      <c r="N20" s="17" t="s">
        <v>36</v>
      </c>
      <c r="O20" s="17"/>
      <c r="P20" s="17"/>
      <c r="Q20" s="17"/>
      <c r="R20" s="17"/>
      <c r="S20" s="3">
        <v>2024</v>
      </c>
      <c r="T20" s="3" t="s">
        <v>51</v>
      </c>
      <c r="U20" s="3" t="s">
        <v>44</v>
      </c>
    </row>
    <row r="21" spans="1:21" hidden="1" x14ac:dyDescent="0.35">
      <c r="A21" s="174" t="s">
        <v>142</v>
      </c>
      <c r="B21" s="16">
        <v>46568</v>
      </c>
      <c r="C21" s="2">
        <v>0</v>
      </c>
      <c r="D21" s="2"/>
      <c r="E21" s="2"/>
      <c r="F21" s="2"/>
      <c r="G21" s="2"/>
      <c r="H21" s="2"/>
      <c r="I21" s="2" t="s">
        <v>36</v>
      </c>
      <c r="J21" s="2"/>
      <c r="K21" s="2"/>
      <c r="L21" s="172" t="s">
        <v>126</v>
      </c>
      <c r="M21" s="17"/>
      <c r="N21" s="17" t="s">
        <v>36</v>
      </c>
      <c r="O21" s="17"/>
      <c r="P21" s="17"/>
      <c r="Q21" s="17"/>
      <c r="R21" s="17"/>
      <c r="S21" s="3">
        <v>2023</v>
      </c>
      <c r="T21" s="3" t="s">
        <v>51</v>
      </c>
      <c r="U21" s="3" t="s">
        <v>44</v>
      </c>
    </row>
    <row r="22" spans="1:21" hidden="1" x14ac:dyDescent="0.35">
      <c r="A22" s="154" t="s">
        <v>142</v>
      </c>
      <c r="B22" s="16">
        <v>46387</v>
      </c>
      <c r="C22" s="2">
        <v>0.6</v>
      </c>
      <c r="D22" s="2"/>
      <c r="E22" s="2"/>
      <c r="F22" s="2"/>
      <c r="G22" s="2"/>
      <c r="H22" s="2"/>
      <c r="I22" s="2" t="s">
        <v>36</v>
      </c>
      <c r="J22" s="2"/>
      <c r="K22" s="2"/>
      <c r="L22" s="152" t="s">
        <v>45</v>
      </c>
      <c r="M22" s="17"/>
      <c r="N22" s="17" t="s">
        <v>36</v>
      </c>
      <c r="O22" s="17"/>
      <c r="P22" s="17"/>
      <c r="Q22" s="17"/>
      <c r="R22" s="17"/>
      <c r="S22" s="3">
        <v>2023</v>
      </c>
      <c r="T22" s="3" t="s">
        <v>51</v>
      </c>
      <c r="U22" s="3" t="s">
        <v>44</v>
      </c>
    </row>
    <row r="23" spans="1:21" hidden="1" x14ac:dyDescent="0.35">
      <c r="A23" s="154" t="s">
        <v>148</v>
      </c>
      <c r="B23" s="16">
        <v>46568</v>
      </c>
      <c r="C23" s="2">
        <v>0</v>
      </c>
      <c r="D23" s="2"/>
      <c r="E23" s="2"/>
      <c r="F23" s="2"/>
      <c r="G23" s="2"/>
      <c r="H23" s="2"/>
      <c r="I23" s="2" t="s">
        <v>36</v>
      </c>
      <c r="J23" s="2"/>
      <c r="K23" s="2"/>
      <c r="L23" s="152" t="s">
        <v>45</v>
      </c>
      <c r="M23" s="17"/>
      <c r="N23" s="17" t="s">
        <v>36</v>
      </c>
      <c r="O23" s="17"/>
      <c r="P23" s="17"/>
      <c r="Q23" s="17"/>
      <c r="R23" s="17"/>
      <c r="S23" s="3">
        <v>2025</v>
      </c>
      <c r="T23" s="3" t="s">
        <v>51</v>
      </c>
      <c r="U23" s="3" t="s">
        <v>44</v>
      </c>
    </row>
    <row r="24" spans="1:21" hidden="1" x14ac:dyDescent="0.35">
      <c r="A24" s="166" t="s">
        <v>148</v>
      </c>
      <c r="B24" s="16">
        <v>46112</v>
      </c>
      <c r="C24" s="2">
        <v>1</v>
      </c>
      <c r="D24" s="2"/>
      <c r="E24" s="2"/>
      <c r="F24" s="2"/>
      <c r="G24" s="2"/>
      <c r="H24" s="2"/>
      <c r="I24" s="2" t="s">
        <v>36</v>
      </c>
      <c r="J24" s="2"/>
      <c r="K24" s="2"/>
      <c r="L24" s="163" t="s">
        <v>157</v>
      </c>
      <c r="M24" s="17"/>
      <c r="N24" s="17" t="s">
        <v>36</v>
      </c>
      <c r="O24" s="17"/>
      <c r="P24" s="17"/>
      <c r="Q24" s="17"/>
      <c r="R24" s="17"/>
      <c r="S24" s="3">
        <v>2025</v>
      </c>
      <c r="T24" s="3" t="s">
        <v>650</v>
      </c>
      <c r="U24" s="3" t="s">
        <v>44</v>
      </c>
    </row>
    <row r="25" spans="1:21" hidden="1" x14ac:dyDescent="0.35">
      <c r="A25" s="154" t="s">
        <v>150</v>
      </c>
      <c r="B25" s="16">
        <v>46387</v>
      </c>
      <c r="C25" s="2">
        <v>0.8571428571428571</v>
      </c>
      <c r="D25" s="2"/>
      <c r="E25" s="2"/>
      <c r="F25" s="2"/>
      <c r="G25" s="2"/>
      <c r="H25" s="2"/>
      <c r="I25" s="2" t="s">
        <v>36</v>
      </c>
      <c r="J25" s="2"/>
      <c r="K25" s="2"/>
      <c r="L25" s="152" t="s">
        <v>45</v>
      </c>
      <c r="M25" s="17"/>
      <c r="N25" s="17" t="s">
        <v>36</v>
      </c>
      <c r="O25" s="17"/>
      <c r="P25" s="17"/>
      <c r="Q25" s="17"/>
      <c r="R25" s="17"/>
      <c r="S25" s="3">
        <v>2024</v>
      </c>
      <c r="T25" s="3" t="s">
        <v>51</v>
      </c>
      <c r="U25" s="3" t="s">
        <v>44</v>
      </c>
    </row>
    <row r="26" spans="1:21" hidden="1" x14ac:dyDescent="0.35">
      <c r="A26" s="199" t="s">
        <v>158</v>
      </c>
      <c r="B26" s="16">
        <v>46387</v>
      </c>
      <c r="C26" s="2">
        <v>0</v>
      </c>
      <c r="D26" s="2" t="s">
        <v>36</v>
      </c>
      <c r="E26" s="2"/>
      <c r="F26" s="2"/>
      <c r="G26" s="2"/>
      <c r="H26" s="2"/>
      <c r="I26" s="2"/>
      <c r="J26" s="2"/>
      <c r="K26" s="2"/>
      <c r="L26" s="198" t="s">
        <v>635</v>
      </c>
      <c r="M26" s="17"/>
      <c r="N26" s="17" t="s">
        <v>36</v>
      </c>
      <c r="O26" s="17"/>
      <c r="P26" s="17"/>
      <c r="Q26" s="17"/>
      <c r="R26" s="17"/>
      <c r="S26" s="3">
        <v>2023</v>
      </c>
      <c r="T26" s="3" t="s">
        <v>51</v>
      </c>
      <c r="U26" s="3" t="s">
        <v>44</v>
      </c>
    </row>
    <row r="27" spans="1:21" hidden="1" x14ac:dyDescent="0.35">
      <c r="A27" s="154" t="s">
        <v>158</v>
      </c>
      <c r="B27" s="16">
        <v>46210</v>
      </c>
      <c r="C27" s="2">
        <v>1</v>
      </c>
      <c r="D27" s="2" t="s">
        <v>36</v>
      </c>
      <c r="E27" s="2"/>
      <c r="F27" s="2"/>
      <c r="G27" s="2"/>
      <c r="H27" s="2"/>
      <c r="I27" s="2"/>
      <c r="J27" s="2"/>
      <c r="K27" s="2"/>
      <c r="L27" s="152" t="s">
        <v>45</v>
      </c>
      <c r="M27" s="17"/>
      <c r="N27" s="17" t="s">
        <v>36</v>
      </c>
      <c r="O27" s="17"/>
      <c r="P27" s="17"/>
      <c r="Q27" s="17"/>
      <c r="R27" s="17"/>
      <c r="S27" s="3">
        <v>2023</v>
      </c>
      <c r="T27" s="3" t="s">
        <v>650</v>
      </c>
      <c r="U27" s="3" t="s">
        <v>44</v>
      </c>
    </row>
    <row r="28" spans="1:21" hidden="1" x14ac:dyDescent="0.35">
      <c r="A28" s="154" t="s">
        <v>166</v>
      </c>
      <c r="B28" s="16">
        <v>46387</v>
      </c>
      <c r="C28" s="2">
        <v>0</v>
      </c>
      <c r="D28" s="2"/>
      <c r="E28" s="2" t="s">
        <v>36</v>
      </c>
      <c r="F28" s="2"/>
      <c r="G28" s="2"/>
      <c r="H28" s="2"/>
      <c r="I28" s="2"/>
      <c r="J28" s="2"/>
      <c r="K28" s="2"/>
      <c r="L28" s="152" t="s">
        <v>45</v>
      </c>
      <c r="M28" s="17"/>
      <c r="N28" s="17" t="s">
        <v>36</v>
      </c>
      <c r="O28" s="17"/>
      <c r="P28" s="17"/>
      <c r="Q28" s="17"/>
      <c r="R28" s="17"/>
      <c r="S28" s="3">
        <v>2024</v>
      </c>
      <c r="T28" s="3" t="s">
        <v>51</v>
      </c>
      <c r="U28" s="3" t="s">
        <v>44</v>
      </c>
    </row>
    <row r="29" spans="1:21" hidden="1" x14ac:dyDescent="0.35">
      <c r="A29" s="168" t="s">
        <v>172</v>
      </c>
      <c r="B29" s="16">
        <v>45016</v>
      </c>
      <c r="C29" s="2">
        <v>1</v>
      </c>
      <c r="D29" s="2"/>
      <c r="E29" s="2"/>
      <c r="F29" s="2"/>
      <c r="G29" s="2"/>
      <c r="H29" s="2"/>
      <c r="I29" s="2" t="s">
        <v>36</v>
      </c>
      <c r="J29" s="2"/>
      <c r="K29" s="2"/>
      <c r="L29" s="165" t="s">
        <v>157</v>
      </c>
      <c r="M29" s="17" t="s">
        <v>36</v>
      </c>
      <c r="N29" s="17"/>
      <c r="O29" s="17"/>
      <c r="P29" s="17"/>
      <c r="Q29" s="17"/>
      <c r="R29" s="17"/>
      <c r="S29" s="3">
        <v>2020</v>
      </c>
      <c r="T29" s="3" t="s">
        <v>650</v>
      </c>
      <c r="U29" s="3" t="s">
        <v>44</v>
      </c>
    </row>
    <row r="30" spans="1:21" hidden="1" x14ac:dyDescent="0.35">
      <c r="A30" s="154" t="s">
        <v>177</v>
      </c>
      <c r="B30" s="16">
        <v>46295</v>
      </c>
      <c r="C30" s="2">
        <v>0.5714285714285714</v>
      </c>
      <c r="D30" s="2"/>
      <c r="E30" s="2"/>
      <c r="F30" s="2"/>
      <c r="G30" s="2"/>
      <c r="H30" s="2"/>
      <c r="I30" s="2" t="s">
        <v>36</v>
      </c>
      <c r="J30" s="2"/>
      <c r="K30" s="2"/>
      <c r="L30" s="152" t="s">
        <v>45</v>
      </c>
      <c r="M30" s="17" t="s">
        <v>36</v>
      </c>
      <c r="N30" s="17"/>
      <c r="O30" s="17"/>
      <c r="P30" s="17"/>
      <c r="Q30" s="17"/>
      <c r="R30" s="17"/>
      <c r="S30" s="3">
        <v>2022</v>
      </c>
      <c r="T30" s="3" t="s">
        <v>51</v>
      </c>
      <c r="U30" s="3" t="s">
        <v>44</v>
      </c>
    </row>
    <row r="31" spans="1:21" hidden="1" x14ac:dyDescent="0.35">
      <c r="A31" s="149" t="s">
        <v>182</v>
      </c>
      <c r="B31" s="16">
        <v>46264</v>
      </c>
      <c r="C31" s="2">
        <v>0</v>
      </c>
      <c r="D31" s="2"/>
      <c r="E31" s="2"/>
      <c r="F31" s="2"/>
      <c r="G31" s="2"/>
      <c r="H31" s="2"/>
      <c r="I31" s="2" t="s">
        <v>36</v>
      </c>
      <c r="J31" s="2"/>
      <c r="K31" s="2"/>
      <c r="L31" s="150" t="s">
        <v>114</v>
      </c>
      <c r="M31" s="17" t="s">
        <v>36</v>
      </c>
      <c r="N31" s="17"/>
      <c r="O31" s="17"/>
      <c r="P31" s="17"/>
      <c r="Q31" s="17"/>
      <c r="R31" s="17"/>
      <c r="S31" s="3">
        <v>2020</v>
      </c>
      <c r="T31" s="3" t="s">
        <v>51</v>
      </c>
      <c r="U31" s="3" t="s">
        <v>44</v>
      </c>
    </row>
    <row r="32" spans="1:21" hidden="1" x14ac:dyDescent="0.35">
      <c r="A32" s="154" t="s">
        <v>188</v>
      </c>
      <c r="B32" s="16">
        <v>46234</v>
      </c>
      <c r="C32" s="2">
        <v>0.16666666666666666</v>
      </c>
      <c r="D32" s="2" t="s">
        <v>36</v>
      </c>
      <c r="E32" s="2"/>
      <c r="F32" s="2" t="s">
        <v>36</v>
      </c>
      <c r="G32" s="2"/>
      <c r="H32" s="2"/>
      <c r="I32" s="2"/>
      <c r="J32" s="2"/>
      <c r="K32" s="2"/>
      <c r="L32" s="152" t="s">
        <v>45</v>
      </c>
      <c r="M32" s="17"/>
      <c r="N32" s="17"/>
      <c r="O32" s="17" t="s">
        <v>36</v>
      </c>
      <c r="P32" s="17"/>
      <c r="Q32" s="17"/>
      <c r="R32" s="17"/>
      <c r="S32" s="3">
        <v>2024</v>
      </c>
      <c r="T32" s="3" t="s">
        <v>51</v>
      </c>
      <c r="U32" s="3" t="s">
        <v>44</v>
      </c>
    </row>
    <row r="33" spans="1:21" hidden="1" x14ac:dyDescent="0.35">
      <c r="A33" s="154" t="s">
        <v>188</v>
      </c>
      <c r="B33" s="16">
        <v>46142</v>
      </c>
      <c r="C33" s="2">
        <v>1</v>
      </c>
      <c r="D33" s="2" t="s">
        <v>36</v>
      </c>
      <c r="E33" s="2"/>
      <c r="F33" s="2" t="s">
        <v>36</v>
      </c>
      <c r="G33" s="2"/>
      <c r="H33" s="2"/>
      <c r="I33" s="2"/>
      <c r="J33" s="2"/>
      <c r="K33" s="2"/>
      <c r="L33" s="152" t="s">
        <v>45</v>
      </c>
      <c r="M33" s="17"/>
      <c r="N33" s="17"/>
      <c r="O33" s="17" t="s">
        <v>36</v>
      </c>
      <c r="P33" s="17"/>
      <c r="Q33" s="17"/>
      <c r="R33" s="17"/>
      <c r="S33" s="3">
        <v>2024</v>
      </c>
      <c r="T33" s="3" t="s">
        <v>650</v>
      </c>
      <c r="U33" s="3" t="s">
        <v>44</v>
      </c>
    </row>
    <row r="34" spans="1:21" hidden="1" x14ac:dyDescent="0.35">
      <c r="A34" s="154" t="s">
        <v>195</v>
      </c>
      <c r="B34" s="16">
        <v>46234</v>
      </c>
      <c r="C34" s="2">
        <v>0</v>
      </c>
      <c r="D34" s="2" t="s">
        <v>36</v>
      </c>
      <c r="E34" s="2"/>
      <c r="F34" s="2" t="s">
        <v>36</v>
      </c>
      <c r="G34" s="2"/>
      <c r="H34" s="2"/>
      <c r="I34" s="2"/>
      <c r="J34" s="2"/>
      <c r="K34" s="2"/>
      <c r="L34" s="152" t="s">
        <v>45</v>
      </c>
      <c r="M34" s="17"/>
      <c r="N34" s="17"/>
      <c r="O34" s="17" t="s">
        <v>36</v>
      </c>
      <c r="P34" s="17"/>
      <c r="Q34" s="17"/>
      <c r="R34" s="17"/>
      <c r="S34" s="3">
        <v>2024</v>
      </c>
      <c r="T34" s="3" t="s">
        <v>51</v>
      </c>
      <c r="U34" s="3" t="s">
        <v>44</v>
      </c>
    </row>
    <row r="35" spans="1:21" hidden="1" x14ac:dyDescent="0.35">
      <c r="A35" s="154" t="s">
        <v>195</v>
      </c>
      <c r="B35" s="16">
        <v>46142</v>
      </c>
      <c r="C35" s="2">
        <v>1</v>
      </c>
      <c r="D35" s="2" t="s">
        <v>36</v>
      </c>
      <c r="E35" s="2"/>
      <c r="F35" s="2" t="s">
        <v>36</v>
      </c>
      <c r="G35" s="2"/>
      <c r="H35" s="2"/>
      <c r="I35" s="2"/>
      <c r="J35" s="2"/>
      <c r="K35" s="2"/>
      <c r="L35" s="152" t="s">
        <v>45</v>
      </c>
      <c r="M35" s="17"/>
      <c r="N35" s="17"/>
      <c r="O35" s="17" t="s">
        <v>36</v>
      </c>
      <c r="P35" s="17"/>
      <c r="Q35" s="17"/>
      <c r="R35" s="17"/>
      <c r="S35" s="3">
        <v>2024</v>
      </c>
      <c r="T35" s="3" t="s">
        <v>650</v>
      </c>
      <c r="U35" s="3" t="s">
        <v>44</v>
      </c>
    </row>
    <row r="36" spans="1:21" hidden="1" x14ac:dyDescent="0.35">
      <c r="A36" s="154" t="s">
        <v>198</v>
      </c>
      <c r="B36" s="16">
        <v>46203</v>
      </c>
      <c r="C36" s="2">
        <v>1</v>
      </c>
      <c r="D36" s="2" t="s">
        <v>36</v>
      </c>
      <c r="E36" s="2"/>
      <c r="F36" s="2" t="s">
        <v>36</v>
      </c>
      <c r="G36" s="2"/>
      <c r="H36" s="2"/>
      <c r="I36" s="2"/>
      <c r="J36" s="2"/>
      <c r="K36" s="2"/>
      <c r="L36" s="152" t="s">
        <v>45</v>
      </c>
      <c r="M36" s="17"/>
      <c r="N36" s="17"/>
      <c r="O36" s="17"/>
      <c r="P36" s="17" t="s">
        <v>36</v>
      </c>
      <c r="Q36" s="17"/>
      <c r="R36" s="17"/>
      <c r="S36" s="3">
        <v>2024</v>
      </c>
      <c r="T36" s="3" t="s">
        <v>650</v>
      </c>
      <c r="U36" s="3" t="s">
        <v>44</v>
      </c>
    </row>
    <row r="37" spans="1:21" hidden="1" x14ac:dyDescent="0.35">
      <c r="A37" s="154" t="s">
        <v>203</v>
      </c>
      <c r="B37" s="16">
        <v>46387</v>
      </c>
      <c r="C37" s="2">
        <v>0</v>
      </c>
      <c r="D37" s="2" t="s">
        <v>36</v>
      </c>
      <c r="E37" s="2"/>
      <c r="F37" s="2"/>
      <c r="G37" s="2"/>
      <c r="H37" s="2"/>
      <c r="I37" s="2"/>
      <c r="J37" s="2"/>
      <c r="K37" s="2"/>
      <c r="L37" s="153" t="s">
        <v>45</v>
      </c>
      <c r="M37" s="17"/>
      <c r="N37" s="17" t="s">
        <v>36</v>
      </c>
      <c r="O37" s="17"/>
      <c r="P37" s="17"/>
      <c r="Q37" s="17"/>
      <c r="R37" s="17"/>
      <c r="S37" s="3">
        <v>2019</v>
      </c>
      <c r="T37" s="3" t="s">
        <v>51</v>
      </c>
      <c r="U37" s="3" t="s">
        <v>44</v>
      </c>
    </row>
    <row r="38" spans="1:21" hidden="1" x14ac:dyDescent="0.35">
      <c r="A38" s="154" t="s">
        <v>209</v>
      </c>
      <c r="B38" s="16">
        <v>46218</v>
      </c>
      <c r="C38" s="2">
        <v>0</v>
      </c>
      <c r="D38" s="2"/>
      <c r="E38" s="2"/>
      <c r="F38" s="2"/>
      <c r="G38" s="2" t="s">
        <v>36</v>
      </c>
      <c r="H38" s="2"/>
      <c r="I38" s="2"/>
      <c r="J38" s="2"/>
      <c r="K38" s="2"/>
      <c r="L38" s="152" t="s">
        <v>45</v>
      </c>
      <c r="M38" s="17"/>
      <c r="N38" s="17" t="s">
        <v>36</v>
      </c>
      <c r="O38" s="17"/>
      <c r="P38" s="17"/>
      <c r="Q38" s="17"/>
      <c r="R38" s="17"/>
      <c r="S38" s="3">
        <v>2016</v>
      </c>
      <c r="T38" s="3" t="s">
        <v>51</v>
      </c>
      <c r="U38" s="3" t="s">
        <v>44</v>
      </c>
    </row>
    <row r="39" spans="1:21" hidden="1" x14ac:dyDescent="0.35">
      <c r="A39" s="154" t="s">
        <v>214</v>
      </c>
      <c r="B39" s="16">
        <v>46269</v>
      </c>
      <c r="C39" s="2">
        <v>0</v>
      </c>
      <c r="D39" s="2" t="s">
        <v>36</v>
      </c>
      <c r="E39" s="2" t="s">
        <v>36</v>
      </c>
      <c r="F39" s="2"/>
      <c r="G39" s="2"/>
      <c r="H39" s="2"/>
      <c r="I39" s="2"/>
      <c r="J39" s="2"/>
      <c r="K39" s="2"/>
      <c r="L39" s="152" t="s">
        <v>45</v>
      </c>
      <c r="M39" s="17"/>
      <c r="N39" s="17" t="s">
        <v>36</v>
      </c>
      <c r="O39" s="17"/>
      <c r="P39" s="17"/>
      <c r="Q39" s="17"/>
      <c r="R39" s="17"/>
      <c r="S39" s="3">
        <v>2021</v>
      </c>
      <c r="T39" s="3" t="s">
        <v>51</v>
      </c>
      <c r="U39" s="3" t="s">
        <v>44</v>
      </c>
    </row>
    <row r="40" spans="1:21" hidden="1" x14ac:dyDescent="0.35">
      <c r="A40" s="166" t="s">
        <v>220</v>
      </c>
      <c r="B40" s="16">
        <v>46022</v>
      </c>
      <c r="C40" s="2">
        <v>1</v>
      </c>
      <c r="D40" s="2"/>
      <c r="E40" s="2"/>
      <c r="F40" s="2"/>
      <c r="G40" s="2"/>
      <c r="H40" s="2" t="s">
        <v>36</v>
      </c>
      <c r="I40" s="2"/>
      <c r="J40" s="2"/>
      <c r="K40" s="2"/>
      <c r="L40" s="163" t="s">
        <v>157</v>
      </c>
      <c r="M40" s="17" t="s">
        <v>36</v>
      </c>
      <c r="N40" s="17"/>
      <c r="O40" s="17"/>
      <c r="P40" s="17"/>
      <c r="Q40" s="17"/>
      <c r="R40" s="17"/>
      <c r="S40" s="3">
        <v>2025</v>
      </c>
      <c r="T40" s="3" t="s">
        <v>679</v>
      </c>
      <c r="U40" s="3" t="s">
        <v>70</v>
      </c>
    </row>
    <row r="41" spans="1:21" hidden="1" x14ac:dyDescent="0.35">
      <c r="A41" s="174" t="s">
        <v>225</v>
      </c>
      <c r="B41" s="16">
        <v>46357</v>
      </c>
      <c r="C41" s="2">
        <v>0</v>
      </c>
      <c r="D41" s="2"/>
      <c r="E41" s="2" t="s">
        <v>36</v>
      </c>
      <c r="F41" s="2"/>
      <c r="G41" s="2"/>
      <c r="H41" s="2"/>
      <c r="I41" s="2"/>
      <c r="J41" s="2"/>
      <c r="K41" s="2"/>
      <c r="L41" s="173" t="s">
        <v>126</v>
      </c>
      <c r="M41" s="17"/>
      <c r="N41" s="17" t="s">
        <v>36</v>
      </c>
      <c r="O41" s="17"/>
      <c r="P41" s="17"/>
      <c r="Q41" s="17"/>
      <c r="R41" s="17"/>
      <c r="S41" s="3">
        <v>2023</v>
      </c>
      <c r="T41" s="3" t="s">
        <v>51</v>
      </c>
      <c r="U41" s="3" t="s">
        <v>44</v>
      </c>
    </row>
    <row r="42" spans="1:21" hidden="1" x14ac:dyDescent="0.35">
      <c r="A42" s="154" t="s">
        <v>227</v>
      </c>
      <c r="B42" s="16">
        <v>46387</v>
      </c>
      <c r="C42" s="2">
        <v>0</v>
      </c>
      <c r="D42" s="2"/>
      <c r="E42" s="2" t="s">
        <v>36</v>
      </c>
      <c r="F42" s="2"/>
      <c r="G42" s="2"/>
      <c r="H42" s="2"/>
      <c r="I42" s="2"/>
      <c r="J42" s="2"/>
      <c r="K42" s="2"/>
      <c r="L42" s="152" t="s">
        <v>45</v>
      </c>
      <c r="M42" s="17"/>
      <c r="N42" s="17" t="s">
        <v>36</v>
      </c>
      <c r="O42" s="17"/>
      <c r="P42" s="17"/>
      <c r="Q42" s="17"/>
      <c r="R42" s="17"/>
      <c r="S42" s="4">
        <v>2024</v>
      </c>
      <c r="T42" s="3" t="s">
        <v>51</v>
      </c>
      <c r="U42" s="3" t="s">
        <v>44</v>
      </c>
    </row>
    <row r="43" spans="1:21" hidden="1" x14ac:dyDescent="0.35">
      <c r="A43" s="154" t="s">
        <v>230</v>
      </c>
      <c r="B43" s="16">
        <v>46387</v>
      </c>
      <c r="C43" s="2">
        <v>0</v>
      </c>
      <c r="D43" s="2"/>
      <c r="E43" s="2" t="s">
        <v>36</v>
      </c>
      <c r="F43" s="2"/>
      <c r="G43" s="2"/>
      <c r="H43" s="2"/>
      <c r="I43" s="2"/>
      <c r="J43" s="2"/>
      <c r="K43" s="2"/>
      <c r="L43" s="152" t="s">
        <v>45</v>
      </c>
      <c r="M43" s="17"/>
      <c r="N43" s="17" t="s">
        <v>36</v>
      </c>
      <c r="O43" s="17"/>
      <c r="P43" s="17"/>
      <c r="Q43" s="17"/>
      <c r="R43" s="17"/>
      <c r="S43" s="4">
        <v>2024</v>
      </c>
      <c r="T43" s="3" t="s">
        <v>51</v>
      </c>
      <c r="U43" s="3" t="s">
        <v>44</v>
      </c>
    </row>
    <row r="44" spans="1:21" hidden="1" x14ac:dyDescent="0.35">
      <c r="A44" s="154" t="s">
        <v>233</v>
      </c>
      <c r="B44" s="16">
        <v>46387</v>
      </c>
      <c r="C44" s="2">
        <v>0</v>
      </c>
      <c r="D44" s="2"/>
      <c r="E44" s="2" t="s">
        <v>36</v>
      </c>
      <c r="F44" s="2"/>
      <c r="G44" s="2"/>
      <c r="H44" s="2"/>
      <c r="I44" s="2"/>
      <c r="J44" s="2"/>
      <c r="K44" s="2"/>
      <c r="L44" s="152" t="s">
        <v>45</v>
      </c>
      <c r="M44" s="17"/>
      <c r="N44" s="17" t="s">
        <v>36</v>
      </c>
      <c r="O44" s="17"/>
      <c r="P44" s="17"/>
      <c r="Q44" s="17"/>
      <c r="R44" s="17"/>
      <c r="S44" s="3">
        <v>2024</v>
      </c>
      <c r="T44" s="3" t="s">
        <v>51</v>
      </c>
      <c r="U44" s="3" t="s">
        <v>44</v>
      </c>
    </row>
    <row r="45" spans="1:21" hidden="1" x14ac:dyDescent="0.35">
      <c r="A45" s="154" t="s">
        <v>237</v>
      </c>
      <c r="B45" s="16">
        <v>46265</v>
      </c>
      <c r="C45" s="2">
        <v>0.5</v>
      </c>
      <c r="D45" s="2"/>
      <c r="E45" s="2"/>
      <c r="F45" s="2" t="s">
        <v>36</v>
      </c>
      <c r="G45" s="2"/>
      <c r="H45" s="2"/>
      <c r="I45" s="2"/>
      <c r="J45" s="2"/>
      <c r="K45" s="2"/>
      <c r="L45" s="152" t="s">
        <v>45</v>
      </c>
      <c r="M45" s="17" t="s">
        <v>36</v>
      </c>
      <c r="N45" s="17"/>
      <c r="O45" s="17"/>
      <c r="P45" s="17"/>
      <c r="Q45" s="17"/>
      <c r="R45" s="17"/>
      <c r="S45" s="4">
        <v>2019</v>
      </c>
      <c r="T45" s="3" t="s">
        <v>51</v>
      </c>
      <c r="U45" s="3" t="s">
        <v>44</v>
      </c>
    </row>
    <row r="46" spans="1:21" hidden="1" x14ac:dyDescent="0.35">
      <c r="A46" s="154" t="s">
        <v>243</v>
      </c>
      <c r="B46" s="16">
        <v>46387</v>
      </c>
      <c r="C46" s="2">
        <v>0.8571428571428571</v>
      </c>
      <c r="D46" s="10" t="s">
        <v>36</v>
      </c>
      <c r="E46" s="10"/>
      <c r="F46" s="10"/>
      <c r="G46" s="10"/>
      <c r="H46" s="10"/>
      <c r="I46" s="10"/>
      <c r="J46" s="10"/>
      <c r="K46" s="10"/>
      <c r="L46" s="152" t="s">
        <v>45</v>
      </c>
      <c r="M46" s="17" t="s">
        <v>36</v>
      </c>
      <c r="N46" s="17"/>
      <c r="O46" s="17"/>
      <c r="P46" s="17"/>
      <c r="Q46" s="17"/>
      <c r="R46" s="17"/>
      <c r="S46" s="3">
        <v>2019</v>
      </c>
      <c r="T46" s="3" t="s">
        <v>51</v>
      </c>
      <c r="U46" s="3" t="s">
        <v>44</v>
      </c>
    </row>
    <row r="47" spans="1:21" hidden="1" x14ac:dyDescent="0.35">
      <c r="A47" s="154" t="s">
        <v>249</v>
      </c>
      <c r="B47" s="16">
        <v>46249</v>
      </c>
      <c r="C47" s="2">
        <v>1</v>
      </c>
      <c r="D47" s="10" t="s">
        <v>36</v>
      </c>
      <c r="E47" s="2" t="s">
        <v>36</v>
      </c>
      <c r="F47" s="2"/>
      <c r="G47" s="2"/>
      <c r="H47" s="2"/>
      <c r="I47" s="2"/>
      <c r="J47" s="2"/>
      <c r="K47" s="2"/>
      <c r="L47" s="152" t="s">
        <v>45</v>
      </c>
      <c r="M47" s="17"/>
      <c r="N47" s="17"/>
      <c r="O47" s="17"/>
      <c r="P47" s="17" t="s">
        <v>36</v>
      </c>
      <c r="Q47" s="17"/>
      <c r="R47" s="17"/>
      <c r="S47" s="3">
        <v>2017</v>
      </c>
      <c r="T47" s="3" t="s">
        <v>679</v>
      </c>
      <c r="U47" s="3" t="s">
        <v>70</v>
      </c>
    </row>
    <row r="48" spans="1:21" hidden="1" x14ac:dyDescent="0.35">
      <c r="A48" s="199" t="s">
        <v>255</v>
      </c>
      <c r="B48" s="16">
        <v>46387</v>
      </c>
      <c r="C48" s="2">
        <v>0</v>
      </c>
      <c r="D48" s="2"/>
      <c r="E48" s="2"/>
      <c r="F48" s="2"/>
      <c r="G48" s="2"/>
      <c r="H48" s="2"/>
      <c r="I48" s="2" t="s">
        <v>36</v>
      </c>
      <c r="J48" s="2"/>
      <c r="K48" s="2"/>
      <c r="L48" s="198" t="s">
        <v>635</v>
      </c>
      <c r="M48" s="17" t="s">
        <v>36</v>
      </c>
      <c r="N48" s="17"/>
      <c r="O48" s="17"/>
      <c r="P48" s="17"/>
      <c r="Q48" s="17"/>
      <c r="R48" s="17"/>
      <c r="S48" s="3">
        <v>2024</v>
      </c>
      <c r="T48" s="3" t="s">
        <v>51</v>
      </c>
      <c r="U48" s="3" t="s">
        <v>44</v>
      </c>
    </row>
    <row r="49" spans="1:21" hidden="1" x14ac:dyDescent="0.35">
      <c r="A49" s="157" t="s">
        <v>257</v>
      </c>
      <c r="B49" s="16">
        <v>46203</v>
      </c>
      <c r="C49" s="2">
        <v>1</v>
      </c>
      <c r="D49" s="2"/>
      <c r="E49" s="2"/>
      <c r="F49" s="2"/>
      <c r="G49" s="2"/>
      <c r="H49" s="2"/>
      <c r="I49" s="2"/>
      <c r="J49" s="2"/>
      <c r="K49" s="2" t="s">
        <v>36</v>
      </c>
      <c r="L49" s="152" t="s">
        <v>45</v>
      </c>
      <c r="M49" s="17"/>
      <c r="N49" s="17" t="s">
        <v>36</v>
      </c>
      <c r="O49" s="17"/>
      <c r="P49" s="17"/>
      <c r="Q49" s="17"/>
      <c r="R49" s="17"/>
      <c r="S49" s="3">
        <v>2022</v>
      </c>
      <c r="T49" s="3" t="s">
        <v>679</v>
      </c>
      <c r="U49" s="3" t="s">
        <v>70</v>
      </c>
    </row>
    <row r="50" spans="1:21" hidden="1" x14ac:dyDescent="0.35">
      <c r="A50" s="199" t="s">
        <v>261</v>
      </c>
      <c r="B50" s="16">
        <v>46387</v>
      </c>
      <c r="C50" s="2">
        <v>0</v>
      </c>
      <c r="D50" s="2"/>
      <c r="E50" s="2"/>
      <c r="F50" s="2"/>
      <c r="G50" s="2"/>
      <c r="H50" s="2"/>
      <c r="I50" s="2" t="s">
        <v>36</v>
      </c>
      <c r="J50" s="2"/>
      <c r="K50" s="2"/>
      <c r="L50" s="198" t="s">
        <v>635</v>
      </c>
      <c r="M50" s="17" t="s">
        <v>36</v>
      </c>
      <c r="N50" s="17"/>
      <c r="O50" s="17"/>
      <c r="P50" s="17"/>
      <c r="Q50" s="17"/>
      <c r="R50" s="17"/>
      <c r="S50" s="3">
        <v>2023</v>
      </c>
      <c r="T50" s="3" t="s">
        <v>51</v>
      </c>
      <c r="U50" s="3" t="s">
        <v>44</v>
      </c>
    </row>
    <row r="51" spans="1:21" hidden="1" x14ac:dyDescent="0.35">
      <c r="A51" s="199" t="s">
        <v>263</v>
      </c>
      <c r="B51" s="16">
        <v>46387</v>
      </c>
      <c r="C51" s="2">
        <v>0</v>
      </c>
      <c r="D51" s="2"/>
      <c r="E51" s="2"/>
      <c r="F51" s="2"/>
      <c r="G51" s="2"/>
      <c r="H51" s="2"/>
      <c r="I51" s="2" t="s">
        <v>36</v>
      </c>
      <c r="J51" s="2"/>
      <c r="K51" s="2"/>
      <c r="L51" s="198" t="s">
        <v>635</v>
      </c>
      <c r="M51" s="17" t="s">
        <v>36</v>
      </c>
      <c r="N51" s="17"/>
      <c r="O51" s="17"/>
      <c r="P51" s="17"/>
      <c r="Q51" s="17"/>
      <c r="R51" s="17"/>
      <c r="S51" s="3">
        <v>2025</v>
      </c>
      <c r="T51" s="3" t="s">
        <v>51</v>
      </c>
      <c r="U51" s="3" t="s">
        <v>44</v>
      </c>
    </row>
    <row r="52" spans="1:21" hidden="1" x14ac:dyDescent="0.35">
      <c r="A52" s="168" t="s">
        <v>265</v>
      </c>
      <c r="B52" s="16">
        <v>46446</v>
      </c>
      <c r="C52" s="2">
        <v>0</v>
      </c>
      <c r="D52" s="2"/>
      <c r="E52" s="2"/>
      <c r="F52" s="2"/>
      <c r="G52" s="2"/>
      <c r="H52" s="2" t="s">
        <v>36</v>
      </c>
      <c r="I52" s="2"/>
      <c r="J52" s="2"/>
      <c r="K52" s="2"/>
      <c r="L52" s="166" t="s">
        <v>157</v>
      </c>
      <c r="M52" s="17" t="s">
        <v>36</v>
      </c>
      <c r="N52" s="17"/>
      <c r="O52" s="17"/>
      <c r="P52" s="17"/>
      <c r="Q52" s="17"/>
      <c r="R52" s="17"/>
      <c r="S52" s="3">
        <v>2023</v>
      </c>
      <c r="T52" s="3" t="s">
        <v>51</v>
      </c>
      <c r="U52" s="3" t="s">
        <v>44</v>
      </c>
    </row>
    <row r="53" spans="1:21" hidden="1" x14ac:dyDescent="0.35">
      <c r="A53" s="199" t="s">
        <v>267</v>
      </c>
      <c r="B53" s="16">
        <v>46446</v>
      </c>
      <c r="C53" s="2">
        <v>0</v>
      </c>
      <c r="D53" s="2"/>
      <c r="E53" s="2"/>
      <c r="F53" s="2"/>
      <c r="G53" s="2"/>
      <c r="H53" s="2"/>
      <c r="I53" s="2" t="s">
        <v>36</v>
      </c>
      <c r="J53" s="2"/>
      <c r="K53" s="2"/>
      <c r="L53" s="198" t="s">
        <v>635</v>
      </c>
      <c r="M53" s="17" t="s">
        <v>36</v>
      </c>
      <c r="N53" s="17"/>
      <c r="O53" s="17"/>
      <c r="P53" s="17"/>
      <c r="Q53" s="17"/>
      <c r="R53" s="17"/>
      <c r="S53" s="3">
        <v>2024</v>
      </c>
      <c r="T53" s="3" t="s">
        <v>51</v>
      </c>
      <c r="U53" s="3" t="s">
        <v>44</v>
      </c>
    </row>
    <row r="54" spans="1:21" hidden="1" x14ac:dyDescent="0.35">
      <c r="A54" s="194" t="s">
        <v>272</v>
      </c>
      <c r="B54" s="16">
        <v>45657</v>
      </c>
      <c r="C54" s="2">
        <v>1</v>
      </c>
      <c r="D54" s="2" t="s">
        <v>36</v>
      </c>
      <c r="E54" s="2"/>
      <c r="F54" s="2"/>
      <c r="G54" s="2"/>
      <c r="H54" s="2"/>
      <c r="I54" s="2"/>
      <c r="J54" s="2"/>
      <c r="K54" s="2"/>
      <c r="L54" s="188" t="s">
        <v>278</v>
      </c>
      <c r="M54" s="17" t="s">
        <v>36</v>
      </c>
      <c r="N54" s="17"/>
      <c r="O54" s="17"/>
      <c r="P54" s="17"/>
      <c r="Q54" s="17"/>
      <c r="R54" s="17"/>
      <c r="S54" s="3">
        <v>2023</v>
      </c>
      <c r="T54" s="3" t="s">
        <v>679</v>
      </c>
      <c r="U54" s="3" t="s">
        <v>70</v>
      </c>
    </row>
    <row r="55" spans="1:21" hidden="1" x14ac:dyDescent="0.35">
      <c r="A55" s="199" t="s">
        <v>272</v>
      </c>
      <c r="B55" s="16">
        <v>46387</v>
      </c>
      <c r="C55" s="2">
        <v>0</v>
      </c>
      <c r="D55" s="2" t="s">
        <v>36</v>
      </c>
      <c r="E55" s="2"/>
      <c r="F55" s="2"/>
      <c r="G55" s="2"/>
      <c r="H55" s="2"/>
      <c r="I55" s="2"/>
      <c r="J55" s="2"/>
      <c r="K55" s="2"/>
      <c r="L55" s="198" t="s">
        <v>635</v>
      </c>
      <c r="M55" s="17" t="s">
        <v>36</v>
      </c>
      <c r="N55" s="17"/>
      <c r="O55" s="17"/>
      <c r="P55" s="17"/>
      <c r="Q55" s="17"/>
      <c r="R55" s="17"/>
      <c r="S55" s="3">
        <v>2023</v>
      </c>
      <c r="T55" s="3" t="s">
        <v>51</v>
      </c>
      <c r="U55" s="3" t="s">
        <v>44</v>
      </c>
    </row>
    <row r="56" spans="1:21" hidden="1" x14ac:dyDescent="0.35">
      <c r="A56" s="154" t="s">
        <v>280</v>
      </c>
      <c r="B56" s="16">
        <v>46203</v>
      </c>
      <c r="C56" s="2">
        <v>1</v>
      </c>
      <c r="D56" s="2"/>
      <c r="E56" s="2"/>
      <c r="F56" s="2"/>
      <c r="G56" s="2"/>
      <c r="H56" s="2"/>
      <c r="I56" s="2" t="s">
        <v>36</v>
      </c>
      <c r="J56" s="2"/>
      <c r="K56" s="2"/>
      <c r="L56" s="153" t="s">
        <v>45</v>
      </c>
      <c r="M56" s="17" t="s">
        <v>36</v>
      </c>
      <c r="N56" s="17"/>
      <c r="O56" s="17"/>
      <c r="P56" s="17"/>
      <c r="Q56" s="17"/>
      <c r="R56" s="17"/>
      <c r="S56" s="3">
        <v>2023</v>
      </c>
      <c r="T56" s="3" t="s">
        <v>650</v>
      </c>
      <c r="U56" s="3" t="s">
        <v>44</v>
      </c>
    </row>
    <row r="57" spans="1:21" hidden="1" x14ac:dyDescent="0.35">
      <c r="A57" s="154" t="s">
        <v>285</v>
      </c>
      <c r="B57" s="16">
        <v>46234</v>
      </c>
      <c r="C57" s="2">
        <v>0</v>
      </c>
      <c r="D57" s="2"/>
      <c r="E57" s="2"/>
      <c r="F57" s="2"/>
      <c r="G57" s="2"/>
      <c r="H57" s="2"/>
      <c r="I57" s="2" t="s">
        <v>36</v>
      </c>
      <c r="J57" s="2"/>
      <c r="K57" s="2"/>
      <c r="L57" s="153" t="s">
        <v>45</v>
      </c>
      <c r="M57" s="17" t="s">
        <v>36</v>
      </c>
      <c r="N57" s="17"/>
      <c r="O57" s="17"/>
      <c r="P57" s="17"/>
      <c r="Q57" s="17"/>
      <c r="R57" s="17"/>
      <c r="S57" s="3">
        <v>2023</v>
      </c>
      <c r="T57" s="3" t="s">
        <v>51</v>
      </c>
      <c r="U57" s="3" t="s">
        <v>44</v>
      </c>
    </row>
    <row r="58" spans="1:21" hidden="1" x14ac:dyDescent="0.35">
      <c r="A58" s="154" t="s">
        <v>291</v>
      </c>
      <c r="B58" s="16">
        <v>46387</v>
      </c>
      <c r="C58" s="2">
        <v>0</v>
      </c>
      <c r="D58" s="2"/>
      <c r="E58" s="2" t="s">
        <v>36</v>
      </c>
      <c r="F58" s="2"/>
      <c r="G58" s="2"/>
      <c r="H58" s="2"/>
      <c r="I58" s="2"/>
      <c r="J58" s="2"/>
      <c r="K58" s="2"/>
      <c r="L58" s="152" t="s">
        <v>45</v>
      </c>
      <c r="M58" s="17" t="s">
        <v>36</v>
      </c>
      <c r="N58" s="17"/>
      <c r="O58" s="17"/>
      <c r="P58" s="17"/>
      <c r="Q58" s="17"/>
      <c r="R58" s="17"/>
      <c r="S58" s="3">
        <v>2019</v>
      </c>
      <c r="T58" s="3" t="s">
        <v>51</v>
      </c>
      <c r="U58" s="3" t="s">
        <v>44</v>
      </c>
    </row>
    <row r="59" spans="1:21" hidden="1" x14ac:dyDescent="0.35">
      <c r="A59" s="154" t="s">
        <v>291</v>
      </c>
      <c r="B59" s="16">
        <v>46387</v>
      </c>
      <c r="C59" s="2">
        <v>0</v>
      </c>
      <c r="D59" s="10"/>
      <c r="E59" s="10" t="s">
        <v>36</v>
      </c>
      <c r="F59" s="10"/>
      <c r="G59" s="10"/>
      <c r="H59" s="10"/>
      <c r="I59" s="10"/>
      <c r="J59" s="10"/>
      <c r="K59" s="10"/>
      <c r="L59" s="152" t="s">
        <v>45</v>
      </c>
      <c r="M59" s="17" t="s">
        <v>36</v>
      </c>
      <c r="N59" s="17"/>
      <c r="O59" s="17"/>
      <c r="P59" s="17"/>
      <c r="Q59" s="17"/>
      <c r="R59" s="17"/>
      <c r="S59" s="4">
        <v>2019</v>
      </c>
      <c r="T59" s="3" t="s">
        <v>51</v>
      </c>
      <c r="U59" s="3" t="s">
        <v>44</v>
      </c>
    </row>
    <row r="60" spans="1:21" hidden="1" x14ac:dyDescent="0.35">
      <c r="A60" s="194" t="s">
        <v>298</v>
      </c>
      <c r="B60" s="16">
        <v>46387</v>
      </c>
      <c r="C60" s="2">
        <v>0.83333333333333337</v>
      </c>
      <c r="D60" s="10"/>
      <c r="E60" s="10"/>
      <c r="F60" s="10"/>
      <c r="G60" s="10"/>
      <c r="H60" s="10" t="s">
        <v>36</v>
      </c>
      <c r="I60" s="10"/>
      <c r="J60" s="10"/>
      <c r="K60" s="10"/>
      <c r="L60" s="189" t="s">
        <v>278</v>
      </c>
      <c r="M60" s="17" t="s">
        <v>36</v>
      </c>
      <c r="N60" s="17"/>
      <c r="O60" s="17"/>
      <c r="P60" s="17"/>
      <c r="Q60" s="17"/>
      <c r="R60" s="17"/>
      <c r="S60" s="3">
        <v>2020</v>
      </c>
      <c r="T60" s="3" t="s">
        <v>51</v>
      </c>
      <c r="U60" s="3" t="s">
        <v>44</v>
      </c>
    </row>
    <row r="61" spans="1:21" hidden="1" x14ac:dyDescent="0.35">
      <c r="A61" s="194" t="s">
        <v>304</v>
      </c>
      <c r="B61" s="16">
        <v>46387</v>
      </c>
      <c r="C61" s="2">
        <v>0.83333333333333337</v>
      </c>
      <c r="D61" s="10"/>
      <c r="E61" s="10"/>
      <c r="F61" s="10"/>
      <c r="G61" s="10"/>
      <c r="H61" s="10" t="s">
        <v>36</v>
      </c>
      <c r="I61" s="10"/>
      <c r="J61" s="10"/>
      <c r="K61" s="10"/>
      <c r="L61" s="189" t="s">
        <v>278</v>
      </c>
      <c r="M61" s="17" t="s">
        <v>36</v>
      </c>
      <c r="N61" s="17"/>
      <c r="O61" s="17"/>
      <c r="P61" s="17"/>
      <c r="Q61" s="17"/>
      <c r="R61" s="17"/>
      <c r="S61" s="3">
        <v>2020</v>
      </c>
      <c r="T61" s="3" t="s">
        <v>51</v>
      </c>
      <c r="U61" s="3" t="s">
        <v>44</v>
      </c>
    </row>
    <row r="62" spans="1:21" hidden="1" x14ac:dyDescent="0.35">
      <c r="A62" s="200" t="s">
        <v>309</v>
      </c>
      <c r="B62" s="16">
        <v>46387</v>
      </c>
      <c r="C62" s="2">
        <v>0</v>
      </c>
      <c r="D62" s="10"/>
      <c r="E62" s="10"/>
      <c r="F62" s="10"/>
      <c r="G62" s="10"/>
      <c r="H62" s="10"/>
      <c r="I62" s="10"/>
      <c r="J62" s="10"/>
      <c r="K62" s="10" t="s">
        <v>36</v>
      </c>
      <c r="L62" s="198" t="s">
        <v>635</v>
      </c>
      <c r="M62" s="17"/>
      <c r="N62" s="17" t="s">
        <v>36</v>
      </c>
      <c r="O62" s="17"/>
      <c r="P62" s="17"/>
      <c r="Q62" s="17"/>
      <c r="R62" s="17"/>
      <c r="S62" s="4">
        <v>2024</v>
      </c>
      <c r="T62" s="3" t="s">
        <v>51</v>
      </c>
      <c r="U62" s="3" t="s">
        <v>44</v>
      </c>
    </row>
    <row r="63" spans="1:21" hidden="1" x14ac:dyDescent="0.35">
      <c r="A63" s="199" t="s">
        <v>309</v>
      </c>
      <c r="B63" s="16">
        <v>46387</v>
      </c>
      <c r="C63" s="2">
        <v>0</v>
      </c>
      <c r="D63" s="10"/>
      <c r="E63" s="10"/>
      <c r="F63" s="10"/>
      <c r="G63" s="10"/>
      <c r="H63" s="10"/>
      <c r="I63" s="10"/>
      <c r="J63" s="10"/>
      <c r="K63" s="10" t="s">
        <v>36</v>
      </c>
      <c r="L63" s="198" t="s">
        <v>635</v>
      </c>
      <c r="M63" s="17"/>
      <c r="N63" s="17" t="s">
        <v>36</v>
      </c>
      <c r="O63" s="17"/>
      <c r="P63" s="17"/>
      <c r="Q63" s="17"/>
      <c r="R63" s="17"/>
      <c r="S63" s="3">
        <v>2024</v>
      </c>
      <c r="T63" s="3" t="s">
        <v>51</v>
      </c>
      <c r="U63" s="3" t="s">
        <v>44</v>
      </c>
    </row>
    <row r="64" spans="1:21" hidden="1" x14ac:dyDescent="0.35">
      <c r="A64" s="199" t="s">
        <v>309</v>
      </c>
      <c r="B64" s="16">
        <v>46387</v>
      </c>
      <c r="C64" s="2">
        <v>0</v>
      </c>
      <c r="D64" s="2"/>
      <c r="E64" s="2"/>
      <c r="F64" s="2"/>
      <c r="G64" s="2"/>
      <c r="H64" s="2"/>
      <c r="I64" s="2"/>
      <c r="J64" s="2"/>
      <c r="K64" s="2" t="s">
        <v>36</v>
      </c>
      <c r="L64" s="198" t="s">
        <v>635</v>
      </c>
      <c r="M64" s="17"/>
      <c r="N64" s="17" t="s">
        <v>36</v>
      </c>
      <c r="O64" s="17"/>
      <c r="P64" s="17"/>
      <c r="Q64" s="17"/>
      <c r="R64" s="17"/>
      <c r="S64" s="3">
        <v>2024</v>
      </c>
      <c r="T64" s="3" t="s">
        <v>51</v>
      </c>
      <c r="U64" s="3" t="s">
        <v>44</v>
      </c>
    </row>
    <row r="65" spans="1:21" hidden="1" x14ac:dyDescent="0.35">
      <c r="A65" s="157" t="s">
        <v>313</v>
      </c>
      <c r="B65" s="16">
        <v>46265</v>
      </c>
      <c r="C65" s="2">
        <v>0.66666666666666663</v>
      </c>
      <c r="D65" s="2"/>
      <c r="E65" s="2"/>
      <c r="F65" s="2"/>
      <c r="G65" s="2"/>
      <c r="H65" s="2" t="s">
        <v>36</v>
      </c>
      <c r="I65" s="2"/>
      <c r="J65" s="2"/>
      <c r="K65" s="2"/>
      <c r="L65" s="152" t="s">
        <v>45</v>
      </c>
      <c r="M65" s="17"/>
      <c r="N65" s="17" t="s">
        <v>36</v>
      </c>
      <c r="O65" s="17"/>
      <c r="P65" s="17"/>
      <c r="Q65" s="17"/>
      <c r="R65" s="17"/>
      <c r="S65" s="4">
        <v>2019</v>
      </c>
      <c r="T65" s="3" t="s">
        <v>51</v>
      </c>
      <c r="U65" s="3" t="s">
        <v>44</v>
      </c>
    </row>
    <row r="66" spans="1:21" hidden="1" x14ac:dyDescent="0.35">
      <c r="A66" s="154" t="s">
        <v>318</v>
      </c>
      <c r="B66" s="16">
        <v>46387</v>
      </c>
      <c r="C66" s="2">
        <v>0</v>
      </c>
      <c r="D66" s="2"/>
      <c r="E66" s="2"/>
      <c r="F66" s="2"/>
      <c r="G66" s="2"/>
      <c r="H66" s="2"/>
      <c r="I66" s="2"/>
      <c r="J66" s="2" t="s">
        <v>36</v>
      </c>
      <c r="K66" s="2"/>
      <c r="L66" s="152" t="s">
        <v>45</v>
      </c>
      <c r="M66" s="17" t="s">
        <v>36</v>
      </c>
      <c r="N66" s="17"/>
      <c r="O66" s="17"/>
      <c r="P66" s="17"/>
      <c r="Q66" s="17"/>
      <c r="R66" s="17"/>
      <c r="S66" s="3">
        <v>2019</v>
      </c>
      <c r="T66" s="3" t="s">
        <v>51</v>
      </c>
      <c r="U66" s="3" t="s">
        <v>44</v>
      </c>
    </row>
    <row r="67" spans="1:21" x14ac:dyDescent="0.35">
      <c r="A67" s="212" t="s">
        <v>326</v>
      </c>
      <c r="B67" s="16">
        <v>45657</v>
      </c>
      <c r="C67" s="2">
        <v>1</v>
      </c>
      <c r="D67" s="2"/>
      <c r="E67" s="2"/>
      <c r="F67" s="2"/>
      <c r="G67" s="2" t="s">
        <v>36</v>
      </c>
      <c r="H67" s="2"/>
      <c r="I67" s="2"/>
      <c r="J67" s="2"/>
      <c r="K67" s="2"/>
      <c r="L67" s="211" t="s">
        <v>610</v>
      </c>
      <c r="M67" s="17" t="s">
        <v>36</v>
      </c>
      <c r="N67" s="17"/>
      <c r="O67" s="17"/>
      <c r="P67" s="17"/>
      <c r="Q67" s="17"/>
      <c r="R67" s="17"/>
      <c r="S67" s="3">
        <v>2016</v>
      </c>
      <c r="T67" s="3" t="s">
        <v>679</v>
      </c>
      <c r="U67" s="3" t="s">
        <v>70</v>
      </c>
    </row>
    <row r="68" spans="1:21" x14ac:dyDescent="0.35">
      <c r="A68" s="212" t="s">
        <v>333</v>
      </c>
      <c r="B68" s="16">
        <v>45657</v>
      </c>
      <c r="C68" s="2">
        <v>1</v>
      </c>
      <c r="D68" s="2"/>
      <c r="E68" s="2"/>
      <c r="F68" s="2"/>
      <c r="G68" s="2" t="s">
        <v>36</v>
      </c>
      <c r="H68" s="2"/>
      <c r="I68" s="2"/>
      <c r="J68" s="2"/>
      <c r="K68" s="2"/>
      <c r="L68" s="211" t="s">
        <v>610</v>
      </c>
      <c r="M68" s="17" t="s">
        <v>36</v>
      </c>
      <c r="N68" s="17"/>
      <c r="O68" s="17"/>
      <c r="P68" s="17"/>
      <c r="Q68" s="17"/>
      <c r="R68" s="17"/>
      <c r="S68" s="3">
        <v>2016</v>
      </c>
      <c r="T68" s="3" t="s">
        <v>679</v>
      </c>
      <c r="U68" s="3" t="s">
        <v>70</v>
      </c>
    </row>
    <row r="69" spans="1:21" hidden="1" x14ac:dyDescent="0.35">
      <c r="A69" s="212" t="s">
        <v>335</v>
      </c>
      <c r="B69" s="16">
        <v>46356</v>
      </c>
      <c r="C69" s="2">
        <v>0</v>
      </c>
      <c r="D69" s="2"/>
      <c r="E69" s="2" t="s">
        <v>36</v>
      </c>
      <c r="F69" s="2"/>
      <c r="G69" s="2"/>
      <c r="H69" s="2"/>
      <c r="I69" s="2"/>
      <c r="J69" s="2"/>
      <c r="K69" s="2"/>
      <c r="L69" s="211" t="s">
        <v>610</v>
      </c>
      <c r="M69" s="17" t="s">
        <v>36</v>
      </c>
      <c r="N69" s="17"/>
      <c r="O69" s="17"/>
      <c r="P69" s="17"/>
      <c r="Q69" s="17"/>
      <c r="R69" s="17"/>
      <c r="S69" s="3">
        <v>2014</v>
      </c>
      <c r="T69" s="3" t="s">
        <v>51</v>
      </c>
      <c r="U69" s="3" t="s">
        <v>44</v>
      </c>
    </row>
    <row r="70" spans="1:21" hidden="1" x14ac:dyDescent="0.35">
      <c r="A70" s="212" t="s">
        <v>343</v>
      </c>
      <c r="B70" s="16">
        <v>46356</v>
      </c>
      <c r="C70" s="2">
        <v>0</v>
      </c>
      <c r="D70" s="2" t="s">
        <v>36</v>
      </c>
      <c r="E70" s="2"/>
      <c r="F70" s="2"/>
      <c r="G70" s="2"/>
      <c r="H70" s="2"/>
      <c r="I70" s="2"/>
      <c r="J70" s="2"/>
      <c r="K70" s="2"/>
      <c r="L70" s="211" t="s">
        <v>610</v>
      </c>
      <c r="M70" s="17"/>
      <c r="N70" s="17" t="s">
        <v>36</v>
      </c>
      <c r="O70" s="17"/>
      <c r="P70" s="17"/>
      <c r="Q70" s="17"/>
      <c r="R70" s="17"/>
      <c r="S70" s="3">
        <v>2014</v>
      </c>
      <c r="T70" s="3" t="s">
        <v>51</v>
      </c>
      <c r="U70" s="3" t="s">
        <v>44</v>
      </c>
    </row>
    <row r="71" spans="1:21" hidden="1" x14ac:dyDescent="0.35">
      <c r="A71" s="154" t="s">
        <v>348</v>
      </c>
      <c r="B71" s="16">
        <v>46295</v>
      </c>
      <c r="C71" s="2">
        <v>0.5</v>
      </c>
      <c r="D71" s="2" t="s">
        <v>36</v>
      </c>
      <c r="E71" s="2"/>
      <c r="F71" s="2"/>
      <c r="G71" s="2"/>
      <c r="H71" s="2"/>
      <c r="I71" s="2"/>
      <c r="J71" s="2"/>
      <c r="K71" s="2"/>
      <c r="L71" s="152" t="s">
        <v>45</v>
      </c>
      <c r="M71" s="17"/>
      <c r="N71" s="17"/>
      <c r="O71" s="17" t="s">
        <v>36</v>
      </c>
      <c r="P71" s="17"/>
      <c r="Q71" s="17"/>
      <c r="R71" s="17"/>
      <c r="S71" s="3">
        <v>2017</v>
      </c>
      <c r="T71" s="3" t="s">
        <v>51</v>
      </c>
      <c r="U71" s="3" t="s">
        <v>44</v>
      </c>
    </row>
    <row r="72" spans="1:21" hidden="1" x14ac:dyDescent="0.35">
      <c r="A72" s="154" t="s">
        <v>353</v>
      </c>
      <c r="B72" s="16">
        <v>46387</v>
      </c>
      <c r="C72" s="2">
        <v>0.25</v>
      </c>
      <c r="D72" s="2" t="s">
        <v>36</v>
      </c>
      <c r="E72" s="2"/>
      <c r="F72" s="2"/>
      <c r="G72" s="2"/>
      <c r="H72" s="2"/>
      <c r="I72" s="2"/>
      <c r="J72" s="2"/>
      <c r="K72" s="2"/>
      <c r="L72" s="152" t="s">
        <v>45</v>
      </c>
      <c r="M72" s="17" t="s">
        <v>36</v>
      </c>
      <c r="N72" s="17"/>
      <c r="O72" s="17"/>
      <c r="P72" s="17"/>
      <c r="Q72" s="17"/>
      <c r="R72" s="17"/>
      <c r="S72" s="3">
        <v>2012</v>
      </c>
      <c r="T72" s="3" t="s">
        <v>51</v>
      </c>
      <c r="U72" s="3" t="s">
        <v>44</v>
      </c>
    </row>
    <row r="73" spans="1:21" hidden="1" x14ac:dyDescent="0.35">
      <c r="A73" s="157" t="s">
        <v>359</v>
      </c>
      <c r="B73" s="16">
        <v>46387</v>
      </c>
      <c r="C73" s="2">
        <v>1</v>
      </c>
      <c r="D73" s="2" t="s">
        <v>36</v>
      </c>
      <c r="E73" s="2"/>
      <c r="F73" s="2"/>
      <c r="G73" s="2"/>
      <c r="H73" s="2"/>
      <c r="I73" s="2"/>
      <c r="J73" s="2"/>
      <c r="K73" s="2"/>
      <c r="L73" s="152" t="s">
        <v>45</v>
      </c>
      <c r="M73" s="17"/>
      <c r="N73" s="17"/>
      <c r="O73" s="17" t="s">
        <v>36</v>
      </c>
      <c r="P73" s="17"/>
      <c r="Q73" s="17"/>
      <c r="R73" s="17"/>
      <c r="S73" s="4">
        <v>2017</v>
      </c>
      <c r="T73" s="3" t="s">
        <v>650</v>
      </c>
      <c r="U73" s="3" t="s">
        <v>44</v>
      </c>
    </row>
    <row r="74" spans="1:21" hidden="1" x14ac:dyDescent="0.35">
      <c r="A74" s="157" t="s">
        <v>366</v>
      </c>
      <c r="B74" s="16">
        <v>46387</v>
      </c>
      <c r="C74" s="2">
        <v>0.25</v>
      </c>
      <c r="D74" s="2" t="s">
        <v>36</v>
      </c>
      <c r="E74" s="2"/>
      <c r="F74" s="2"/>
      <c r="G74" s="2"/>
      <c r="H74" s="2"/>
      <c r="I74" s="2"/>
      <c r="J74" s="2"/>
      <c r="K74" s="2"/>
      <c r="L74" s="152" t="s">
        <v>45</v>
      </c>
      <c r="M74" s="17"/>
      <c r="N74" s="17"/>
      <c r="O74" s="17"/>
      <c r="P74" s="17" t="s">
        <v>36</v>
      </c>
      <c r="Q74" s="17"/>
      <c r="R74" s="17"/>
      <c r="S74" s="3">
        <v>2017</v>
      </c>
      <c r="T74" s="3" t="s">
        <v>51</v>
      </c>
      <c r="U74" s="3" t="s">
        <v>44</v>
      </c>
    </row>
    <row r="75" spans="1:21" hidden="1" x14ac:dyDescent="0.35">
      <c r="A75" s="154" t="s">
        <v>372</v>
      </c>
      <c r="B75" s="16">
        <v>46387</v>
      </c>
      <c r="C75" s="2">
        <v>0</v>
      </c>
      <c r="D75" s="2" t="s">
        <v>36</v>
      </c>
      <c r="E75" s="2"/>
      <c r="F75" s="2"/>
      <c r="G75" s="2"/>
      <c r="H75" s="2"/>
      <c r="I75" s="2"/>
      <c r="J75" s="2"/>
      <c r="K75" s="2"/>
      <c r="L75" s="152" t="s">
        <v>45</v>
      </c>
      <c r="M75" s="17"/>
      <c r="N75" s="17" t="s">
        <v>36</v>
      </c>
      <c r="O75" s="17"/>
      <c r="P75" s="17"/>
      <c r="Q75" s="17"/>
      <c r="R75" s="17"/>
      <c r="S75" s="4">
        <v>2017</v>
      </c>
      <c r="T75" s="3" t="s">
        <v>51</v>
      </c>
      <c r="U75" s="3" t="s">
        <v>44</v>
      </c>
    </row>
    <row r="76" spans="1:21" hidden="1" x14ac:dyDescent="0.35">
      <c r="A76" s="154" t="s">
        <v>372</v>
      </c>
      <c r="B76" s="16">
        <v>46387</v>
      </c>
      <c r="C76" s="2">
        <v>0</v>
      </c>
      <c r="D76" s="2" t="s">
        <v>36</v>
      </c>
      <c r="E76" s="2"/>
      <c r="F76" s="2"/>
      <c r="G76" s="2"/>
      <c r="H76" s="2"/>
      <c r="I76" s="2"/>
      <c r="J76" s="2"/>
      <c r="K76" s="2"/>
      <c r="L76" s="152" t="s">
        <v>45</v>
      </c>
      <c r="M76" s="17"/>
      <c r="N76" s="17" t="s">
        <v>36</v>
      </c>
      <c r="O76" s="17"/>
      <c r="P76" s="17"/>
      <c r="Q76" s="17"/>
      <c r="R76" s="17"/>
      <c r="S76" s="4">
        <v>2017</v>
      </c>
      <c r="T76" s="3" t="s">
        <v>51</v>
      </c>
      <c r="U76" s="3" t="s">
        <v>44</v>
      </c>
    </row>
    <row r="77" spans="1:21" hidden="1" x14ac:dyDescent="0.35">
      <c r="A77" s="154" t="s">
        <v>374</v>
      </c>
      <c r="B77" s="16">
        <v>45961</v>
      </c>
      <c r="C77" s="2">
        <v>1</v>
      </c>
      <c r="D77" s="2"/>
      <c r="E77" s="2" t="s">
        <v>36</v>
      </c>
      <c r="F77" s="2"/>
      <c r="G77" s="2"/>
      <c r="H77" s="2"/>
      <c r="I77" s="2"/>
      <c r="J77" s="2"/>
      <c r="K77" s="2"/>
      <c r="L77" s="152" t="s">
        <v>45</v>
      </c>
      <c r="M77" s="17" t="s">
        <v>36</v>
      </c>
      <c r="N77" s="17"/>
      <c r="O77" s="17"/>
      <c r="P77" s="17"/>
      <c r="Q77" s="17"/>
      <c r="R77" s="17"/>
      <c r="S77" s="3">
        <v>2015</v>
      </c>
      <c r="T77" s="3" t="s">
        <v>679</v>
      </c>
      <c r="U77" s="3" t="s">
        <v>70</v>
      </c>
    </row>
    <row r="78" spans="1:21" hidden="1" x14ac:dyDescent="0.35">
      <c r="A78" s="3" t="s">
        <v>379</v>
      </c>
      <c r="B78" s="16">
        <v>46203</v>
      </c>
      <c r="C78" s="2">
        <v>1</v>
      </c>
      <c r="D78" s="2"/>
      <c r="E78" s="2"/>
      <c r="F78" s="2"/>
      <c r="G78" s="2"/>
      <c r="H78" s="2" t="s">
        <v>36</v>
      </c>
      <c r="I78" s="2"/>
      <c r="J78" s="2"/>
      <c r="K78" s="2"/>
      <c r="L78" s="206" t="s">
        <v>322</v>
      </c>
      <c r="M78" s="17" t="s">
        <v>36</v>
      </c>
      <c r="N78" s="17"/>
      <c r="O78" s="17"/>
      <c r="P78" s="17"/>
      <c r="Q78" s="17"/>
      <c r="R78" s="17"/>
      <c r="S78" s="3">
        <v>2015</v>
      </c>
      <c r="T78" s="3" t="s">
        <v>650</v>
      </c>
      <c r="U78" s="3" t="s">
        <v>44</v>
      </c>
    </row>
    <row r="79" spans="1:21" x14ac:dyDescent="0.35">
      <c r="A79" s="212" t="s">
        <v>387</v>
      </c>
      <c r="B79" s="16">
        <v>45657</v>
      </c>
      <c r="C79" s="2">
        <v>1</v>
      </c>
      <c r="D79" s="2"/>
      <c r="E79" s="2"/>
      <c r="F79" s="2"/>
      <c r="G79" s="2" t="s">
        <v>36</v>
      </c>
      <c r="H79" s="2"/>
      <c r="I79" s="2"/>
      <c r="J79" s="2"/>
      <c r="K79" s="2"/>
      <c r="L79" s="211" t="s">
        <v>610</v>
      </c>
      <c r="M79" s="17" t="s">
        <v>36</v>
      </c>
      <c r="N79" s="17"/>
      <c r="O79" s="17"/>
      <c r="P79" s="17"/>
      <c r="Q79" s="17"/>
      <c r="R79" s="17"/>
      <c r="S79" s="3">
        <v>2012</v>
      </c>
      <c r="T79" s="3" t="s">
        <v>679</v>
      </c>
      <c r="U79" s="3" t="s">
        <v>70</v>
      </c>
    </row>
    <row r="80" spans="1:21" hidden="1" x14ac:dyDescent="0.35">
      <c r="A80" s="154" t="s">
        <v>389</v>
      </c>
      <c r="B80" s="16">
        <v>46387</v>
      </c>
      <c r="C80" s="2">
        <v>0</v>
      </c>
      <c r="D80" s="10"/>
      <c r="E80" s="10"/>
      <c r="F80" s="10" t="s">
        <v>36</v>
      </c>
      <c r="G80" s="10"/>
      <c r="H80" s="10"/>
      <c r="I80" s="10"/>
      <c r="J80" s="10"/>
      <c r="K80" s="10"/>
      <c r="L80" s="152" t="s">
        <v>45</v>
      </c>
      <c r="M80" s="17"/>
      <c r="N80" s="17"/>
      <c r="O80" s="17" t="s">
        <v>36</v>
      </c>
      <c r="P80" s="17"/>
      <c r="Q80" s="17"/>
      <c r="R80" s="17"/>
      <c r="S80" s="3">
        <v>2013</v>
      </c>
      <c r="T80" s="3" t="s">
        <v>51</v>
      </c>
      <c r="U80" s="3" t="s">
        <v>44</v>
      </c>
    </row>
    <row r="81" spans="1:21" hidden="1" x14ac:dyDescent="0.35">
      <c r="A81" s="154" t="s">
        <v>395</v>
      </c>
      <c r="B81" s="16">
        <v>46387</v>
      </c>
      <c r="C81" s="2">
        <v>0.4</v>
      </c>
      <c r="D81" s="10" t="s">
        <v>36</v>
      </c>
      <c r="E81" s="10" t="s">
        <v>36</v>
      </c>
      <c r="F81" s="10"/>
      <c r="G81" s="10"/>
      <c r="H81" s="10"/>
      <c r="I81" s="10"/>
      <c r="J81" s="10"/>
      <c r="K81" s="10"/>
      <c r="L81" s="152" t="s">
        <v>45</v>
      </c>
      <c r="M81" s="17"/>
      <c r="N81" s="17"/>
      <c r="O81" s="17"/>
      <c r="P81" s="17" t="s">
        <v>36</v>
      </c>
      <c r="Q81" s="17"/>
      <c r="R81" s="17"/>
      <c r="S81" s="3">
        <v>2017</v>
      </c>
      <c r="T81" s="3" t="s">
        <v>51</v>
      </c>
      <c r="U81" s="3" t="s">
        <v>44</v>
      </c>
    </row>
    <row r="82" spans="1:21" hidden="1" x14ac:dyDescent="0.35">
      <c r="A82" s="3" t="s">
        <v>395</v>
      </c>
      <c r="B82" s="16">
        <v>46022</v>
      </c>
      <c r="C82" s="2">
        <v>1</v>
      </c>
      <c r="D82" s="2" t="s">
        <v>36</v>
      </c>
      <c r="E82" s="2" t="s">
        <v>36</v>
      </c>
      <c r="F82" s="2"/>
      <c r="G82" s="2"/>
      <c r="H82" s="2"/>
      <c r="I82" s="2"/>
      <c r="J82" s="2"/>
      <c r="K82" s="2"/>
      <c r="L82" s="206" t="s">
        <v>322</v>
      </c>
      <c r="M82" s="17"/>
      <c r="N82" s="17"/>
      <c r="O82" s="17"/>
      <c r="P82" s="17" t="s">
        <v>36</v>
      </c>
      <c r="Q82" s="17"/>
      <c r="R82" s="17"/>
      <c r="S82" s="3">
        <v>2017</v>
      </c>
      <c r="T82" s="3" t="s">
        <v>679</v>
      </c>
      <c r="U82" s="3" t="s">
        <v>70</v>
      </c>
    </row>
    <row r="83" spans="1:21" hidden="1" x14ac:dyDescent="0.35">
      <c r="A83" s="154" t="s">
        <v>401</v>
      </c>
      <c r="B83" s="16">
        <v>46265</v>
      </c>
      <c r="C83" s="2">
        <v>0</v>
      </c>
      <c r="D83" s="2"/>
      <c r="E83" s="2" t="s">
        <v>36</v>
      </c>
      <c r="F83" s="2"/>
      <c r="G83" s="2"/>
      <c r="H83" s="2"/>
      <c r="I83" s="2"/>
      <c r="J83" s="2"/>
      <c r="K83" s="2"/>
      <c r="L83" s="152" t="s">
        <v>45</v>
      </c>
      <c r="M83" s="17"/>
      <c r="N83" s="17" t="s">
        <v>36</v>
      </c>
      <c r="O83" s="17"/>
      <c r="P83" s="17"/>
      <c r="Q83" s="17"/>
      <c r="R83" s="17"/>
      <c r="S83" s="3">
        <v>2019</v>
      </c>
      <c r="T83" s="3" t="s">
        <v>51</v>
      </c>
      <c r="U83" s="3" t="s">
        <v>44</v>
      </c>
    </row>
    <row r="84" spans="1:21" hidden="1" x14ac:dyDescent="0.35">
      <c r="A84" s="157" t="s">
        <v>406</v>
      </c>
      <c r="B84" s="16">
        <v>46387</v>
      </c>
      <c r="C84" s="2">
        <v>0</v>
      </c>
      <c r="D84" s="2"/>
      <c r="E84" s="2" t="s">
        <v>36</v>
      </c>
      <c r="F84" s="2"/>
      <c r="G84" s="2"/>
      <c r="H84" s="2"/>
      <c r="I84" s="2"/>
      <c r="J84" s="2"/>
      <c r="K84" s="2"/>
      <c r="L84" s="152" t="s">
        <v>45</v>
      </c>
      <c r="M84" s="3"/>
      <c r="N84" s="3" t="s">
        <v>36</v>
      </c>
      <c r="O84" s="3"/>
      <c r="P84" s="3"/>
      <c r="Q84" s="3"/>
      <c r="R84" s="3"/>
      <c r="S84" s="3">
        <v>2024</v>
      </c>
      <c r="T84" s="3" t="s">
        <v>51</v>
      </c>
      <c r="U84" s="3" t="s">
        <v>44</v>
      </c>
    </row>
    <row r="85" spans="1:21" hidden="1" x14ac:dyDescent="0.35">
      <c r="A85" s="154" t="s">
        <v>409</v>
      </c>
      <c r="B85" s="16">
        <v>46022</v>
      </c>
      <c r="C85" s="2">
        <v>1</v>
      </c>
      <c r="D85" s="10"/>
      <c r="E85" s="10"/>
      <c r="F85" s="10"/>
      <c r="G85" s="10"/>
      <c r="H85" s="10" t="s">
        <v>36</v>
      </c>
      <c r="I85" s="10" t="s">
        <v>36</v>
      </c>
      <c r="J85" s="10"/>
      <c r="K85" s="10"/>
      <c r="L85" s="152" t="s">
        <v>45</v>
      </c>
      <c r="M85" s="17"/>
      <c r="N85" s="17" t="s">
        <v>36</v>
      </c>
      <c r="O85" s="17"/>
      <c r="P85" s="17"/>
      <c r="Q85" s="17"/>
      <c r="R85" s="17"/>
      <c r="S85" s="3">
        <v>2025</v>
      </c>
      <c r="T85" s="3" t="s">
        <v>650</v>
      </c>
      <c r="U85" s="3" t="s">
        <v>44</v>
      </c>
    </row>
    <row r="86" spans="1:21" hidden="1" x14ac:dyDescent="0.35">
      <c r="A86" s="154" t="s">
        <v>413</v>
      </c>
      <c r="B86" s="16">
        <v>46264</v>
      </c>
      <c r="C86" s="2">
        <v>0.83333333333333337</v>
      </c>
      <c r="D86" s="2" t="s">
        <v>36</v>
      </c>
      <c r="E86" s="2"/>
      <c r="F86" s="2"/>
      <c r="G86" s="2"/>
      <c r="H86" s="2"/>
      <c r="I86" s="2"/>
      <c r="J86" s="2"/>
      <c r="K86" s="2"/>
      <c r="L86" s="152" t="s">
        <v>45</v>
      </c>
      <c r="M86" s="17"/>
      <c r="N86" s="17" t="s">
        <v>36</v>
      </c>
      <c r="O86" s="17"/>
      <c r="P86" s="17"/>
      <c r="Q86" s="17"/>
      <c r="R86" s="17"/>
      <c r="S86" s="3">
        <v>2023</v>
      </c>
      <c r="T86" s="3" t="s">
        <v>51</v>
      </c>
      <c r="U86" s="3" t="s">
        <v>44</v>
      </c>
    </row>
    <row r="87" spans="1:21" hidden="1" x14ac:dyDescent="0.35">
      <c r="A87" s="154" t="s">
        <v>418</v>
      </c>
      <c r="B87" s="16">
        <v>46568</v>
      </c>
      <c r="C87" s="2">
        <v>0</v>
      </c>
      <c r="D87" s="2"/>
      <c r="E87" s="2" t="s">
        <v>36</v>
      </c>
      <c r="F87" s="2"/>
      <c r="G87" s="2"/>
      <c r="H87" s="2"/>
      <c r="I87" s="2"/>
      <c r="J87" s="2"/>
      <c r="K87" s="2"/>
      <c r="L87" s="152" t="s">
        <v>45</v>
      </c>
      <c r="M87" s="17"/>
      <c r="N87" s="17" t="s">
        <v>36</v>
      </c>
      <c r="O87" s="17"/>
      <c r="P87" s="17"/>
      <c r="Q87" s="17"/>
      <c r="R87" s="17"/>
      <c r="S87" s="3">
        <v>2021</v>
      </c>
      <c r="T87" s="3" t="s">
        <v>51</v>
      </c>
      <c r="U87" s="3" t="s">
        <v>44</v>
      </c>
    </row>
    <row r="88" spans="1:21" hidden="1" x14ac:dyDescent="0.35">
      <c r="A88" s="154" t="s">
        <v>421</v>
      </c>
      <c r="B88" s="16">
        <v>46295</v>
      </c>
      <c r="C88" s="2">
        <v>0.66666666666666663</v>
      </c>
      <c r="D88" s="10"/>
      <c r="E88" s="10"/>
      <c r="F88" s="10"/>
      <c r="G88" s="10"/>
      <c r="H88" s="10"/>
      <c r="I88" s="10" t="s">
        <v>36</v>
      </c>
      <c r="J88" s="10"/>
      <c r="K88" s="10"/>
      <c r="L88" s="152" t="s">
        <v>45</v>
      </c>
      <c r="M88" s="17"/>
      <c r="N88" s="17" t="s">
        <v>36</v>
      </c>
      <c r="O88" s="17"/>
      <c r="P88" s="17"/>
      <c r="Q88" s="17"/>
      <c r="R88" s="17"/>
      <c r="S88" s="3">
        <v>2021</v>
      </c>
      <c r="T88" s="3" t="s">
        <v>51</v>
      </c>
      <c r="U88" s="3" t="s">
        <v>44</v>
      </c>
    </row>
    <row r="89" spans="1:21" hidden="1" x14ac:dyDescent="0.35">
      <c r="A89" s="154" t="s">
        <v>425</v>
      </c>
      <c r="B89" s="16">
        <v>46568</v>
      </c>
      <c r="C89" s="2">
        <v>0</v>
      </c>
      <c r="D89" s="10"/>
      <c r="E89" s="10"/>
      <c r="F89" s="10"/>
      <c r="G89" s="10"/>
      <c r="H89" s="10"/>
      <c r="I89" s="10" t="s">
        <v>36</v>
      </c>
      <c r="J89" s="10"/>
      <c r="K89" s="10"/>
      <c r="L89" s="152" t="s">
        <v>45</v>
      </c>
      <c r="M89" s="17"/>
      <c r="N89" s="17" t="s">
        <v>36</v>
      </c>
      <c r="O89" s="17"/>
      <c r="P89" s="17"/>
      <c r="Q89" s="17"/>
      <c r="R89" s="17"/>
      <c r="S89" s="3">
        <v>2025</v>
      </c>
      <c r="T89" s="3" t="s">
        <v>51</v>
      </c>
      <c r="U89" s="3" t="s">
        <v>44</v>
      </c>
    </row>
    <row r="90" spans="1:21" hidden="1" x14ac:dyDescent="0.35">
      <c r="A90" s="168" t="s">
        <v>425</v>
      </c>
      <c r="B90" s="16">
        <v>46112</v>
      </c>
      <c r="C90" s="2">
        <v>1</v>
      </c>
      <c r="D90" s="10"/>
      <c r="E90" s="10"/>
      <c r="F90" s="10"/>
      <c r="G90" s="10"/>
      <c r="H90" s="10"/>
      <c r="I90" s="10" t="s">
        <v>36</v>
      </c>
      <c r="J90" s="10"/>
      <c r="K90" s="10"/>
      <c r="L90" s="163" t="s">
        <v>157</v>
      </c>
      <c r="M90" s="17"/>
      <c r="N90" s="17" t="s">
        <v>36</v>
      </c>
      <c r="O90" s="17"/>
      <c r="P90" s="17"/>
      <c r="Q90" s="17"/>
      <c r="R90" s="17"/>
      <c r="S90" s="3">
        <v>2025</v>
      </c>
      <c r="T90" s="3" t="s">
        <v>650</v>
      </c>
      <c r="U90" s="3" t="s">
        <v>44</v>
      </c>
    </row>
    <row r="91" spans="1:21" hidden="1" x14ac:dyDescent="0.35">
      <c r="A91" s="174" t="s">
        <v>427</v>
      </c>
      <c r="B91" s="16">
        <v>46568</v>
      </c>
      <c r="C91" s="2">
        <v>0</v>
      </c>
      <c r="D91" s="10"/>
      <c r="E91" s="10"/>
      <c r="F91" s="10"/>
      <c r="G91" s="10"/>
      <c r="H91" s="10"/>
      <c r="I91" s="10" t="s">
        <v>36</v>
      </c>
      <c r="J91" s="10"/>
      <c r="K91" s="10"/>
      <c r="L91" s="174" t="s">
        <v>126</v>
      </c>
      <c r="M91" s="17" t="s">
        <v>36</v>
      </c>
      <c r="N91" s="17"/>
      <c r="O91" s="17"/>
      <c r="P91" s="17"/>
      <c r="Q91" s="17"/>
      <c r="R91" s="17"/>
      <c r="S91" s="3">
        <v>2023</v>
      </c>
      <c r="T91" s="3" t="s">
        <v>51</v>
      </c>
      <c r="U91" s="3" t="s">
        <v>44</v>
      </c>
    </row>
    <row r="92" spans="1:21" hidden="1" x14ac:dyDescent="0.35">
      <c r="A92" s="154" t="s">
        <v>427</v>
      </c>
      <c r="B92" s="16">
        <v>46387</v>
      </c>
      <c r="C92" s="2">
        <v>0.61538461538461542</v>
      </c>
      <c r="D92" s="10"/>
      <c r="E92" s="10"/>
      <c r="F92" s="10"/>
      <c r="G92" s="10"/>
      <c r="H92" s="10"/>
      <c r="I92" s="10" t="s">
        <v>36</v>
      </c>
      <c r="J92" s="10"/>
      <c r="K92" s="10"/>
      <c r="L92" s="154" t="s">
        <v>45</v>
      </c>
      <c r="M92" s="17" t="s">
        <v>36</v>
      </c>
      <c r="N92" s="17"/>
      <c r="O92" s="17"/>
      <c r="P92" s="17"/>
      <c r="Q92" s="17"/>
      <c r="R92" s="17"/>
      <c r="S92" s="3">
        <v>2023</v>
      </c>
      <c r="T92" s="3" t="s">
        <v>51</v>
      </c>
      <c r="U92" s="3" t="s">
        <v>44</v>
      </c>
    </row>
    <row r="93" spans="1:21" hidden="1" x14ac:dyDescent="0.35">
      <c r="A93" s="154" t="s">
        <v>431</v>
      </c>
      <c r="B93" s="16">
        <v>46568</v>
      </c>
      <c r="C93" s="2">
        <v>0</v>
      </c>
      <c r="D93" s="10" t="s">
        <v>36</v>
      </c>
      <c r="E93" s="10"/>
      <c r="F93" s="10"/>
      <c r="G93" s="10"/>
      <c r="H93" s="10"/>
      <c r="I93" s="10" t="s">
        <v>36</v>
      </c>
      <c r="J93" s="10"/>
      <c r="K93" s="10"/>
      <c r="L93" s="152" t="s">
        <v>45</v>
      </c>
      <c r="M93" s="17"/>
      <c r="N93" s="17" t="s">
        <v>36</v>
      </c>
      <c r="O93" s="17"/>
      <c r="P93" s="17"/>
      <c r="Q93" s="17"/>
      <c r="R93" s="17"/>
      <c r="S93" s="3">
        <v>2024</v>
      </c>
      <c r="T93" s="3" t="s">
        <v>51</v>
      </c>
      <c r="U93" s="3" t="s">
        <v>44</v>
      </c>
    </row>
    <row r="94" spans="1:21" hidden="1" x14ac:dyDescent="0.35">
      <c r="A94" s="154" t="s">
        <v>433</v>
      </c>
      <c r="B94" s="16">
        <v>46568</v>
      </c>
      <c r="C94" s="2">
        <v>0</v>
      </c>
      <c r="D94" s="10"/>
      <c r="E94" s="10"/>
      <c r="F94" s="10"/>
      <c r="G94" s="10"/>
      <c r="H94" s="10"/>
      <c r="I94" s="10" t="s">
        <v>36</v>
      </c>
      <c r="J94" s="10"/>
      <c r="K94" s="10"/>
      <c r="L94" s="153" t="s">
        <v>45</v>
      </c>
      <c r="M94" s="17"/>
      <c r="N94" s="17" t="s">
        <v>36</v>
      </c>
      <c r="O94" s="17"/>
      <c r="P94" s="17"/>
      <c r="Q94" s="17"/>
      <c r="R94" s="17"/>
      <c r="S94" s="3">
        <v>2025</v>
      </c>
      <c r="T94" s="3" t="s">
        <v>51</v>
      </c>
      <c r="U94" s="3" t="s">
        <v>44</v>
      </c>
    </row>
    <row r="95" spans="1:21" hidden="1" x14ac:dyDescent="0.35">
      <c r="A95" s="168" t="s">
        <v>433</v>
      </c>
      <c r="B95" s="16">
        <v>46112</v>
      </c>
      <c r="C95" s="2">
        <v>1</v>
      </c>
      <c r="D95" s="10"/>
      <c r="E95" s="10"/>
      <c r="F95" s="10"/>
      <c r="G95" s="10"/>
      <c r="H95" s="10"/>
      <c r="I95" s="10" t="s">
        <v>36</v>
      </c>
      <c r="J95" s="10"/>
      <c r="K95" s="10"/>
      <c r="L95" s="163" t="s">
        <v>157</v>
      </c>
      <c r="M95" s="17"/>
      <c r="N95" s="17" t="s">
        <v>36</v>
      </c>
      <c r="O95" s="17"/>
      <c r="P95" s="17"/>
      <c r="Q95" s="17"/>
      <c r="R95" s="17"/>
      <c r="S95" s="8">
        <v>2025</v>
      </c>
      <c r="T95" s="3" t="s">
        <v>650</v>
      </c>
      <c r="U95" s="3" t="s">
        <v>44</v>
      </c>
    </row>
    <row r="96" spans="1:21" hidden="1" x14ac:dyDescent="0.35">
      <c r="A96" s="3" t="s">
        <v>436</v>
      </c>
      <c r="B96" s="16">
        <v>46265</v>
      </c>
      <c r="C96" s="2">
        <v>0</v>
      </c>
      <c r="D96" s="10" t="s">
        <v>36</v>
      </c>
      <c r="E96" s="10"/>
      <c r="F96" s="10"/>
      <c r="G96" s="10"/>
      <c r="H96" s="10"/>
      <c r="I96" s="10"/>
      <c r="J96" s="10"/>
      <c r="K96" s="10"/>
      <c r="L96" s="206" t="s">
        <v>322</v>
      </c>
      <c r="M96" s="17"/>
      <c r="N96" s="17" t="s">
        <v>36</v>
      </c>
      <c r="O96" s="17"/>
      <c r="P96" s="17"/>
      <c r="Q96" s="17"/>
      <c r="R96" s="17"/>
      <c r="S96" s="1">
        <v>2024</v>
      </c>
      <c r="T96" s="3" t="s">
        <v>51</v>
      </c>
      <c r="U96" s="3" t="s">
        <v>44</v>
      </c>
    </row>
    <row r="97" spans="1:21" hidden="1" x14ac:dyDescent="0.35">
      <c r="A97" s="3" t="s">
        <v>436</v>
      </c>
      <c r="B97" s="16">
        <v>45991</v>
      </c>
      <c r="C97" s="2">
        <v>1</v>
      </c>
      <c r="D97" s="10" t="s">
        <v>36</v>
      </c>
      <c r="E97" s="10"/>
      <c r="F97" s="10"/>
      <c r="G97" s="10"/>
      <c r="H97" s="10"/>
      <c r="I97" s="10"/>
      <c r="J97" s="10"/>
      <c r="K97" s="10"/>
      <c r="L97" s="206" t="s">
        <v>322</v>
      </c>
      <c r="M97" s="17"/>
      <c r="N97" s="17" t="s">
        <v>36</v>
      </c>
      <c r="O97" s="17"/>
      <c r="P97" s="17"/>
      <c r="Q97" s="17"/>
      <c r="R97" s="17"/>
      <c r="S97" s="8">
        <v>2024</v>
      </c>
      <c r="T97" s="3" t="s">
        <v>650</v>
      </c>
      <c r="U97" s="3" t="s">
        <v>44</v>
      </c>
    </row>
    <row r="98" spans="1:21" hidden="1" x14ac:dyDescent="0.35">
      <c r="A98" s="174" t="s">
        <v>444</v>
      </c>
      <c r="B98" s="16">
        <v>46357</v>
      </c>
      <c r="C98" s="2">
        <v>0</v>
      </c>
      <c r="D98" s="10" t="s">
        <v>36</v>
      </c>
      <c r="E98" s="10"/>
      <c r="F98" s="10"/>
      <c r="G98" s="10"/>
      <c r="H98" s="10"/>
      <c r="I98" s="10"/>
      <c r="J98" s="10"/>
      <c r="K98" s="10"/>
      <c r="L98" s="172" t="s">
        <v>126</v>
      </c>
      <c r="M98" s="17"/>
      <c r="N98" s="17" t="s">
        <v>36</v>
      </c>
      <c r="O98" s="17"/>
      <c r="P98" s="17"/>
      <c r="Q98" s="17"/>
      <c r="R98" s="17"/>
      <c r="S98" s="3">
        <v>2023</v>
      </c>
      <c r="T98" s="3" t="s">
        <v>51</v>
      </c>
      <c r="U98" s="3" t="s">
        <v>44</v>
      </c>
    </row>
    <row r="99" spans="1:21" hidden="1" x14ac:dyDescent="0.35">
      <c r="A99" s="174" t="s">
        <v>444</v>
      </c>
      <c r="B99" s="16">
        <v>46357</v>
      </c>
      <c r="C99" s="2">
        <v>0</v>
      </c>
      <c r="D99" s="10" t="s">
        <v>36</v>
      </c>
      <c r="E99" s="10"/>
      <c r="F99" s="10"/>
      <c r="G99" s="10"/>
      <c r="H99" s="10"/>
      <c r="I99" s="10"/>
      <c r="J99" s="10"/>
      <c r="K99" s="10"/>
      <c r="L99" s="174" t="s">
        <v>126</v>
      </c>
      <c r="M99" s="17"/>
      <c r="N99" s="17" t="s">
        <v>36</v>
      </c>
      <c r="O99" s="17"/>
      <c r="P99" s="17"/>
      <c r="Q99" s="17"/>
      <c r="R99" s="17"/>
      <c r="S99" s="3">
        <v>2023</v>
      </c>
      <c r="T99" s="3" t="s">
        <v>51</v>
      </c>
      <c r="U99" s="3" t="s">
        <v>44</v>
      </c>
    </row>
    <row r="100" spans="1:21" hidden="1" x14ac:dyDescent="0.35">
      <c r="A100" s="154" t="s">
        <v>444</v>
      </c>
      <c r="B100" s="16">
        <v>46264</v>
      </c>
      <c r="C100" s="2">
        <v>0.33333333333333331</v>
      </c>
      <c r="D100" s="10" t="s">
        <v>36</v>
      </c>
      <c r="E100" s="10"/>
      <c r="F100" s="10"/>
      <c r="G100" s="10"/>
      <c r="H100" s="10"/>
      <c r="I100" s="10"/>
      <c r="J100" s="10"/>
      <c r="K100" s="10"/>
      <c r="L100" s="152" t="s">
        <v>45</v>
      </c>
      <c r="M100" s="17"/>
      <c r="N100" s="17" t="s">
        <v>36</v>
      </c>
      <c r="O100" s="17"/>
      <c r="P100" s="17"/>
      <c r="Q100" s="17"/>
      <c r="R100" s="17"/>
      <c r="S100" s="3">
        <v>2023</v>
      </c>
      <c r="T100" s="3" t="s">
        <v>51</v>
      </c>
      <c r="U100" s="3" t="s">
        <v>44</v>
      </c>
    </row>
    <row r="101" spans="1:21" hidden="1" x14ac:dyDescent="0.35">
      <c r="A101" s="154" t="s">
        <v>449</v>
      </c>
      <c r="B101" s="16">
        <v>46234</v>
      </c>
      <c r="C101" s="2">
        <v>0</v>
      </c>
      <c r="D101" s="10" t="s">
        <v>36</v>
      </c>
      <c r="E101" s="10"/>
      <c r="F101" s="10"/>
      <c r="G101" s="10"/>
      <c r="H101" s="10"/>
      <c r="I101" s="10"/>
      <c r="J101" s="10"/>
      <c r="K101" s="10"/>
      <c r="L101" s="152" t="s">
        <v>45</v>
      </c>
      <c r="M101" s="17"/>
      <c r="N101" s="17"/>
      <c r="O101" s="17" t="s">
        <v>36</v>
      </c>
      <c r="P101" s="17"/>
      <c r="Q101" s="17"/>
      <c r="R101" s="17"/>
      <c r="S101" s="3">
        <v>2019</v>
      </c>
      <c r="T101" s="3" t="s">
        <v>51</v>
      </c>
      <c r="U101" s="3" t="s">
        <v>44</v>
      </c>
    </row>
    <row r="102" spans="1:21" hidden="1" x14ac:dyDescent="0.35">
      <c r="A102" s="169" t="s">
        <v>454</v>
      </c>
      <c r="B102" s="16">
        <v>45291</v>
      </c>
      <c r="C102" s="2">
        <v>1</v>
      </c>
      <c r="D102" s="10" t="s">
        <v>36</v>
      </c>
      <c r="E102" s="10"/>
      <c r="F102" s="10"/>
      <c r="G102" s="10"/>
      <c r="H102" s="10"/>
      <c r="I102" s="10"/>
      <c r="J102" s="10"/>
      <c r="K102" s="10"/>
      <c r="L102" s="164" t="s">
        <v>157</v>
      </c>
      <c r="M102" s="17" t="s">
        <v>36</v>
      </c>
      <c r="N102" s="17"/>
      <c r="O102" s="17"/>
      <c r="P102" s="17"/>
      <c r="Q102" s="17"/>
      <c r="R102" s="17"/>
      <c r="S102" s="3">
        <v>2020</v>
      </c>
      <c r="T102" s="3" t="s">
        <v>679</v>
      </c>
      <c r="U102" s="3" t="s">
        <v>70</v>
      </c>
    </row>
    <row r="103" spans="1:21" hidden="1" x14ac:dyDescent="0.35">
      <c r="A103" s="158" t="s">
        <v>460</v>
      </c>
      <c r="B103" s="16">
        <v>46387</v>
      </c>
      <c r="C103" s="2">
        <v>0.66666666666666663</v>
      </c>
      <c r="D103" s="10" t="s">
        <v>36</v>
      </c>
      <c r="E103" s="10"/>
      <c r="F103" s="10" t="s">
        <v>36</v>
      </c>
      <c r="G103" s="10"/>
      <c r="H103" s="10"/>
      <c r="I103" s="10"/>
      <c r="J103" s="10"/>
      <c r="K103" s="10"/>
      <c r="L103" s="153" t="s">
        <v>45</v>
      </c>
      <c r="M103" s="17"/>
      <c r="N103" s="17"/>
      <c r="O103" s="17"/>
      <c r="P103" s="17"/>
      <c r="Q103" s="17"/>
      <c r="R103" s="17" t="s">
        <v>36</v>
      </c>
      <c r="S103" s="3">
        <v>2023</v>
      </c>
      <c r="T103" s="3" t="s">
        <v>51</v>
      </c>
      <c r="U103" s="3" t="s">
        <v>44</v>
      </c>
    </row>
    <row r="104" spans="1:21" hidden="1" x14ac:dyDescent="0.35">
      <c r="A104" s="154" t="s">
        <v>460</v>
      </c>
      <c r="B104" s="16">
        <v>46691</v>
      </c>
      <c r="C104" s="2">
        <v>0.75</v>
      </c>
      <c r="D104" s="10" t="s">
        <v>36</v>
      </c>
      <c r="E104" s="10"/>
      <c r="F104" s="10" t="s">
        <v>36</v>
      </c>
      <c r="G104" s="10"/>
      <c r="H104" s="10"/>
      <c r="I104" s="10"/>
      <c r="J104" s="10"/>
      <c r="K104" s="10"/>
      <c r="L104" s="153" t="s">
        <v>45</v>
      </c>
      <c r="M104" s="17"/>
      <c r="N104" s="17"/>
      <c r="O104" s="17"/>
      <c r="P104" s="17"/>
      <c r="Q104" s="17"/>
      <c r="R104" s="17" t="s">
        <v>36</v>
      </c>
      <c r="S104" s="3">
        <v>2023</v>
      </c>
      <c r="T104" s="3" t="s">
        <v>51</v>
      </c>
      <c r="U104" s="3" t="s">
        <v>44</v>
      </c>
    </row>
    <row r="105" spans="1:21" hidden="1" x14ac:dyDescent="0.35">
      <c r="A105" s="154" t="s">
        <v>468</v>
      </c>
      <c r="B105" s="16">
        <v>46387</v>
      </c>
      <c r="C105" s="2">
        <v>0</v>
      </c>
      <c r="D105" s="10"/>
      <c r="E105" s="10"/>
      <c r="F105" s="10" t="s">
        <v>36</v>
      </c>
      <c r="G105" s="10"/>
      <c r="H105" s="10"/>
      <c r="I105" s="10"/>
      <c r="J105" s="10"/>
      <c r="K105" s="10"/>
      <c r="L105" s="153" t="s">
        <v>45</v>
      </c>
      <c r="M105" s="17"/>
      <c r="N105" s="17"/>
      <c r="O105" s="17" t="s">
        <v>36</v>
      </c>
      <c r="P105" s="17"/>
      <c r="Q105" s="17"/>
      <c r="R105" s="17"/>
      <c r="S105" s="3">
        <v>2023</v>
      </c>
      <c r="T105" s="3" t="s">
        <v>51</v>
      </c>
      <c r="U105" s="3" t="s">
        <v>44</v>
      </c>
    </row>
    <row r="106" spans="1:21" hidden="1" x14ac:dyDescent="0.35">
      <c r="A106" s="168" t="s">
        <v>472</v>
      </c>
      <c r="B106" s="16">
        <v>46326</v>
      </c>
      <c r="C106" s="2">
        <v>0</v>
      </c>
      <c r="D106" s="2"/>
      <c r="E106" s="2"/>
      <c r="F106" s="2"/>
      <c r="G106" s="2"/>
      <c r="H106" s="2" t="s">
        <v>36</v>
      </c>
      <c r="I106" s="2"/>
      <c r="J106" s="2"/>
      <c r="K106" s="2"/>
      <c r="L106" s="167" t="s">
        <v>157</v>
      </c>
      <c r="M106" s="17" t="s">
        <v>36</v>
      </c>
      <c r="N106" s="17"/>
      <c r="O106" s="17"/>
      <c r="P106" s="17"/>
      <c r="Q106" s="17"/>
      <c r="R106" s="17"/>
      <c r="S106" s="3">
        <v>2023</v>
      </c>
      <c r="T106" s="3" t="s">
        <v>51</v>
      </c>
      <c r="U106" s="3" t="s">
        <v>44</v>
      </c>
    </row>
    <row r="107" spans="1:21" hidden="1" x14ac:dyDescent="0.35">
      <c r="A107" s="168" t="s">
        <v>472</v>
      </c>
      <c r="B107" s="16">
        <v>46356</v>
      </c>
      <c r="C107" s="2">
        <v>0</v>
      </c>
      <c r="D107" s="2"/>
      <c r="E107" s="2"/>
      <c r="F107" s="2"/>
      <c r="G107" s="2"/>
      <c r="H107" s="2" t="s">
        <v>36</v>
      </c>
      <c r="I107" s="2"/>
      <c r="J107" s="2"/>
      <c r="K107" s="2"/>
      <c r="L107" s="167" t="s">
        <v>157</v>
      </c>
      <c r="M107" s="17" t="s">
        <v>36</v>
      </c>
      <c r="N107" s="17"/>
      <c r="O107" s="17"/>
      <c r="P107" s="17"/>
      <c r="Q107" s="17"/>
      <c r="R107" s="17"/>
      <c r="S107" s="3">
        <v>2023</v>
      </c>
      <c r="T107" s="3" t="s">
        <v>51</v>
      </c>
      <c r="U107" s="3" t="s">
        <v>44</v>
      </c>
    </row>
    <row r="108" spans="1:21" hidden="1" x14ac:dyDescent="0.35">
      <c r="A108" s="154" t="s">
        <v>474</v>
      </c>
      <c r="B108" s="16">
        <v>46142</v>
      </c>
      <c r="C108" s="2">
        <v>0.625</v>
      </c>
      <c r="D108" s="2" t="s">
        <v>36</v>
      </c>
      <c r="E108" s="2"/>
      <c r="F108" s="2"/>
      <c r="G108" s="2"/>
      <c r="H108" s="2"/>
      <c r="I108" s="2"/>
      <c r="J108" s="2"/>
      <c r="K108" s="2"/>
      <c r="L108" s="152" t="s">
        <v>45</v>
      </c>
      <c r="M108" s="17" t="s">
        <v>36</v>
      </c>
      <c r="N108" s="17"/>
      <c r="O108" s="17"/>
      <c r="P108" s="17"/>
      <c r="Q108" s="17"/>
      <c r="R108" s="17"/>
      <c r="S108" s="3">
        <v>2024</v>
      </c>
      <c r="T108" s="3" t="s">
        <v>131</v>
      </c>
      <c r="U108" s="3" t="s">
        <v>70</v>
      </c>
    </row>
    <row r="109" spans="1:21" hidden="1" x14ac:dyDescent="0.35">
      <c r="A109" s="184" t="s">
        <v>480</v>
      </c>
      <c r="B109" s="16">
        <v>46022</v>
      </c>
      <c r="C109" s="2">
        <v>1</v>
      </c>
      <c r="D109" s="2"/>
      <c r="E109" s="2"/>
      <c r="F109" s="2"/>
      <c r="G109" s="2"/>
      <c r="H109" s="2"/>
      <c r="I109" s="2" t="s">
        <v>36</v>
      </c>
      <c r="J109" s="2"/>
      <c r="K109" s="2"/>
      <c r="L109" s="179" t="s">
        <v>105</v>
      </c>
      <c r="M109" s="17" t="s">
        <v>36</v>
      </c>
      <c r="N109" s="17"/>
      <c r="O109" s="17"/>
      <c r="P109" s="17"/>
      <c r="Q109" s="17"/>
      <c r="R109" s="17"/>
      <c r="S109" s="3">
        <v>2024</v>
      </c>
      <c r="T109" s="3" t="s">
        <v>54</v>
      </c>
      <c r="U109" s="3" t="s">
        <v>70</v>
      </c>
    </row>
    <row r="110" spans="1:21" hidden="1" x14ac:dyDescent="0.35">
      <c r="A110" s="154" t="s">
        <v>486</v>
      </c>
      <c r="B110" s="16">
        <v>46417</v>
      </c>
      <c r="C110" s="2">
        <v>0</v>
      </c>
      <c r="D110" s="2"/>
      <c r="E110" s="2"/>
      <c r="F110" s="2"/>
      <c r="G110" s="2"/>
      <c r="H110" s="2"/>
      <c r="I110" s="2" t="s">
        <v>36</v>
      </c>
      <c r="J110" s="2"/>
      <c r="K110" s="2"/>
      <c r="L110" s="152" t="s">
        <v>45</v>
      </c>
      <c r="M110" s="17" t="s">
        <v>36</v>
      </c>
      <c r="N110" s="17"/>
      <c r="O110" s="17"/>
      <c r="P110" s="17"/>
      <c r="Q110" s="17"/>
      <c r="R110" s="17"/>
      <c r="S110" s="3">
        <v>2025</v>
      </c>
      <c r="T110" s="3" t="s">
        <v>51</v>
      </c>
      <c r="U110" s="3" t="s">
        <v>44</v>
      </c>
    </row>
    <row r="111" spans="1:21" hidden="1" x14ac:dyDescent="0.35">
      <c r="A111" s="154" t="s">
        <v>488</v>
      </c>
      <c r="B111" s="16">
        <v>46295</v>
      </c>
      <c r="C111" s="39">
        <v>0</v>
      </c>
      <c r="D111" s="2"/>
      <c r="E111" s="2"/>
      <c r="F111" s="2"/>
      <c r="G111" s="2"/>
      <c r="H111" s="2"/>
      <c r="I111" s="2" t="s">
        <v>36</v>
      </c>
      <c r="J111" s="2"/>
      <c r="K111" s="2"/>
      <c r="L111" s="152" t="s">
        <v>45</v>
      </c>
      <c r="M111" s="17" t="s">
        <v>36</v>
      </c>
      <c r="N111" s="17"/>
      <c r="O111" s="17"/>
      <c r="P111" s="17"/>
      <c r="Q111" s="17"/>
      <c r="R111" s="17"/>
      <c r="S111" s="3">
        <v>2022</v>
      </c>
      <c r="T111" s="3" t="s">
        <v>51</v>
      </c>
      <c r="U111" s="3" t="s">
        <v>44</v>
      </c>
    </row>
    <row r="112" spans="1:21" hidden="1" x14ac:dyDescent="0.35">
      <c r="A112" s="154" t="s">
        <v>494</v>
      </c>
      <c r="B112" s="16">
        <v>46234</v>
      </c>
      <c r="C112" s="2">
        <v>0</v>
      </c>
      <c r="D112" s="2"/>
      <c r="E112" s="2"/>
      <c r="F112" s="2"/>
      <c r="G112" s="2"/>
      <c r="H112" s="2"/>
      <c r="I112" s="2" t="s">
        <v>36</v>
      </c>
      <c r="J112" s="2"/>
      <c r="K112" s="2"/>
      <c r="L112" s="152" t="s">
        <v>45</v>
      </c>
      <c r="M112" s="17" t="s">
        <v>36</v>
      </c>
      <c r="N112" s="17"/>
      <c r="O112" s="17"/>
      <c r="P112" s="17"/>
      <c r="Q112" s="17"/>
      <c r="R112" s="17"/>
      <c r="S112" s="3">
        <v>2020</v>
      </c>
      <c r="T112" s="3" t="s">
        <v>51</v>
      </c>
      <c r="U112" s="3" t="s">
        <v>44</v>
      </c>
    </row>
    <row r="113" spans="1:21" hidden="1" x14ac:dyDescent="0.35">
      <c r="A113" s="199" t="s">
        <v>494</v>
      </c>
      <c r="B113" s="16">
        <v>46387</v>
      </c>
      <c r="C113" s="2">
        <v>0</v>
      </c>
      <c r="D113" s="2"/>
      <c r="E113" s="2"/>
      <c r="F113" s="2"/>
      <c r="G113" s="2"/>
      <c r="H113" s="2"/>
      <c r="I113" s="2" t="s">
        <v>141</v>
      </c>
      <c r="J113" s="2"/>
      <c r="K113" s="2"/>
      <c r="L113" s="198" t="s">
        <v>635</v>
      </c>
      <c r="M113" s="17" t="s">
        <v>36</v>
      </c>
      <c r="N113" s="17"/>
      <c r="O113" s="17"/>
      <c r="P113" s="17"/>
      <c r="Q113" s="17"/>
      <c r="R113" s="17"/>
      <c r="S113" s="3">
        <v>2020</v>
      </c>
      <c r="T113" s="3" t="s">
        <v>51</v>
      </c>
      <c r="U113" s="3" t="s">
        <v>44</v>
      </c>
    </row>
    <row r="114" spans="1:21" hidden="1" x14ac:dyDescent="0.35">
      <c r="A114" s="154" t="s">
        <v>494</v>
      </c>
      <c r="B114" s="16">
        <v>46234</v>
      </c>
      <c r="C114" s="2">
        <v>0</v>
      </c>
      <c r="D114" s="2"/>
      <c r="E114" s="2"/>
      <c r="F114" s="2"/>
      <c r="G114" s="2"/>
      <c r="H114" s="2"/>
      <c r="I114" s="2" t="s">
        <v>141</v>
      </c>
      <c r="J114" s="2"/>
      <c r="K114" s="2"/>
      <c r="L114" s="155" t="s">
        <v>45</v>
      </c>
      <c r="M114" s="17" t="s">
        <v>36</v>
      </c>
      <c r="N114" s="17"/>
      <c r="O114" s="17"/>
      <c r="P114" s="17"/>
      <c r="Q114" s="17"/>
      <c r="R114" s="17"/>
      <c r="S114" s="3">
        <v>2020</v>
      </c>
      <c r="T114" s="3" t="s">
        <v>51</v>
      </c>
      <c r="U114" s="3" t="s">
        <v>44</v>
      </c>
    </row>
    <row r="115" spans="1:21" hidden="1" x14ac:dyDescent="0.35">
      <c r="A115" s="157" t="s">
        <v>498</v>
      </c>
      <c r="B115" s="16">
        <v>46234</v>
      </c>
      <c r="C115" s="2">
        <v>0</v>
      </c>
      <c r="D115" s="2"/>
      <c r="E115" s="2"/>
      <c r="F115" s="2"/>
      <c r="G115" s="2"/>
      <c r="H115" s="2"/>
      <c r="I115" s="2" t="s">
        <v>36</v>
      </c>
      <c r="J115" s="2"/>
      <c r="K115" s="2"/>
      <c r="L115" s="152" t="s">
        <v>45</v>
      </c>
      <c r="M115" s="17" t="s">
        <v>36</v>
      </c>
      <c r="N115" s="17"/>
      <c r="O115" s="17"/>
      <c r="P115" s="17"/>
      <c r="Q115" s="17"/>
      <c r="R115" s="17"/>
      <c r="S115" s="3">
        <v>2024</v>
      </c>
      <c r="T115" s="3" t="s">
        <v>51</v>
      </c>
      <c r="U115" s="3" t="s">
        <v>44</v>
      </c>
    </row>
    <row r="116" spans="1:21" hidden="1" x14ac:dyDescent="0.35">
      <c r="A116" s="157" t="s">
        <v>501</v>
      </c>
      <c r="B116" s="16">
        <v>46234</v>
      </c>
      <c r="C116" s="2">
        <v>0</v>
      </c>
      <c r="D116" s="2" t="s">
        <v>36</v>
      </c>
      <c r="E116" s="2"/>
      <c r="F116" s="2"/>
      <c r="G116" s="2"/>
      <c r="H116" s="2"/>
      <c r="I116" s="2" t="s">
        <v>36</v>
      </c>
      <c r="J116" s="2"/>
      <c r="K116" s="2"/>
      <c r="L116" s="152" t="s">
        <v>45</v>
      </c>
      <c r="M116" s="17"/>
      <c r="N116" s="17" t="s">
        <v>36</v>
      </c>
      <c r="O116" s="17"/>
      <c r="P116" s="17"/>
      <c r="Q116" s="17"/>
      <c r="R116" s="17"/>
      <c r="S116" s="3">
        <v>2025</v>
      </c>
      <c r="T116" s="3" t="s">
        <v>51</v>
      </c>
      <c r="U116" s="3" t="s">
        <v>44</v>
      </c>
    </row>
    <row r="117" spans="1:21" hidden="1" x14ac:dyDescent="0.35">
      <c r="A117" s="168" t="s">
        <v>503</v>
      </c>
      <c r="B117" s="16">
        <v>45291</v>
      </c>
      <c r="C117" s="2">
        <v>1</v>
      </c>
      <c r="D117" s="2"/>
      <c r="E117" s="2" t="s">
        <v>36</v>
      </c>
      <c r="F117" s="2"/>
      <c r="G117" s="2"/>
      <c r="H117" s="2"/>
      <c r="I117" s="2"/>
      <c r="J117" s="2"/>
      <c r="K117" s="2"/>
      <c r="L117" s="164" t="s">
        <v>157</v>
      </c>
      <c r="M117" s="17" t="s">
        <v>36</v>
      </c>
      <c r="N117" s="17"/>
      <c r="O117" s="17"/>
      <c r="P117" s="17"/>
      <c r="Q117" s="17"/>
      <c r="R117" s="17"/>
      <c r="S117" s="3">
        <v>2020</v>
      </c>
      <c r="T117" s="3" t="s">
        <v>679</v>
      </c>
      <c r="U117" s="3" t="s">
        <v>70</v>
      </c>
    </row>
    <row r="118" spans="1:21" hidden="1" x14ac:dyDescent="0.35">
      <c r="A118" s="168" t="s">
        <v>509</v>
      </c>
      <c r="B118" s="16">
        <v>46387</v>
      </c>
      <c r="C118" s="2">
        <v>0</v>
      </c>
      <c r="D118" s="2"/>
      <c r="E118" s="2"/>
      <c r="F118" s="2"/>
      <c r="G118" s="2"/>
      <c r="H118" s="2" t="s">
        <v>36</v>
      </c>
      <c r="I118" s="2"/>
      <c r="J118" s="2"/>
      <c r="K118" s="2"/>
      <c r="L118" s="163" t="s">
        <v>157</v>
      </c>
      <c r="M118" s="17" t="s">
        <v>36</v>
      </c>
      <c r="N118" s="17"/>
      <c r="O118" s="17"/>
      <c r="P118" s="17"/>
      <c r="Q118" s="17"/>
      <c r="R118" s="17"/>
      <c r="S118" s="3">
        <v>2020</v>
      </c>
      <c r="T118" s="3" t="s">
        <v>51</v>
      </c>
      <c r="U118" s="3" t="s">
        <v>44</v>
      </c>
    </row>
    <row r="119" spans="1:21" hidden="1" x14ac:dyDescent="0.35">
      <c r="A119" s="199" t="s">
        <v>515</v>
      </c>
      <c r="B119" s="16">
        <v>46387</v>
      </c>
      <c r="C119" s="2">
        <v>0</v>
      </c>
      <c r="D119" s="2"/>
      <c r="E119" s="2"/>
      <c r="F119" s="2"/>
      <c r="G119" s="2"/>
      <c r="H119" s="2"/>
      <c r="I119" s="2" t="s">
        <v>36</v>
      </c>
      <c r="J119" s="2"/>
      <c r="K119" s="2"/>
      <c r="L119" s="198" t="s">
        <v>635</v>
      </c>
      <c r="M119" s="17" t="s">
        <v>36</v>
      </c>
      <c r="N119" s="17"/>
      <c r="O119" s="17"/>
      <c r="P119" s="17"/>
      <c r="Q119" s="17"/>
      <c r="R119" s="17"/>
      <c r="S119" s="3">
        <v>2022</v>
      </c>
      <c r="T119" s="3" t="s">
        <v>51</v>
      </c>
      <c r="U119" s="3" t="s">
        <v>44</v>
      </c>
    </row>
    <row r="120" spans="1:21" hidden="1" x14ac:dyDescent="0.35">
      <c r="A120" s="154" t="s">
        <v>515</v>
      </c>
      <c r="B120" s="16">
        <v>46234</v>
      </c>
      <c r="C120" s="2">
        <v>0</v>
      </c>
      <c r="D120" s="2"/>
      <c r="E120" s="2"/>
      <c r="F120" s="2"/>
      <c r="G120" s="2"/>
      <c r="H120" s="2"/>
      <c r="I120" s="2" t="s">
        <v>36</v>
      </c>
      <c r="J120" s="2"/>
      <c r="K120" s="2"/>
      <c r="L120" s="152" t="s">
        <v>45</v>
      </c>
      <c r="M120" s="17" t="s">
        <v>36</v>
      </c>
      <c r="N120" s="17"/>
      <c r="O120" s="17"/>
      <c r="P120" s="17"/>
      <c r="Q120" s="17"/>
      <c r="R120" s="17"/>
      <c r="S120" s="3">
        <v>2022</v>
      </c>
      <c r="T120" s="3" t="s">
        <v>51</v>
      </c>
      <c r="U120" s="3" t="s">
        <v>44</v>
      </c>
    </row>
    <row r="121" spans="1:21" hidden="1" x14ac:dyDescent="0.35">
      <c r="A121" s="168" t="s">
        <v>517</v>
      </c>
      <c r="B121" s="16">
        <v>46371</v>
      </c>
      <c r="C121" s="2">
        <v>0.75</v>
      </c>
      <c r="D121" s="2"/>
      <c r="E121" s="2"/>
      <c r="F121" s="2"/>
      <c r="G121" s="2"/>
      <c r="H121" s="2" t="s">
        <v>36</v>
      </c>
      <c r="I121" s="2"/>
      <c r="J121" s="2"/>
      <c r="K121" s="2"/>
      <c r="L121" s="163" t="s">
        <v>157</v>
      </c>
      <c r="M121" s="17" t="s">
        <v>36</v>
      </c>
      <c r="N121" s="17"/>
      <c r="O121" s="17"/>
      <c r="P121" s="17"/>
      <c r="Q121" s="17"/>
      <c r="R121" s="17"/>
      <c r="S121" s="3">
        <v>2023</v>
      </c>
      <c r="T121" s="3" t="s">
        <v>51</v>
      </c>
      <c r="U121" s="3" t="s">
        <v>44</v>
      </c>
    </row>
    <row r="122" spans="1:21" hidden="1" x14ac:dyDescent="0.35">
      <c r="A122" s="3" t="s">
        <v>522</v>
      </c>
      <c r="B122" s="16">
        <v>45991</v>
      </c>
      <c r="C122" s="2">
        <v>1</v>
      </c>
      <c r="D122" s="2" t="s">
        <v>36</v>
      </c>
      <c r="E122" s="2"/>
      <c r="F122" s="2"/>
      <c r="G122" s="2"/>
      <c r="H122" s="2"/>
      <c r="I122" s="2"/>
      <c r="J122" s="2"/>
      <c r="K122" s="2"/>
      <c r="L122" s="206" t="s">
        <v>322</v>
      </c>
      <c r="M122" s="17" t="s">
        <v>36</v>
      </c>
      <c r="N122" s="17"/>
      <c r="O122" s="17"/>
      <c r="P122" s="17"/>
      <c r="Q122" s="17"/>
      <c r="R122" s="17"/>
      <c r="S122" s="3">
        <v>2024</v>
      </c>
      <c r="T122" s="3" t="s">
        <v>650</v>
      </c>
      <c r="U122" s="3" t="s">
        <v>44</v>
      </c>
    </row>
    <row r="123" spans="1:21" hidden="1" x14ac:dyDescent="0.35">
      <c r="A123" s="187" t="s">
        <v>528</v>
      </c>
      <c r="B123" s="16">
        <v>46405</v>
      </c>
      <c r="C123" s="2">
        <v>0</v>
      </c>
      <c r="D123" s="2" t="s">
        <v>36</v>
      </c>
      <c r="E123" s="2"/>
      <c r="F123" s="2"/>
      <c r="G123" s="2"/>
      <c r="H123" s="2"/>
      <c r="I123" s="2"/>
      <c r="J123" s="2"/>
      <c r="K123" s="2"/>
      <c r="L123" s="185" t="s">
        <v>165</v>
      </c>
      <c r="M123" s="3"/>
      <c r="N123" s="3" t="s">
        <v>36</v>
      </c>
      <c r="O123" s="3"/>
      <c r="P123" s="3"/>
      <c r="Q123" s="3"/>
      <c r="R123" s="3"/>
      <c r="S123" s="3">
        <v>2025</v>
      </c>
      <c r="T123" s="3" t="s">
        <v>51</v>
      </c>
      <c r="U123" s="3" t="s">
        <v>44</v>
      </c>
    </row>
    <row r="124" spans="1:21" hidden="1" x14ac:dyDescent="0.35">
      <c r="A124" s="199" t="s">
        <v>534</v>
      </c>
      <c r="B124" s="16">
        <v>46371</v>
      </c>
      <c r="C124" s="2">
        <v>0</v>
      </c>
      <c r="D124" s="2" t="s">
        <v>36</v>
      </c>
      <c r="E124" s="2"/>
      <c r="F124" s="2"/>
      <c r="G124" s="2"/>
      <c r="H124" s="2"/>
      <c r="I124" s="2"/>
      <c r="J124" s="2"/>
      <c r="K124" s="2"/>
      <c r="L124" s="198" t="s">
        <v>635</v>
      </c>
      <c r="M124" s="17"/>
      <c r="N124" s="17" t="s">
        <v>36</v>
      </c>
      <c r="O124" s="17"/>
      <c r="P124" s="17"/>
      <c r="Q124" s="17"/>
      <c r="R124" s="17"/>
      <c r="S124" s="3">
        <v>2025</v>
      </c>
      <c r="T124" s="3" t="s">
        <v>51</v>
      </c>
      <c r="U124" s="3" t="s">
        <v>44</v>
      </c>
    </row>
    <row r="125" spans="1:21" hidden="1" x14ac:dyDescent="0.35">
      <c r="A125" s="201" t="s">
        <v>539</v>
      </c>
      <c r="B125" s="16">
        <v>47832</v>
      </c>
      <c r="C125" s="2">
        <v>0</v>
      </c>
      <c r="D125" s="2" t="s">
        <v>36</v>
      </c>
      <c r="E125" s="2"/>
      <c r="F125" s="2"/>
      <c r="G125" s="2"/>
      <c r="H125" s="2"/>
      <c r="I125" s="2" t="s">
        <v>36</v>
      </c>
      <c r="J125" s="2"/>
      <c r="K125" s="2"/>
      <c r="L125" s="198" t="s">
        <v>635</v>
      </c>
      <c r="M125" s="17"/>
      <c r="N125" s="17" t="s">
        <v>36</v>
      </c>
      <c r="O125" s="17"/>
      <c r="P125" s="17"/>
      <c r="Q125" s="17"/>
      <c r="R125" s="17"/>
      <c r="S125" s="3">
        <v>2025</v>
      </c>
      <c r="T125" s="3" t="s">
        <v>51</v>
      </c>
      <c r="U125" s="3" t="s">
        <v>44</v>
      </c>
    </row>
    <row r="126" spans="1:21" hidden="1" x14ac:dyDescent="0.35">
      <c r="A126" s="201" t="s">
        <v>544</v>
      </c>
      <c r="B126" s="16">
        <v>47832</v>
      </c>
      <c r="C126" s="2">
        <v>0</v>
      </c>
      <c r="D126" s="2" t="s">
        <v>36</v>
      </c>
      <c r="E126" s="2"/>
      <c r="F126" s="2"/>
      <c r="G126" s="2"/>
      <c r="H126" s="2"/>
      <c r="I126" s="2"/>
      <c r="J126" s="2"/>
      <c r="K126" s="2"/>
      <c r="L126" s="198" t="s">
        <v>635</v>
      </c>
      <c r="M126" s="17" t="s">
        <v>36</v>
      </c>
      <c r="N126" s="17"/>
      <c r="O126" s="17"/>
      <c r="P126" s="17"/>
      <c r="Q126" s="17"/>
      <c r="R126" s="17"/>
      <c r="S126" s="3">
        <v>2025</v>
      </c>
      <c r="T126" s="3" t="s">
        <v>51</v>
      </c>
      <c r="U126" s="3" t="s">
        <v>44</v>
      </c>
    </row>
    <row r="127" spans="1:21" hidden="1" x14ac:dyDescent="0.35">
      <c r="A127" s="174" t="s">
        <v>549</v>
      </c>
      <c r="B127" s="16">
        <v>46265</v>
      </c>
      <c r="C127" s="2">
        <v>1</v>
      </c>
      <c r="D127" s="10" t="s">
        <v>36</v>
      </c>
      <c r="E127" s="10"/>
      <c r="F127" s="10"/>
      <c r="G127" s="10"/>
      <c r="H127" s="10"/>
      <c r="I127" s="10"/>
      <c r="J127" s="10"/>
      <c r="K127" s="10"/>
      <c r="L127" s="172" t="s">
        <v>126</v>
      </c>
      <c r="M127" s="17"/>
      <c r="N127" s="17"/>
      <c r="O127" s="17" t="s">
        <v>36</v>
      </c>
      <c r="P127" s="17"/>
      <c r="Q127" s="17"/>
      <c r="R127" s="17"/>
      <c r="S127" s="3">
        <v>2025</v>
      </c>
      <c r="T127" s="3" t="s">
        <v>650</v>
      </c>
      <c r="U127" s="3" t="s">
        <v>44</v>
      </c>
    </row>
    <row r="128" spans="1:21" hidden="1" x14ac:dyDescent="0.35">
      <c r="A128" s="154" t="s">
        <v>554</v>
      </c>
      <c r="B128" s="16">
        <v>46539</v>
      </c>
      <c r="C128" s="2">
        <v>0</v>
      </c>
      <c r="D128" s="2" t="s">
        <v>36</v>
      </c>
      <c r="E128" s="2"/>
      <c r="F128" s="2"/>
      <c r="G128" s="2"/>
      <c r="H128" s="2"/>
      <c r="I128" s="2"/>
      <c r="J128" s="2"/>
      <c r="K128" s="2"/>
      <c r="L128" s="152" t="s">
        <v>45</v>
      </c>
      <c r="M128" s="17"/>
      <c r="N128" s="17" t="s">
        <v>36</v>
      </c>
      <c r="O128" s="17"/>
      <c r="P128" s="17"/>
      <c r="Q128" s="17"/>
      <c r="R128" s="17"/>
      <c r="S128" s="3">
        <v>2025</v>
      </c>
      <c r="T128" s="3" t="s">
        <v>51</v>
      </c>
      <c r="U128" s="3" t="s">
        <v>44</v>
      </c>
    </row>
    <row r="129" spans="1:21" hidden="1" x14ac:dyDescent="0.35">
      <c r="A129" s="176" t="s">
        <v>559</v>
      </c>
      <c r="B129" s="16">
        <v>46265</v>
      </c>
      <c r="C129" s="2">
        <v>1</v>
      </c>
      <c r="D129" s="2" t="s">
        <v>36</v>
      </c>
      <c r="E129" s="2"/>
      <c r="F129" s="2"/>
      <c r="G129" s="2"/>
      <c r="H129" s="2"/>
      <c r="I129" s="2"/>
      <c r="J129" s="2"/>
      <c r="K129" s="2"/>
      <c r="L129" s="172" t="s">
        <v>126</v>
      </c>
      <c r="M129" s="17" t="s">
        <v>36</v>
      </c>
      <c r="N129" s="17"/>
      <c r="O129" s="17"/>
      <c r="P129" s="17"/>
      <c r="Q129" s="17"/>
      <c r="R129" s="17"/>
      <c r="S129" s="3">
        <v>2025</v>
      </c>
      <c r="T129" s="3" t="s">
        <v>650</v>
      </c>
      <c r="U129" s="3" t="s">
        <v>44</v>
      </c>
    </row>
    <row r="130" spans="1:21" hidden="1" x14ac:dyDescent="0.35">
      <c r="A130" s="176" t="s">
        <v>561</v>
      </c>
      <c r="B130" s="16">
        <v>46265</v>
      </c>
      <c r="C130" s="2">
        <v>1</v>
      </c>
      <c r="D130" s="2" t="s">
        <v>36</v>
      </c>
      <c r="E130" s="2"/>
      <c r="F130" s="2"/>
      <c r="G130" s="2"/>
      <c r="H130" s="2"/>
      <c r="I130" s="2"/>
      <c r="J130" s="2"/>
      <c r="K130" s="2"/>
      <c r="L130" s="172" t="s">
        <v>126</v>
      </c>
      <c r="M130" s="17" t="s">
        <v>36</v>
      </c>
      <c r="N130" s="17"/>
      <c r="O130" s="17"/>
      <c r="P130" s="17"/>
      <c r="Q130" s="17"/>
      <c r="R130" s="17"/>
      <c r="S130" s="4">
        <v>2025</v>
      </c>
      <c r="T130" s="3" t="s">
        <v>650</v>
      </c>
      <c r="U130" s="3" t="s">
        <v>44</v>
      </c>
    </row>
    <row r="131" spans="1:21" hidden="1" x14ac:dyDescent="0.35">
      <c r="A131" s="154" t="s">
        <v>563</v>
      </c>
      <c r="B131" s="16">
        <v>46387</v>
      </c>
      <c r="C131" s="2">
        <v>0</v>
      </c>
      <c r="D131" s="2"/>
      <c r="E131" s="2" t="s">
        <v>36</v>
      </c>
      <c r="F131" s="2"/>
      <c r="G131" s="2"/>
      <c r="H131" s="2"/>
      <c r="I131" s="2"/>
      <c r="J131" s="2"/>
      <c r="K131" s="2"/>
      <c r="L131" s="152" t="s">
        <v>45</v>
      </c>
      <c r="M131" s="17"/>
      <c r="N131" s="17" t="s">
        <v>36</v>
      </c>
      <c r="O131" s="17"/>
      <c r="P131" s="17"/>
      <c r="Q131" s="17"/>
      <c r="R131" s="17"/>
      <c r="S131" s="4">
        <v>2025</v>
      </c>
      <c r="T131" s="3" t="s">
        <v>51</v>
      </c>
      <c r="U131" s="3" t="s">
        <v>44</v>
      </c>
    </row>
    <row r="132" spans="1:21" hidden="1" x14ac:dyDescent="0.35">
      <c r="A132" s="154" t="s">
        <v>568</v>
      </c>
      <c r="B132" s="16">
        <v>46264</v>
      </c>
      <c r="C132" s="2">
        <v>0</v>
      </c>
      <c r="D132" s="2" t="s">
        <v>36</v>
      </c>
      <c r="E132" s="2" t="s">
        <v>36</v>
      </c>
      <c r="F132" s="2"/>
      <c r="G132" s="2"/>
      <c r="H132" s="2"/>
      <c r="I132" s="2"/>
      <c r="J132" s="2"/>
      <c r="K132" s="2"/>
      <c r="L132" s="152" t="s">
        <v>45</v>
      </c>
      <c r="M132" s="3"/>
      <c r="N132" s="3" t="s">
        <v>36</v>
      </c>
      <c r="O132" s="3"/>
      <c r="P132" s="3"/>
      <c r="Q132" s="3"/>
      <c r="R132" s="3"/>
      <c r="S132" s="3">
        <v>2025</v>
      </c>
      <c r="T132" s="3" t="s">
        <v>51</v>
      </c>
      <c r="U132" s="3" t="s">
        <v>44</v>
      </c>
    </row>
    <row r="133" spans="1:21" hidden="1" x14ac:dyDescent="0.35">
      <c r="A133" s="154" t="s">
        <v>573</v>
      </c>
      <c r="B133" s="16">
        <v>46142</v>
      </c>
      <c r="C133" s="2">
        <v>1</v>
      </c>
      <c r="D133" s="2" t="s">
        <v>36</v>
      </c>
      <c r="E133" s="2"/>
      <c r="F133" s="2"/>
      <c r="G133" s="2"/>
      <c r="H133" s="2"/>
      <c r="I133" s="2"/>
      <c r="J133" s="2"/>
      <c r="K133" s="2"/>
      <c r="L133" s="152" t="s">
        <v>45</v>
      </c>
      <c r="M133" s="17"/>
      <c r="N133" s="17" t="s">
        <v>36</v>
      </c>
      <c r="O133" s="17"/>
      <c r="P133" s="17"/>
      <c r="Q133" s="17"/>
      <c r="R133" s="17"/>
      <c r="S133" s="4">
        <v>2025</v>
      </c>
      <c r="T133" s="3" t="s">
        <v>650</v>
      </c>
      <c r="U133" s="3" t="s">
        <v>44</v>
      </c>
    </row>
    <row r="134" spans="1:21" hidden="1" x14ac:dyDescent="0.35">
      <c r="A134" s="154" t="s">
        <v>578</v>
      </c>
      <c r="B134" s="16">
        <v>46387</v>
      </c>
      <c r="C134" s="2">
        <v>0</v>
      </c>
      <c r="D134" s="2"/>
      <c r="E134" s="2" t="s">
        <v>36</v>
      </c>
      <c r="F134" s="2"/>
      <c r="G134" s="2"/>
      <c r="H134" s="2"/>
      <c r="I134" s="2"/>
      <c r="J134" s="2"/>
      <c r="K134" s="2"/>
      <c r="L134" s="152" t="s">
        <v>45</v>
      </c>
      <c r="M134" s="17"/>
      <c r="N134" s="17" t="s">
        <v>36</v>
      </c>
      <c r="O134" s="17"/>
      <c r="P134" s="17"/>
      <c r="Q134" s="17"/>
      <c r="R134" s="17"/>
      <c r="S134" s="3">
        <v>2025</v>
      </c>
      <c r="T134" s="3" t="s">
        <v>51</v>
      </c>
      <c r="U134" s="3" t="s">
        <v>44</v>
      </c>
    </row>
    <row r="135" spans="1:21" hidden="1" x14ac:dyDescent="0.35">
      <c r="A135" s="154" t="s">
        <v>580</v>
      </c>
      <c r="B135" s="16">
        <v>46418</v>
      </c>
      <c r="C135" s="2">
        <v>0</v>
      </c>
      <c r="D135" s="2" t="s">
        <v>36</v>
      </c>
      <c r="E135" s="2"/>
      <c r="F135" s="2"/>
      <c r="G135" s="2"/>
      <c r="H135" s="2"/>
      <c r="I135" s="2"/>
      <c r="J135" s="2"/>
      <c r="K135" s="2"/>
      <c r="L135" s="152" t="s">
        <v>45</v>
      </c>
      <c r="M135" s="17"/>
      <c r="N135" s="17" t="s">
        <v>36</v>
      </c>
      <c r="O135" s="17"/>
      <c r="P135" s="17"/>
      <c r="Q135" s="17"/>
      <c r="R135" s="17"/>
      <c r="S135" s="3">
        <v>2025</v>
      </c>
      <c r="T135" s="3" t="s">
        <v>51</v>
      </c>
      <c r="U135" s="3" t="s">
        <v>44</v>
      </c>
    </row>
    <row r="136" spans="1:21" hidden="1" x14ac:dyDescent="0.35">
      <c r="A136" s="154" t="s">
        <v>582</v>
      </c>
      <c r="B136" s="16">
        <v>46387</v>
      </c>
      <c r="C136" s="2">
        <v>0</v>
      </c>
      <c r="D136" s="2"/>
      <c r="E136" s="2" t="s">
        <v>36</v>
      </c>
      <c r="F136" s="2"/>
      <c r="G136" s="2"/>
      <c r="H136" s="2"/>
      <c r="I136" s="2"/>
      <c r="J136" s="2"/>
      <c r="K136" s="2"/>
      <c r="L136" s="152" t="s">
        <v>45</v>
      </c>
      <c r="M136" s="17"/>
      <c r="N136" s="17" t="s">
        <v>36</v>
      </c>
      <c r="O136" s="17"/>
      <c r="P136" s="17"/>
      <c r="Q136" s="17"/>
      <c r="R136" s="17"/>
      <c r="S136" s="3">
        <v>2025</v>
      </c>
      <c r="T136" s="3" t="s">
        <v>51</v>
      </c>
      <c r="U136" s="3" t="s">
        <v>44</v>
      </c>
    </row>
    <row r="137" spans="1:21" hidden="1" x14ac:dyDescent="0.35">
      <c r="A137" s="174" t="s">
        <v>585</v>
      </c>
      <c r="B137" s="16">
        <v>46387</v>
      </c>
      <c r="C137" s="2">
        <v>0</v>
      </c>
      <c r="D137" s="2" t="s">
        <v>36</v>
      </c>
      <c r="E137" s="2"/>
      <c r="F137" s="2"/>
      <c r="G137" s="2"/>
      <c r="H137" s="2"/>
      <c r="I137" s="2"/>
      <c r="J137" s="2"/>
      <c r="K137" s="2"/>
      <c r="L137" s="175" t="s">
        <v>126</v>
      </c>
      <c r="M137" s="17"/>
      <c r="N137" s="17" t="s">
        <v>36</v>
      </c>
      <c r="O137" s="17"/>
      <c r="P137" s="17"/>
      <c r="Q137" s="17"/>
      <c r="R137" s="17"/>
      <c r="S137" s="3">
        <v>2025</v>
      </c>
      <c r="T137" s="3" t="s">
        <v>51</v>
      </c>
      <c r="U137" s="3" t="s">
        <v>44</v>
      </c>
    </row>
    <row r="138" spans="1:21" hidden="1" x14ac:dyDescent="0.35">
      <c r="A138" s="154" t="s">
        <v>590</v>
      </c>
      <c r="B138" s="16">
        <v>46387</v>
      </c>
      <c r="C138" s="2">
        <v>0.75</v>
      </c>
      <c r="D138" s="2" t="s">
        <v>36</v>
      </c>
      <c r="E138" s="2"/>
      <c r="F138" s="2" t="s">
        <v>36</v>
      </c>
      <c r="G138" s="2"/>
      <c r="H138" s="2"/>
      <c r="I138" s="2"/>
      <c r="J138" s="2"/>
      <c r="K138" s="2"/>
      <c r="L138" s="152" t="s">
        <v>45</v>
      </c>
      <c r="M138" s="17"/>
      <c r="N138" s="17"/>
      <c r="O138" s="17" t="s">
        <v>36</v>
      </c>
      <c r="P138" s="17"/>
      <c r="Q138" s="17"/>
      <c r="R138" s="17"/>
      <c r="S138" s="3">
        <v>2025</v>
      </c>
      <c r="T138" s="3" t="s">
        <v>51</v>
      </c>
      <c r="U138" s="3" t="s">
        <v>44</v>
      </c>
    </row>
    <row r="139" spans="1:21" hidden="1" x14ac:dyDescent="0.35">
      <c r="A139" s="154" t="s">
        <v>596</v>
      </c>
      <c r="B139" s="16">
        <v>46387</v>
      </c>
      <c r="C139" s="2">
        <v>0</v>
      </c>
      <c r="D139" s="2"/>
      <c r="E139" s="2" t="s">
        <v>36</v>
      </c>
      <c r="F139" s="2" t="s">
        <v>36</v>
      </c>
      <c r="G139" s="2"/>
      <c r="H139" s="2"/>
      <c r="I139" s="2"/>
      <c r="J139" s="2"/>
      <c r="K139" s="2"/>
      <c r="L139" s="152" t="s">
        <v>45</v>
      </c>
      <c r="M139" s="17"/>
      <c r="N139" s="17" t="s">
        <v>36</v>
      </c>
      <c r="O139" s="17"/>
      <c r="P139" s="17"/>
      <c r="Q139" s="17"/>
      <c r="R139" s="17"/>
      <c r="S139" s="3">
        <v>2025</v>
      </c>
      <c r="T139" s="3" t="s">
        <v>51</v>
      </c>
      <c r="U139" s="3" t="s">
        <v>44</v>
      </c>
    </row>
    <row r="140" spans="1:21" hidden="1" x14ac:dyDescent="0.35">
      <c r="A140" s="154" t="s">
        <v>601</v>
      </c>
      <c r="B140" s="16">
        <v>46203</v>
      </c>
      <c r="C140" s="2">
        <v>1</v>
      </c>
      <c r="D140" s="2" t="s">
        <v>36</v>
      </c>
      <c r="E140" s="2"/>
      <c r="F140" s="2"/>
      <c r="G140" s="2"/>
      <c r="H140" s="2"/>
      <c r="I140" s="2"/>
      <c r="J140" s="2"/>
      <c r="K140" s="2" t="s">
        <v>36</v>
      </c>
      <c r="L140" s="152" t="s">
        <v>45</v>
      </c>
      <c r="M140" s="17"/>
      <c r="N140" s="17" t="s">
        <v>36</v>
      </c>
      <c r="O140" s="17"/>
      <c r="P140" s="17"/>
      <c r="Q140" s="17"/>
      <c r="R140" s="17"/>
      <c r="S140" s="3">
        <v>2025</v>
      </c>
      <c r="T140" s="3" t="s">
        <v>650</v>
      </c>
      <c r="U140" s="3" t="s">
        <v>44</v>
      </c>
    </row>
    <row r="141" spans="1:21" hidden="1" x14ac:dyDescent="0.35">
      <c r="A141" s="154" t="s">
        <v>606</v>
      </c>
      <c r="B141" s="16">
        <v>46203</v>
      </c>
      <c r="C141" s="2">
        <v>1</v>
      </c>
      <c r="D141" s="2" t="s">
        <v>36</v>
      </c>
      <c r="E141" s="2"/>
      <c r="F141" s="2"/>
      <c r="G141" s="2"/>
      <c r="H141" s="2"/>
      <c r="I141" s="2"/>
      <c r="J141" s="2"/>
      <c r="K141" s="2" t="s">
        <v>36</v>
      </c>
      <c r="L141" s="152" t="s">
        <v>45</v>
      </c>
      <c r="M141" s="17"/>
      <c r="N141" s="17" t="s">
        <v>36</v>
      </c>
      <c r="O141" s="17"/>
      <c r="P141" s="17"/>
      <c r="Q141" s="17"/>
      <c r="R141" s="17"/>
      <c r="S141" s="3">
        <v>2025</v>
      </c>
      <c r="T141" s="3" t="s">
        <v>650</v>
      </c>
      <c r="U141" s="3" t="s">
        <v>44</v>
      </c>
    </row>
    <row r="142" spans="1:21" hidden="1" x14ac:dyDescent="0.35">
      <c r="A142" s="201" t="s">
        <v>722</v>
      </c>
      <c r="B142" s="16" t="s">
        <v>729</v>
      </c>
      <c r="C142" s="2">
        <v>0</v>
      </c>
      <c r="D142" s="2"/>
      <c r="E142" s="2"/>
      <c r="F142" s="2"/>
      <c r="G142" s="2"/>
      <c r="H142" s="2"/>
      <c r="I142" s="2" t="s">
        <v>36</v>
      </c>
      <c r="J142" s="2"/>
      <c r="K142" s="2"/>
      <c r="L142" s="198" t="s">
        <v>635</v>
      </c>
      <c r="M142" s="17" t="s">
        <v>36</v>
      </c>
      <c r="N142" s="17"/>
      <c r="O142" s="17"/>
      <c r="P142" s="17"/>
      <c r="Q142" s="17"/>
      <c r="R142" s="17"/>
      <c r="S142" s="3">
        <v>2026</v>
      </c>
      <c r="T142" s="3" t="s">
        <v>51</v>
      </c>
      <c r="U142" s="3" t="s">
        <v>44</v>
      </c>
    </row>
    <row r="143" spans="1:21" hidden="1" x14ac:dyDescent="0.35">
      <c r="A143" s="201" t="s">
        <v>730</v>
      </c>
      <c r="B143" s="16" t="s">
        <v>729</v>
      </c>
      <c r="C143" s="2">
        <v>0</v>
      </c>
      <c r="D143" s="2"/>
      <c r="E143" s="2"/>
      <c r="F143" s="2"/>
      <c r="G143" s="2"/>
      <c r="H143" s="2"/>
      <c r="I143" s="2" t="s">
        <v>36</v>
      </c>
      <c r="J143" s="2"/>
      <c r="K143" s="2"/>
      <c r="L143" s="198" t="s">
        <v>635</v>
      </c>
      <c r="M143" s="17" t="s">
        <v>36</v>
      </c>
      <c r="N143" s="17"/>
      <c r="O143" s="17"/>
      <c r="P143" s="17"/>
      <c r="Q143" s="17"/>
      <c r="R143" s="17"/>
      <c r="S143" s="3">
        <v>2026</v>
      </c>
      <c r="T143" s="3" t="s">
        <v>51</v>
      </c>
      <c r="U143" s="3" t="s">
        <v>44</v>
      </c>
    </row>
    <row r="144" spans="1:21" hidden="1" x14ac:dyDescent="0.35">
      <c r="A144" s="201" t="s">
        <v>737</v>
      </c>
      <c r="B144" s="16" t="s">
        <v>729</v>
      </c>
      <c r="C144" s="2">
        <v>0</v>
      </c>
      <c r="D144" s="2"/>
      <c r="E144" s="2"/>
      <c r="F144" s="2"/>
      <c r="G144" s="2"/>
      <c r="H144" s="2"/>
      <c r="I144" s="2" t="s">
        <v>36</v>
      </c>
      <c r="J144" s="2"/>
      <c r="K144" s="2"/>
      <c r="L144" s="198" t="s">
        <v>635</v>
      </c>
      <c r="M144" s="17" t="s">
        <v>36</v>
      </c>
      <c r="N144" s="17"/>
      <c r="O144" s="17"/>
      <c r="P144" s="17"/>
      <c r="Q144" s="17"/>
      <c r="R144" s="17"/>
      <c r="S144" s="3">
        <v>2026</v>
      </c>
      <c r="T144" s="3" t="s">
        <v>51</v>
      </c>
      <c r="U144" s="3" t="s">
        <v>44</v>
      </c>
    </row>
    <row r="145" spans="1:21" hidden="1" x14ac:dyDescent="0.35">
      <c r="A145" s="199" t="s">
        <v>743</v>
      </c>
      <c r="B145" s="16" t="s">
        <v>729</v>
      </c>
      <c r="C145" s="2">
        <v>0</v>
      </c>
      <c r="D145" s="2"/>
      <c r="E145" s="2"/>
      <c r="F145" s="2"/>
      <c r="G145" s="2"/>
      <c r="H145" s="2"/>
      <c r="I145" s="2" t="s">
        <v>36</v>
      </c>
      <c r="J145" s="2"/>
      <c r="K145" s="2"/>
      <c r="L145" s="198" t="s">
        <v>635</v>
      </c>
      <c r="M145" s="17" t="s">
        <v>36</v>
      </c>
      <c r="N145" s="17"/>
      <c r="O145" s="17"/>
      <c r="P145" s="17"/>
      <c r="Q145" s="17"/>
      <c r="R145" s="17"/>
      <c r="S145" s="3">
        <v>2026</v>
      </c>
      <c r="T145" s="3" t="s">
        <v>51</v>
      </c>
      <c r="U145" s="3" t="s">
        <v>44</v>
      </c>
    </row>
    <row r="146" spans="1:21" hidden="1" x14ac:dyDescent="0.35">
      <c r="A146" s="199" t="s">
        <v>749</v>
      </c>
      <c r="B146" s="16" t="s">
        <v>729</v>
      </c>
      <c r="C146" s="2">
        <v>0</v>
      </c>
      <c r="D146" s="2"/>
      <c r="E146" s="2"/>
      <c r="F146" s="2"/>
      <c r="G146" s="2"/>
      <c r="H146" s="2"/>
      <c r="I146" s="2" t="s">
        <v>36</v>
      </c>
      <c r="J146" s="2"/>
      <c r="K146" s="2"/>
      <c r="L146" s="198" t="s">
        <v>635</v>
      </c>
      <c r="M146" s="17" t="s">
        <v>36</v>
      </c>
      <c r="N146" s="17"/>
      <c r="O146" s="17"/>
      <c r="P146" s="17"/>
      <c r="Q146" s="17"/>
      <c r="R146" s="17"/>
      <c r="S146" s="3">
        <v>2026</v>
      </c>
      <c r="T146" s="3" t="s">
        <v>51</v>
      </c>
      <c r="U146" s="3" t="s">
        <v>44</v>
      </c>
    </row>
    <row r="147" spans="1:21" hidden="1" x14ac:dyDescent="0.35">
      <c r="A147" s="154" t="s">
        <v>749</v>
      </c>
      <c r="B147" s="16" t="s">
        <v>759</v>
      </c>
      <c r="C147" s="2">
        <v>0</v>
      </c>
      <c r="D147" s="2"/>
      <c r="E147" s="2"/>
      <c r="F147" s="2"/>
      <c r="G147" s="2"/>
      <c r="H147" s="2"/>
      <c r="I147" s="2" t="s">
        <v>36</v>
      </c>
      <c r="J147" s="2"/>
      <c r="K147" s="2"/>
      <c r="L147" s="152" t="s">
        <v>45</v>
      </c>
      <c r="M147" s="17" t="s">
        <v>36</v>
      </c>
      <c r="N147" s="17"/>
      <c r="O147" s="17"/>
      <c r="P147" s="17"/>
      <c r="Q147" s="17"/>
      <c r="R147" s="17"/>
      <c r="S147" s="3">
        <v>2026</v>
      </c>
      <c r="T147" s="3" t="s">
        <v>51</v>
      </c>
      <c r="U147" s="3" t="s">
        <v>44</v>
      </c>
    </row>
    <row r="148" spans="1:21" hidden="1" x14ac:dyDescent="0.35">
      <c r="A148" s="199" t="s">
        <v>760</v>
      </c>
      <c r="B148" s="16" t="s">
        <v>729</v>
      </c>
      <c r="C148" s="2">
        <v>0</v>
      </c>
      <c r="D148" s="2"/>
      <c r="E148" s="2"/>
      <c r="F148" s="2"/>
      <c r="G148" s="2"/>
      <c r="H148" s="2"/>
      <c r="I148" s="2" t="s">
        <v>36</v>
      </c>
      <c r="J148" s="2"/>
      <c r="K148" s="2"/>
      <c r="L148" s="198" t="s">
        <v>635</v>
      </c>
      <c r="M148" s="17" t="s">
        <v>36</v>
      </c>
      <c r="N148" s="17"/>
      <c r="O148" s="17"/>
      <c r="P148" s="17"/>
      <c r="Q148" s="17"/>
      <c r="R148" s="17"/>
      <c r="S148" s="3">
        <v>2026</v>
      </c>
      <c r="T148" s="3" t="s">
        <v>51</v>
      </c>
      <c r="U148" s="3" t="s">
        <v>44</v>
      </c>
    </row>
    <row r="149" spans="1:21" hidden="1" x14ac:dyDescent="0.35">
      <c r="A149" s="159" t="s">
        <v>760</v>
      </c>
      <c r="B149" s="16" t="s">
        <v>763</v>
      </c>
      <c r="C149" s="2">
        <v>0</v>
      </c>
      <c r="D149" s="2"/>
      <c r="E149" s="2"/>
      <c r="F149" s="2"/>
      <c r="G149" s="2"/>
      <c r="H149" s="2"/>
      <c r="I149" s="2" t="s">
        <v>36</v>
      </c>
      <c r="J149" s="2"/>
      <c r="K149" s="2"/>
      <c r="L149" s="156" t="s">
        <v>45</v>
      </c>
      <c r="M149" s="17" t="s">
        <v>36</v>
      </c>
      <c r="N149" s="17"/>
      <c r="O149" s="17"/>
      <c r="P149" s="17"/>
      <c r="Q149" s="17"/>
      <c r="R149" s="17"/>
      <c r="S149" s="3">
        <v>2026</v>
      </c>
      <c r="T149" s="3" t="s">
        <v>51</v>
      </c>
      <c r="U149" s="3" t="s">
        <v>44</v>
      </c>
    </row>
    <row r="150" spans="1:21" hidden="1" x14ac:dyDescent="0.35">
      <c r="A150" s="149" t="s">
        <v>760</v>
      </c>
      <c r="B150" s="16">
        <v>46295</v>
      </c>
      <c r="C150" s="2">
        <v>0</v>
      </c>
      <c r="D150" s="2"/>
      <c r="E150" s="2"/>
      <c r="F150" s="2"/>
      <c r="G150" s="2"/>
      <c r="H150" s="2"/>
      <c r="I150" s="2" t="s">
        <v>36</v>
      </c>
      <c r="J150" s="2"/>
      <c r="K150" s="2"/>
      <c r="L150" s="151" t="s">
        <v>114</v>
      </c>
      <c r="M150" s="17" t="s">
        <v>36</v>
      </c>
      <c r="N150" s="17"/>
      <c r="O150" s="17"/>
      <c r="P150" s="17"/>
      <c r="Q150" s="17"/>
      <c r="R150" s="17"/>
      <c r="S150" s="3">
        <v>2026</v>
      </c>
      <c r="T150" s="3" t="s">
        <v>51</v>
      </c>
      <c r="U150" s="3" t="s">
        <v>44</v>
      </c>
    </row>
    <row r="151" spans="1:21" hidden="1" x14ac:dyDescent="0.35">
      <c r="A151" s="201" t="s">
        <v>764</v>
      </c>
      <c r="B151" s="16" t="s">
        <v>729</v>
      </c>
      <c r="C151" s="11">
        <v>0</v>
      </c>
      <c r="D151" s="2"/>
      <c r="E151" s="2"/>
      <c r="F151" s="2"/>
      <c r="G151" s="2"/>
      <c r="H151" s="2"/>
      <c r="I151" s="2" t="s">
        <v>36</v>
      </c>
      <c r="J151" s="2"/>
      <c r="K151" s="2"/>
      <c r="L151" s="198" t="s">
        <v>635</v>
      </c>
      <c r="M151" s="17" t="s">
        <v>36</v>
      </c>
      <c r="N151" s="17"/>
      <c r="O151" s="17"/>
      <c r="P151" s="17"/>
      <c r="Q151" s="17"/>
      <c r="R151" s="17"/>
      <c r="S151" s="3">
        <v>2026</v>
      </c>
      <c r="T151" s="3" t="s">
        <v>51</v>
      </c>
      <c r="U151" s="3" t="s">
        <v>44</v>
      </c>
    </row>
    <row r="152" spans="1:21" hidden="1" x14ac:dyDescent="0.35">
      <c r="A152" s="40" t="s">
        <v>764</v>
      </c>
      <c r="B152" s="16" t="s">
        <v>771</v>
      </c>
      <c r="C152" s="11">
        <v>0</v>
      </c>
      <c r="D152" s="2"/>
      <c r="E152" s="2"/>
      <c r="F152" s="2"/>
      <c r="G152" s="2"/>
      <c r="H152" s="2"/>
      <c r="I152" s="2" t="s">
        <v>36</v>
      </c>
      <c r="J152" s="2"/>
      <c r="K152" s="2"/>
      <c r="L152" s="207" t="s">
        <v>322</v>
      </c>
      <c r="M152" s="17" t="s">
        <v>36</v>
      </c>
      <c r="N152" s="17"/>
      <c r="O152" s="17"/>
      <c r="P152" s="17"/>
      <c r="Q152" s="17"/>
      <c r="R152" s="17"/>
      <c r="S152" s="3">
        <v>2026</v>
      </c>
      <c r="T152" s="3" t="s">
        <v>51</v>
      </c>
      <c r="U152" s="3" t="s">
        <v>44</v>
      </c>
    </row>
    <row r="153" spans="1:21" hidden="1" x14ac:dyDescent="0.35">
      <c r="A153" s="187" t="s">
        <v>772</v>
      </c>
      <c r="B153" s="13" t="s">
        <v>778</v>
      </c>
      <c r="C153" s="2">
        <v>0</v>
      </c>
      <c r="D153" s="2"/>
      <c r="E153" s="2"/>
      <c r="F153" s="2"/>
      <c r="G153" s="2"/>
      <c r="H153" s="2"/>
      <c r="I153" s="2" t="s">
        <v>36</v>
      </c>
      <c r="J153" s="2"/>
      <c r="K153" s="2"/>
      <c r="L153" s="186" t="s">
        <v>165</v>
      </c>
      <c r="M153" s="3" t="s">
        <v>36</v>
      </c>
      <c r="N153" s="3"/>
      <c r="O153" s="3"/>
      <c r="P153" s="3"/>
      <c r="Q153" s="3"/>
      <c r="R153" s="3"/>
      <c r="S153" s="3">
        <v>2026</v>
      </c>
      <c r="T153" s="3" t="s">
        <v>51</v>
      </c>
      <c r="U153" s="3" t="s">
        <v>44</v>
      </c>
    </row>
    <row r="154" spans="1:21" hidden="1" x14ac:dyDescent="0.35">
      <c r="A154" s="202" t="s">
        <v>779</v>
      </c>
      <c r="B154" s="16" t="s">
        <v>729</v>
      </c>
      <c r="C154" s="2">
        <v>0</v>
      </c>
      <c r="D154" s="2"/>
      <c r="E154" s="2"/>
      <c r="F154" s="2"/>
      <c r="G154" s="2"/>
      <c r="H154" s="2"/>
      <c r="I154" s="2" t="s">
        <v>36</v>
      </c>
      <c r="J154" s="2"/>
      <c r="K154" s="2"/>
      <c r="L154" s="198" t="s">
        <v>635</v>
      </c>
      <c r="M154" s="3" t="s">
        <v>36</v>
      </c>
      <c r="N154" s="3"/>
      <c r="O154" s="3"/>
      <c r="P154" s="3"/>
      <c r="Q154" s="3"/>
      <c r="R154" s="3"/>
      <c r="S154" s="3">
        <v>2026</v>
      </c>
      <c r="T154" s="3" t="s">
        <v>51</v>
      </c>
      <c r="U154" s="3" t="s">
        <v>44</v>
      </c>
    </row>
    <row r="155" spans="1:21" hidden="1" x14ac:dyDescent="0.35">
      <c r="A155" s="199" t="s">
        <v>785</v>
      </c>
      <c r="B155" s="16" t="s">
        <v>729</v>
      </c>
      <c r="C155" s="2">
        <v>0</v>
      </c>
      <c r="D155" s="2"/>
      <c r="E155" s="2"/>
      <c r="F155" s="2"/>
      <c r="G155" s="2"/>
      <c r="H155" s="2"/>
      <c r="I155" s="2" t="s">
        <v>36</v>
      </c>
      <c r="J155" s="2"/>
      <c r="K155" s="2"/>
      <c r="L155" s="198" t="s">
        <v>635</v>
      </c>
      <c r="M155" s="3" t="s">
        <v>36</v>
      </c>
      <c r="N155" s="3"/>
      <c r="O155" s="3"/>
      <c r="P155" s="3"/>
      <c r="Q155" s="3"/>
      <c r="R155" s="3"/>
      <c r="S155" s="3">
        <v>2026</v>
      </c>
      <c r="T155" s="3" t="s">
        <v>51</v>
      </c>
      <c r="U155" s="3" t="s">
        <v>44</v>
      </c>
    </row>
    <row r="156" spans="1:21" hidden="1" x14ac:dyDescent="0.35">
      <c r="A156" s="199" t="s">
        <v>791</v>
      </c>
      <c r="B156" s="16" t="s">
        <v>729</v>
      </c>
      <c r="C156" s="2">
        <v>0</v>
      </c>
      <c r="D156" s="2"/>
      <c r="E156" s="2"/>
      <c r="F156" s="2"/>
      <c r="G156" s="2"/>
      <c r="H156" s="2"/>
      <c r="I156" s="2" t="s">
        <v>36</v>
      </c>
      <c r="J156" s="2"/>
      <c r="K156" s="2"/>
      <c r="L156" s="198" t="s">
        <v>635</v>
      </c>
      <c r="M156" s="17" t="s">
        <v>36</v>
      </c>
      <c r="N156" s="17"/>
      <c r="O156" s="17"/>
      <c r="P156" s="17"/>
      <c r="Q156" s="17"/>
      <c r="R156" s="17"/>
      <c r="S156" s="3">
        <v>2026</v>
      </c>
      <c r="T156" s="3" t="s">
        <v>51</v>
      </c>
      <c r="U156" s="3" t="s">
        <v>44</v>
      </c>
    </row>
    <row r="157" spans="1:21" hidden="1" x14ac:dyDescent="0.35">
      <c r="A157" s="149" t="s">
        <v>797</v>
      </c>
      <c r="B157" s="16" t="s">
        <v>803</v>
      </c>
      <c r="C157" s="2">
        <v>0</v>
      </c>
      <c r="D157" s="2"/>
      <c r="E157" s="2"/>
      <c r="F157" s="2"/>
      <c r="G157" s="2"/>
      <c r="H157" s="2"/>
      <c r="I157" s="2" t="s">
        <v>36</v>
      </c>
      <c r="J157" s="2"/>
      <c r="K157" s="2"/>
      <c r="L157" s="150" t="s">
        <v>114</v>
      </c>
      <c r="M157" s="17" t="s">
        <v>36</v>
      </c>
      <c r="N157" s="17"/>
      <c r="O157" s="17"/>
      <c r="P157" s="17"/>
      <c r="Q157" s="17"/>
      <c r="R157" s="17"/>
      <c r="S157" s="3">
        <v>2026</v>
      </c>
      <c r="T157" s="3" t="s">
        <v>51</v>
      </c>
      <c r="U157" s="3" t="s">
        <v>44</v>
      </c>
    </row>
    <row r="158" spans="1:21" hidden="1" x14ac:dyDescent="0.35">
      <c r="A158" s="194" t="s">
        <v>797</v>
      </c>
      <c r="B158" s="16" t="s">
        <v>759</v>
      </c>
      <c r="C158" s="2">
        <v>0</v>
      </c>
      <c r="D158" s="2"/>
      <c r="E158" s="2"/>
      <c r="F158" s="2"/>
      <c r="G158" s="2"/>
      <c r="H158" s="2"/>
      <c r="I158" s="2" t="s">
        <v>36</v>
      </c>
      <c r="J158" s="2"/>
      <c r="K158" s="2"/>
      <c r="L158" s="190" t="s">
        <v>278</v>
      </c>
      <c r="M158" s="17" t="s">
        <v>36</v>
      </c>
      <c r="N158" s="17"/>
      <c r="O158" s="17"/>
      <c r="P158" s="17"/>
      <c r="Q158" s="17"/>
      <c r="R158" s="17"/>
      <c r="S158" s="3">
        <v>2026</v>
      </c>
      <c r="T158" s="3" t="s">
        <v>51</v>
      </c>
      <c r="U158" s="3" t="s">
        <v>44</v>
      </c>
    </row>
    <row r="159" spans="1:21" hidden="1" x14ac:dyDescent="0.35">
      <c r="A159" s="154" t="s">
        <v>797</v>
      </c>
      <c r="B159" s="16" t="s">
        <v>759</v>
      </c>
      <c r="C159" s="2">
        <v>0</v>
      </c>
      <c r="D159" s="2"/>
      <c r="E159" s="2"/>
      <c r="F159" s="2"/>
      <c r="G159" s="2"/>
      <c r="H159" s="2"/>
      <c r="I159" s="2" t="s">
        <v>36</v>
      </c>
      <c r="J159" s="2"/>
      <c r="K159" s="2"/>
      <c r="L159" s="152" t="s">
        <v>45</v>
      </c>
      <c r="M159" s="17" t="s">
        <v>36</v>
      </c>
      <c r="N159" s="17"/>
      <c r="O159" s="17"/>
      <c r="P159" s="17"/>
      <c r="Q159" s="17"/>
      <c r="R159" s="17"/>
      <c r="S159" s="3">
        <v>2026</v>
      </c>
      <c r="T159" s="3" t="s">
        <v>51</v>
      </c>
      <c r="U159" s="3" t="s">
        <v>44</v>
      </c>
    </row>
    <row r="160" spans="1:21" hidden="1" x14ac:dyDescent="0.35">
      <c r="A160" s="184" t="s">
        <v>797</v>
      </c>
      <c r="B160" s="16" t="s">
        <v>759</v>
      </c>
      <c r="C160" s="2">
        <v>0</v>
      </c>
      <c r="D160" s="2"/>
      <c r="E160" s="2"/>
      <c r="F160" s="2"/>
      <c r="G160" s="2"/>
      <c r="H160" s="2"/>
      <c r="I160" s="2" t="s">
        <v>36</v>
      </c>
      <c r="J160" s="2"/>
      <c r="K160" s="2"/>
      <c r="L160" s="180" t="s">
        <v>105</v>
      </c>
      <c r="M160" s="17" t="s">
        <v>36</v>
      </c>
      <c r="N160" s="17"/>
      <c r="O160" s="17"/>
      <c r="P160" s="17"/>
      <c r="Q160" s="17"/>
      <c r="R160" s="17"/>
      <c r="S160" s="3">
        <v>2026</v>
      </c>
      <c r="T160" s="3" t="s">
        <v>51</v>
      </c>
      <c r="U160" s="3" t="s">
        <v>44</v>
      </c>
    </row>
    <row r="161" spans="1:21" hidden="1" x14ac:dyDescent="0.35">
      <c r="A161" s="154" t="s">
        <v>811</v>
      </c>
      <c r="B161" s="16" t="s">
        <v>759</v>
      </c>
      <c r="C161" s="2">
        <v>0</v>
      </c>
      <c r="D161" s="2"/>
      <c r="E161" s="2"/>
      <c r="F161" s="2"/>
      <c r="G161" s="2"/>
      <c r="H161" s="2"/>
      <c r="I161" s="2" t="s">
        <v>36</v>
      </c>
      <c r="J161" s="2"/>
      <c r="K161" s="2"/>
      <c r="L161" s="152" t="s">
        <v>45</v>
      </c>
      <c r="M161" s="17"/>
      <c r="N161" s="17" t="s">
        <v>36</v>
      </c>
      <c r="O161" s="17"/>
      <c r="P161" s="17"/>
      <c r="Q161" s="17"/>
      <c r="R161" s="17"/>
      <c r="S161" s="3">
        <v>2026</v>
      </c>
      <c r="T161" s="3" t="s">
        <v>51</v>
      </c>
      <c r="U161" s="3" t="s">
        <v>44</v>
      </c>
    </row>
    <row r="162" spans="1:21" hidden="1" x14ac:dyDescent="0.35">
      <c r="A162" s="199" t="s">
        <v>815</v>
      </c>
      <c r="B162" s="16" t="s">
        <v>729</v>
      </c>
      <c r="C162" s="2">
        <v>0</v>
      </c>
      <c r="D162" s="2"/>
      <c r="E162" s="2"/>
      <c r="F162" s="2"/>
      <c r="G162" s="2"/>
      <c r="H162" s="2"/>
      <c r="I162" s="2"/>
      <c r="J162" s="2"/>
      <c r="K162" s="2" t="s">
        <v>36</v>
      </c>
      <c r="L162" s="198" t="s">
        <v>635</v>
      </c>
      <c r="M162" s="17"/>
      <c r="N162" s="17" t="s">
        <v>36</v>
      </c>
      <c r="O162" s="17"/>
      <c r="P162" s="17"/>
      <c r="Q162" s="17"/>
      <c r="R162" s="17"/>
      <c r="S162" s="3">
        <v>2026</v>
      </c>
      <c r="T162" s="3" t="s">
        <v>51</v>
      </c>
      <c r="U162" s="3" t="s">
        <v>44</v>
      </c>
    </row>
    <row r="163" spans="1:21" hidden="1" x14ac:dyDescent="0.35">
      <c r="A163" s="199" t="s">
        <v>815</v>
      </c>
      <c r="B163" s="16" t="s">
        <v>729</v>
      </c>
      <c r="C163" s="2">
        <v>0</v>
      </c>
      <c r="D163" s="2"/>
      <c r="E163" s="2"/>
      <c r="F163" s="2"/>
      <c r="G163" s="2"/>
      <c r="H163" s="2"/>
      <c r="I163" s="2"/>
      <c r="J163" s="2"/>
      <c r="K163" s="2" t="s">
        <v>36</v>
      </c>
      <c r="L163" s="198" t="s">
        <v>635</v>
      </c>
      <c r="M163" s="17"/>
      <c r="N163" s="17" t="s">
        <v>36</v>
      </c>
      <c r="O163" s="17"/>
      <c r="P163" s="17"/>
      <c r="Q163" s="17"/>
      <c r="R163" s="17"/>
      <c r="S163" s="3">
        <v>2026</v>
      </c>
      <c r="T163" s="3" t="s">
        <v>51</v>
      </c>
      <c r="U163" s="3" t="s">
        <v>44</v>
      </c>
    </row>
    <row r="164" spans="1:21" hidden="1" x14ac:dyDescent="0.35">
      <c r="A164" s="199" t="s">
        <v>815</v>
      </c>
      <c r="B164" s="16" t="s">
        <v>729</v>
      </c>
      <c r="C164" s="2">
        <v>0</v>
      </c>
      <c r="D164" s="2"/>
      <c r="E164" s="2"/>
      <c r="F164" s="2"/>
      <c r="G164" s="2"/>
      <c r="H164" s="2"/>
      <c r="I164" s="2"/>
      <c r="J164" s="2"/>
      <c r="K164" s="2" t="s">
        <v>36</v>
      </c>
      <c r="L164" s="198" t="s">
        <v>635</v>
      </c>
      <c r="M164" s="17"/>
      <c r="N164" s="17" t="s">
        <v>36</v>
      </c>
      <c r="O164" s="17"/>
      <c r="P164" s="17"/>
      <c r="Q164" s="17"/>
      <c r="R164" s="17"/>
      <c r="S164" s="3">
        <v>2026</v>
      </c>
      <c r="T164" s="3" t="s">
        <v>51</v>
      </c>
      <c r="U164" s="3" t="s">
        <v>44</v>
      </c>
    </row>
    <row r="165" spans="1:21" hidden="1" x14ac:dyDescent="0.35">
      <c r="A165" s="154" t="s">
        <v>815</v>
      </c>
      <c r="B165" s="13" t="s">
        <v>759</v>
      </c>
      <c r="C165" s="2">
        <v>0</v>
      </c>
      <c r="D165" s="2"/>
      <c r="E165" s="2"/>
      <c r="F165" s="2"/>
      <c r="G165" s="2"/>
      <c r="H165" s="2"/>
      <c r="I165" s="2"/>
      <c r="J165" s="2"/>
      <c r="K165" s="2" t="s">
        <v>36</v>
      </c>
      <c r="L165" s="153" t="s">
        <v>45</v>
      </c>
      <c r="M165" s="17"/>
      <c r="N165" s="17" t="s">
        <v>36</v>
      </c>
      <c r="O165" s="17"/>
      <c r="P165" s="17"/>
      <c r="Q165" s="17"/>
      <c r="R165" s="17"/>
      <c r="S165" s="3">
        <v>2026</v>
      </c>
      <c r="T165" s="3" t="s">
        <v>51</v>
      </c>
      <c r="U165" s="3" t="s">
        <v>44</v>
      </c>
    </row>
    <row r="166" spans="1:21" hidden="1" x14ac:dyDescent="0.35">
      <c r="A166" s="154" t="s">
        <v>835</v>
      </c>
      <c r="B166" s="13" t="s">
        <v>841</v>
      </c>
      <c r="C166" s="2">
        <v>0</v>
      </c>
      <c r="D166" s="2" t="s">
        <v>36</v>
      </c>
      <c r="E166" s="2"/>
      <c r="F166" s="2"/>
      <c r="G166" s="2"/>
      <c r="H166" s="2"/>
      <c r="I166" s="2"/>
      <c r="J166" s="2"/>
      <c r="K166" s="2"/>
      <c r="L166" s="153" t="s">
        <v>45</v>
      </c>
      <c r="M166" s="17"/>
      <c r="N166" s="17"/>
      <c r="O166" s="17" t="s">
        <v>36</v>
      </c>
      <c r="P166" s="17"/>
      <c r="Q166" s="17"/>
      <c r="R166" s="17"/>
      <c r="S166" s="3">
        <v>2026</v>
      </c>
      <c r="T166" s="3" t="s">
        <v>51</v>
      </c>
      <c r="U166" s="3" t="s">
        <v>44</v>
      </c>
    </row>
    <row r="167" spans="1:21" hidden="1" x14ac:dyDescent="0.35">
      <c r="A167" s="154" t="s">
        <v>835</v>
      </c>
      <c r="B167" s="16" t="s">
        <v>841</v>
      </c>
      <c r="C167" s="2">
        <v>0</v>
      </c>
      <c r="D167" s="2" t="s">
        <v>36</v>
      </c>
      <c r="E167" s="2"/>
      <c r="F167" s="2"/>
      <c r="G167" s="2"/>
      <c r="H167" s="2"/>
      <c r="I167" s="2"/>
      <c r="J167" s="2"/>
      <c r="K167" s="2"/>
      <c r="L167" s="153" t="s">
        <v>45</v>
      </c>
      <c r="M167" s="17"/>
      <c r="N167" s="17"/>
      <c r="O167" s="17" t="s">
        <v>36</v>
      </c>
      <c r="P167" s="17"/>
      <c r="Q167" s="17"/>
      <c r="R167" s="17"/>
      <c r="S167" s="3">
        <v>2026</v>
      </c>
      <c r="T167" s="3" t="s">
        <v>51</v>
      </c>
      <c r="U167" s="3" t="s">
        <v>44</v>
      </c>
    </row>
    <row r="168" spans="1:21" hidden="1" x14ac:dyDescent="0.35">
      <c r="A168" s="154" t="s">
        <v>845</v>
      </c>
      <c r="B168" s="13" t="s">
        <v>851</v>
      </c>
      <c r="C168" s="2">
        <v>0</v>
      </c>
      <c r="D168" s="2"/>
      <c r="E168" s="2" t="s">
        <v>36</v>
      </c>
      <c r="F168" s="2"/>
      <c r="G168" s="2"/>
      <c r="H168" s="2"/>
      <c r="I168" s="2"/>
      <c r="J168" s="2"/>
      <c r="K168" s="2"/>
      <c r="L168" s="153" t="s">
        <v>45</v>
      </c>
      <c r="M168" s="17" t="s">
        <v>36</v>
      </c>
      <c r="N168" s="17"/>
      <c r="O168" s="17"/>
      <c r="P168" s="17"/>
      <c r="Q168" s="17"/>
      <c r="R168" s="17"/>
      <c r="S168" s="3">
        <v>2026</v>
      </c>
      <c r="T168" s="3" t="s">
        <v>51</v>
      </c>
      <c r="U168" s="3" t="s">
        <v>44</v>
      </c>
    </row>
    <row r="169" spans="1:21" hidden="1" x14ac:dyDescent="0.35">
      <c r="A169" s="154" t="s">
        <v>845</v>
      </c>
      <c r="B169" s="16" t="s">
        <v>856</v>
      </c>
      <c r="C169" s="2">
        <v>0</v>
      </c>
      <c r="D169" s="2"/>
      <c r="E169" s="2" t="s">
        <v>36</v>
      </c>
      <c r="F169" s="2"/>
      <c r="G169" s="2"/>
      <c r="H169" s="2"/>
      <c r="I169" s="2"/>
      <c r="J169" s="2"/>
      <c r="K169" s="2"/>
      <c r="L169" s="153" t="s">
        <v>45</v>
      </c>
      <c r="M169" s="17" t="s">
        <v>36</v>
      </c>
      <c r="N169" s="17"/>
      <c r="O169" s="17"/>
      <c r="P169" s="17"/>
      <c r="Q169" s="17"/>
      <c r="R169" s="17"/>
      <c r="S169" s="3">
        <v>2026</v>
      </c>
      <c r="T169" s="3" t="s">
        <v>51</v>
      </c>
      <c r="U169" s="3" t="s">
        <v>44</v>
      </c>
    </row>
    <row r="170" spans="1:21" hidden="1" x14ac:dyDescent="0.35">
      <c r="A170" s="154" t="s">
        <v>845</v>
      </c>
      <c r="B170" s="16" t="s">
        <v>841</v>
      </c>
      <c r="C170" s="2">
        <v>0</v>
      </c>
      <c r="D170" s="2"/>
      <c r="E170" s="2" t="s">
        <v>36</v>
      </c>
      <c r="F170" s="2"/>
      <c r="G170" s="2"/>
      <c r="H170" s="2"/>
      <c r="I170" s="2"/>
      <c r="J170" s="2"/>
      <c r="K170" s="2"/>
      <c r="L170" s="157" t="s">
        <v>45</v>
      </c>
      <c r="M170" s="17" t="s">
        <v>36</v>
      </c>
      <c r="N170" s="17"/>
      <c r="O170" s="17"/>
      <c r="P170" s="17"/>
      <c r="Q170" s="17"/>
      <c r="R170" s="17"/>
      <c r="S170" s="3">
        <v>2026</v>
      </c>
      <c r="T170" s="3" t="s">
        <v>51</v>
      </c>
      <c r="U170" s="3" t="s">
        <v>44</v>
      </c>
    </row>
    <row r="171" spans="1:21" hidden="1" x14ac:dyDescent="0.35">
      <c r="A171" s="154" t="s">
        <v>857</v>
      </c>
      <c r="B171" s="13" t="s">
        <v>841</v>
      </c>
      <c r="C171" s="2">
        <v>0</v>
      </c>
      <c r="D171" s="2"/>
      <c r="E171" s="2" t="s">
        <v>36</v>
      </c>
      <c r="F171" s="2"/>
      <c r="G171" s="2"/>
      <c r="H171" s="2"/>
      <c r="I171" s="2"/>
      <c r="J171" s="2"/>
      <c r="K171" s="2"/>
      <c r="L171" s="153" t="s">
        <v>45</v>
      </c>
      <c r="M171" s="17"/>
      <c r="N171" s="17"/>
      <c r="O171" s="17" t="s">
        <v>36</v>
      </c>
      <c r="P171" s="17"/>
      <c r="Q171" s="17"/>
      <c r="R171" s="17"/>
      <c r="S171" s="3">
        <v>2026</v>
      </c>
      <c r="T171" s="3" t="s">
        <v>51</v>
      </c>
      <c r="U171" s="3" t="s">
        <v>44</v>
      </c>
    </row>
    <row r="172" spans="1:21" hidden="1" x14ac:dyDescent="0.35">
      <c r="A172" s="154" t="s">
        <v>857</v>
      </c>
      <c r="B172" s="14" t="s">
        <v>865</v>
      </c>
      <c r="C172" s="2">
        <v>0</v>
      </c>
      <c r="D172" s="2"/>
      <c r="E172" s="2" t="s">
        <v>36</v>
      </c>
      <c r="F172" s="2"/>
      <c r="G172" s="2"/>
      <c r="H172" s="2"/>
      <c r="I172" s="2"/>
      <c r="J172" s="2"/>
      <c r="K172" s="2"/>
      <c r="L172" s="153" t="s">
        <v>45</v>
      </c>
      <c r="M172" s="17"/>
      <c r="N172" s="17"/>
      <c r="O172" s="17" t="s">
        <v>36</v>
      </c>
      <c r="P172" s="17"/>
      <c r="Q172" s="17"/>
      <c r="R172" s="17"/>
      <c r="S172" s="3">
        <v>2026</v>
      </c>
      <c r="T172" s="3" t="s">
        <v>51</v>
      </c>
      <c r="U172" s="3" t="s">
        <v>44</v>
      </c>
    </row>
    <row r="173" spans="1:21" hidden="1" x14ac:dyDescent="0.35">
      <c r="A173" s="154" t="s">
        <v>857</v>
      </c>
      <c r="B173" s="14" t="s">
        <v>841</v>
      </c>
      <c r="C173" s="2">
        <v>0</v>
      </c>
      <c r="D173" s="2"/>
      <c r="E173" s="2" t="s">
        <v>36</v>
      </c>
      <c r="F173" s="2"/>
      <c r="G173" s="2"/>
      <c r="H173" s="2"/>
      <c r="I173" s="2"/>
      <c r="J173" s="2"/>
      <c r="K173" s="2"/>
      <c r="L173" s="153" t="s">
        <v>45</v>
      </c>
      <c r="M173" s="17"/>
      <c r="N173" s="17"/>
      <c r="O173" s="17" t="s">
        <v>36</v>
      </c>
      <c r="P173" s="17"/>
      <c r="Q173" s="17"/>
      <c r="R173" s="17"/>
      <c r="S173" s="3">
        <v>2026</v>
      </c>
      <c r="T173" s="3" t="s">
        <v>51</v>
      </c>
      <c r="U173" s="3" t="s">
        <v>44</v>
      </c>
    </row>
    <row r="174" spans="1:21" hidden="1" x14ac:dyDescent="0.35">
      <c r="A174" s="154" t="s">
        <v>866</v>
      </c>
      <c r="B174" s="14" t="s">
        <v>841</v>
      </c>
      <c r="C174" s="2">
        <v>0</v>
      </c>
      <c r="D174" s="2" t="s">
        <v>36</v>
      </c>
      <c r="E174" s="2"/>
      <c r="F174" s="2"/>
      <c r="G174" s="2"/>
      <c r="H174" s="2"/>
      <c r="I174" s="2"/>
      <c r="J174" s="2"/>
      <c r="K174" s="2"/>
      <c r="L174" s="153" t="s">
        <v>45</v>
      </c>
      <c r="M174" s="17"/>
      <c r="N174" s="17"/>
      <c r="O174" s="17" t="s">
        <v>36</v>
      </c>
      <c r="P174" s="17"/>
      <c r="Q174" s="17"/>
      <c r="R174" s="17"/>
      <c r="S174" s="3">
        <v>2026</v>
      </c>
      <c r="T174" s="3" t="s">
        <v>51</v>
      </c>
      <c r="U174" s="3" t="s">
        <v>44</v>
      </c>
    </row>
    <row r="175" spans="1:21" hidden="1" x14ac:dyDescent="0.35">
      <c r="A175" s="154" t="s">
        <v>866</v>
      </c>
      <c r="B175" s="14" t="s">
        <v>841</v>
      </c>
      <c r="C175" s="2">
        <v>0</v>
      </c>
      <c r="D175" s="2" t="s">
        <v>36</v>
      </c>
      <c r="E175" s="2"/>
      <c r="F175" s="2"/>
      <c r="G175" s="2"/>
      <c r="H175" s="2"/>
      <c r="I175" s="2"/>
      <c r="J175" s="2"/>
      <c r="K175" s="2"/>
      <c r="L175" s="153" t="s">
        <v>45</v>
      </c>
      <c r="M175" s="17"/>
      <c r="N175" s="17"/>
      <c r="O175" s="17" t="s">
        <v>36</v>
      </c>
      <c r="P175" s="17"/>
      <c r="Q175" s="17"/>
      <c r="R175" s="17"/>
      <c r="S175" s="3">
        <v>2026</v>
      </c>
      <c r="T175" s="3" t="s">
        <v>51</v>
      </c>
      <c r="U175" s="3" t="s">
        <v>44</v>
      </c>
    </row>
    <row r="176" spans="1:21" hidden="1" x14ac:dyDescent="0.35">
      <c r="A176" s="154" t="s">
        <v>869</v>
      </c>
      <c r="B176" s="14" t="s">
        <v>875</v>
      </c>
      <c r="C176" s="2">
        <v>0</v>
      </c>
      <c r="D176" s="2" t="s">
        <v>36</v>
      </c>
      <c r="E176" s="2"/>
      <c r="F176" s="2"/>
      <c r="G176" s="2"/>
      <c r="H176" s="2"/>
      <c r="I176" s="2"/>
      <c r="J176" s="2"/>
      <c r="K176" s="2"/>
      <c r="L176" s="153" t="s">
        <v>45</v>
      </c>
      <c r="M176" s="17" t="s">
        <v>36</v>
      </c>
      <c r="N176" s="17"/>
      <c r="O176" s="17"/>
      <c r="P176" s="17"/>
      <c r="Q176" s="17"/>
      <c r="R176" s="17"/>
      <c r="S176" s="3">
        <v>2026</v>
      </c>
      <c r="T176" s="3" t="s">
        <v>51</v>
      </c>
      <c r="U176" s="3" t="s">
        <v>44</v>
      </c>
    </row>
    <row r="177" spans="1:21" hidden="1" x14ac:dyDescent="0.35">
      <c r="A177" s="154" t="s">
        <v>869</v>
      </c>
      <c r="B177" s="14" t="s">
        <v>841</v>
      </c>
      <c r="C177" s="2">
        <v>0</v>
      </c>
      <c r="D177" s="2" t="s">
        <v>36</v>
      </c>
      <c r="E177" s="2"/>
      <c r="F177" s="2"/>
      <c r="G177" s="2"/>
      <c r="H177" s="2"/>
      <c r="I177" s="2"/>
      <c r="J177" s="2"/>
      <c r="K177" s="2"/>
      <c r="L177" s="153" t="s">
        <v>45</v>
      </c>
      <c r="M177" s="17" t="s">
        <v>36</v>
      </c>
      <c r="N177" s="17"/>
      <c r="O177" s="17"/>
      <c r="P177" s="17"/>
      <c r="Q177" s="17"/>
      <c r="R177" s="17"/>
      <c r="S177" s="3">
        <v>2026</v>
      </c>
      <c r="T177" s="3" t="s">
        <v>51</v>
      </c>
      <c r="U177" s="3" t="s">
        <v>44</v>
      </c>
    </row>
    <row r="178" spans="1:21" hidden="1" x14ac:dyDescent="0.35">
      <c r="A178" s="154" t="s">
        <v>869</v>
      </c>
      <c r="B178" s="14" t="s">
        <v>841</v>
      </c>
      <c r="C178" s="2">
        <v>0</v>
      </c>
      <c r="D178" s="2" t="s">
        <v>36</v>
      </c>
      <c r="E178" s="2"/>
      <c r="F178" s="2"/>
      <c r="G178" s="2"/>
      <c r="H178" s="2"/>
      <c r="I178" s="2"/>
      <c r="J178" s="2"/>
      <c r="K178" s="2"/>
      <c r="L178" s="153" t="s">
        <v>45</v>
      </c>
      <c r="M178" s="17" t="s">
        <v>36</v>
      </c>
      <c r="N178" s="17"/>
      <c r="O178" s="17"/>
      <c r="P178" s="17"/>
      <c r="Q178" s="17"/>
      <c r="R178" s="17"/>
      <c r="S178" s="3">
        <v>2026</v>
      </c>
      <c r="T178" s="3" t="s">
        <v>51</v>
      </c>
      <c r="U178" s="3" t="s">
        <v>44</v>
      </c>
    </row>
    <row r="179" spans="1:21" hidden="1" x14ac:dyDescent="0.35">
      <c r="A179" s="154" t="s">
        <v>879</v>
      </c>
      <c r="B179" s="14" t="s">
        <v>875</v>
      </c>
      <c r="C179" s="2">
        <v>0</v>
      </c>
      <c r="D179" s="2" t="s">
        <v>36</v>
      </c>
      <c r="E179" s="2" t="s">
        <v>36</v>
      </c>
      <c r="F179" s="2"/>
      <c r="G179" s="2"/>
      <c r="H179" s="2"/>
      <c r="I179" s="2"/>
      <c r="J179" s="2"/>
      <c r="K179" s="2"/>
      <c r="L179" s="153" t="s">
        <v>45</v>
      </c>
      <c r="M179" s="17"/>
      <c r="N179" s="17"/>
      <c r="O179" s="17" t="s">
        <v>36</v>
      </c>
      <c r="P179" s="17"/>
      <c r="Q179" s="17"/>
      <c r="R179" s="17"/>
      <c r="S179" s="3">
        <v>2026</v>
      </c>
      <c r="T179" s="3" t="s">
        <v>51</v>
      </c>
      <c r="U179" s="3" t="s">
        <v>44</v>
      </c>
    </row>
    <row r="180" spans="1:21" hidden="1" x14ac:dyDescent="0.35">
      <c r="A180" s="154" t="s">
        <v>879</v>
      </c>
      <c r="B180" s="14" t="s">
        <v>841</v>
      </c>
      <c r="C180" s="2">
        <v>0</v>
      </c>
      <c r="D180" s="2" t="s">
        <v>36</v>
      </c>
      <c r="E180" s="2" t="s">
        <v>36</v>
      </c>
      <c r="F180" s="2"/>
      <c r="G180" s="2"/>
      <c r="H180" s="2"/>
      <c r="I180" s="2"/>
      <c r="J180" s="2"/>
      <c r="K180" s="2"/>
      <c r="L180" s="153" t="s">
        <v>45</v>
      </c>
      <c r="M180" s="17"/>
      <c r="N180" s="17"/>
      <c r="O180" s="17" t="s">
        <v>36</v>
      </c>
      <c r="P180" s="17"/>
      <c r="Q180" s="17"/>
      <c r="R180" s="17"/>
      <c r="S180" s="3">
        <v>2026</v>
      </c>
      <c r="T180" s="3" t="s">
        <v>51</v>
      </c>
      <c r="U180" s="3" t="s">
        <v>44</v>
      </c>
    </row>
    <row r="181" spans="1:21" hidden="1" x14ac:dyDescent="0.35">
      <c r="A181" s="154" t="s">
        <v>879</v>
      </c>
      <c r="B181" s="14" t="s">
        <v>841</v>
      </c>
      <c r="C181" s="2">
        <v>0</v>
      </c>
      <c r="D181" s="2" t="s">
        <v>36</v>
      </c>
      <c r="E181" s="2" t="s">
        <v>36</v>
      </c>
      <c r="F181" s="2"/>
      <c r="G181" s="2"/>
      <c r="H181" s="2"/>
      <c r="I181" s="2"/>
      <c r="J181" s="2"/>
      <c r="K181" s="2"/>
      <c r="L181" s="153" t="s">
        <v>45</v>
      </c>
      <c r="M181" s="17"/>
      <c r="N181" s="17"/>
      <c r="O181" s="17" t="s">
        <v>36</v>
      </c>
      <c r="P181" s="17"/>
      <c r="Q181" s="17"/>
      <c r="R181" s="17"/>
      <c r="S181" s="3">
        <v>2026</v>
      </c>
      <c r="T181" s="3" t="s">
        <v>51</v>
      </c>
      <c r="U181" s="3" t="s">
        <v>44</v>
      </c>
    </row>
    <row r="182" spans="1:21" hidden="1" x14ac:dyDescent="0.35">
      <c r="A182" s="154" t="s">
        <v>886</v>
      </c>
      <c r="B182" s="14" t="s">
        <v>729</v>
      </c>
      <c r="C182" s="2">
        <v>0</v>
      </c>
      <c r="D182" s="2"/>
      <c r="E182" s="2"/>
      <c r="F182" s="2"/>
      <c r="G182" s="2"/>
      <c r="H182" s="2"/>
      <c r="I182" s="2"/>
      <c r="J182" s="2"/>
      <c r="K182" s="2" t="s">
        <v>36</v>
      </c>
      <c r="L182" s="153" t="s">
        <v>45</v>
      </c>
      <c r="M182" s="17"/>
      <c r="N182" s="17" t="s">
        <v>36</v>
      </c>
      <c r="O182" s="17"/>
      <c r="P182" s="17"/>
      <c r="Q182" s="17"/>
      <c r="R182" s="17"/>
      <c r="S182" s="3">
        <v>2026</v>
      </c>
      <c r="T182" s="3" t="s">
        <v>51</v>
      </c>
      <c r="U182" s="3" t="s">
        <v>44</v>
      </c>
    </row>
    <row r="183" spans="1:21" hidden="1" x14ac:dyDescent="0.35">
      <c r="A183" s="154" t="s">
        <v>892</v>
      </c>
      <c r="B183" s="14" t="s">
        <v>875</v>
      </c>
      <c r="C183" s="2">
        <v>0</v>
      </c>
      <c r="D183" s="2" t="s">
        <v>36</v>
      </c>
      <c r="E183" s="2" t="s">
        <v>36</v>
      </c>
      <c r="F183" s="2"/>
      <c r="G183" s="2"/>
      <c r="H183" s="2"/>
      <c r="I183" s="2"/>
      <c r="J183" s="2"/>
      <c r="K183" s="2"/>
      <c r="L183" s="153" t="s">
        <v>45</v>
      </c>
      <c r="M183" s="17" t="s">
        <v>36</v>
      </c>
      <c r="N183" s="17"/>
      <c r="O183" s="17"/>
      <c r="P183" s="17"/>
      <c r="Q183" s="17"/>
      <c r="R183" s="17"/>
      <c r="S183" s="3">
        <v>2026</v>
      </c>
      <c r="T183" s="3" t="s">
        <v>51</v>
      </c>
      <c r="U183" s="3" t="s">
        <v>44</v>
      </c>
    </row>
    <row r="184" spans="1:21" hidden="1" x14ac:dyDescent="0.35">
      <c r="A184" s="154" t="s">
        <v>892</v>
      </c>
      <c r="B184" s="14" t="s">
        <v>841</v>
      </c>
      <c r="C184" s="2">
        <v>0</v>
      </c>
      <c r="D184" s="2" t="s">
        <v>36</v>
      </c>
      <c r="E184" s="2" t="s">
        <v>36</v>
      </c>
      <c r="F184" s="2"/>
      <c r="G184" s="2"/>
      <c r="H184" s="2"/>
      <c r="I184" s="2"/>
      <c r="J184" s="2"/>
      <c r="K184" s="2"/>
      <c r="L184" s="153" t="s">
        <v>45</v>
      </c>
      <c r="M184" s="17" t="s">
        <v>36</v>
      </c>
      <c r="N184" s="17"/>
      <c r="O184" s="17"/>
      <c r="P184" s="17"/>
      <c r="Q184" s="17"/>
      <c r="R184" s="17"/>
      <c r="S184" s="3">
        <v>2026</v>
      </c>
      <c r="T184" s="3" t="s">
        <v>51</v>
      </c>
      <c r="U184" s="3" t="s">
        <v>44</v>
      </c>
    </row>
    <row r="185" spans="1:21" hidden="1" x14ac:dyDescent="0.35">
      <c r="A185" s="154" t="s">
        <v>892</v>
      </c>
      <c r="B185" s="14" t="s">
        <v>841</v>
      </c>
      <c r="C185" s="2">
        <v>0</v>
      </c>
      <c r="D185" s="2" t="s">
        <v>36</v>
      </c>
      <c r="E185" s="2" t="s">
        <v>36</v>
      </c>
      <c r="F185" s="2"/>
      <c r="G185" s="2"/>
      <c r="H185" s="2"/>
      <c r="I185" s="2"/>
      <c r="J185" s="2"/>
      <c r="K185" s="2"/>
      <c r="L185" s="153" t="s">
        <v>45</v>
      </c>
      <c r="M185" s="17" t="s">
        <v>36</v>
      </c>
      <c r="N185" s="17"/>
      <c r="O185" s="17"/>
      <c r="P185" s="17"/>
      <c r="Q185" s="17"/>
      <c r="R185" s="17"/>
      <c r="S185" s="3">
        <v>2026</v>
      </c>
      <c r="T185" s="3" t="s">
        <v>51</v>
      </c>
      <c r="U185" s="3" t="s">
        <v>44</v>
      </c>
    </row>
    <row r="186" spans="1:21" hidden="1" x14ac:dyDescent="0.35">
      <c r="A186" s="154" t="s">
        <v>892</v>
      </c>
      <c r="B186" s="14" t="s">
        <v>841</v>
      </c>
      <c r="C186" s="2">
        <v>0</v>
      </c>
      <c r="D186" s="2" t="s">
        <v>36</v>
      </c>
      <c r="E186" s="2" t="s">
        <v>36</v>
      </c>
      <c r="F186" s="2"/>
      <c r="G186" s="2"/>
      <c r="H186" s="2"/>
      <c r="I186" s="2"/>
      <c r="J186" s="2"/>
      <c r="K186" s="2"/>
      <c r="L186" s="153" t="s">
        <v>45</v>
      </c>
      <c r="M186" s="17" t="s">
        <v>36</v>
      </c>
      <c r="N186" s="17"/>
      <c r="O186" s="17"/>
      <c r="P186" s="17"/>
      <c r="Q186" s="17"/>
      <c r="R186" s="17"/>
      <c r="S186" s="3">
        <v>2026</v>
      </c>
      <c r="T186" s="3" t="s">
        <v>51</v>
      </c>
      <c r="U186" s="3" t="s">
        <v>44</v>
      </c>
    </row>
    <row r="187" spans="1:21" hidden="1" x14ac:dyDescent="0.35">
      <c r="A187" s="154" t="s">
        <v>902</v>
      </c>
      <c r="B187" s="14" t="s">
        <v>875</v>
      </c>
      <c r="C187" s="2">
        <v>0</v>
      </c>
      <c r="D187" s="2" t="s">
        <v>36</v>
      </c>
      <c r="E187" s="2" t="s">
        <v>36</v>
      </c>
      <c r="F187" s="2"/>
      <c r="G187" s="2"/>
      <c r="H187" s="2"/>
      <c r="I187" s="2"/>
      <c r="J187" s="2"/>
      <c r="K187" s="2"/>
      <c r="L187" s="153" t="s">
        <v>45</v>
      </c>
      <c r="M187" s="17" t="s">
        <v>36</v>
      </c>
      <c r="N187" s="17"/>
      <c r="O187" s="17"/>
      <c r="P187" s="17"/>
      <c r="Q187" s="17"/>
      <c r="R187" s="17"/>
      <c r="S187" s="3">
        <v>2026</v>
      </c>
      <c r="T187" s="3" t="s">
        <v>51</v>
      </c>
      <c r="U187" s="3" t="s">
        <v>44</v>
      </c>
    </row>
    <row r="188" spans="1:21" hidden="1" x14ac:dyDescent="0.35">
      <c r="A188" s="154" t="s">
        <v>902</v>
      </c>
      <c r="B188" s="14" t="s">
        <v>875</v>
      </c>
      <c r="C188" s="2">
        <v>0</v>
      </c>
      <c r="D188" s="2" t="s">
        <v>36</v>
      </c>
      <c r="E188" s="2" t="s">
        <v>36</v>
      </c>
      <c r="F188" s="2"/>
      <c r="G188" s="2"/>
      <c r="H188" s="2"/>
      <c r="I188" s="2"/>
      <c r="J188" s="2"/>
      <c r="K188" s="2"/>
      <c r="L188" s="153" t="s">
        <v>45</v>
      </c>
      <c r="M188" s="17" t="s">
        <v>36</v>
      </c>
      <c r="N188" s="17"/>
      <c r="O188" s="17"/>
      <c r="P188" s="17"/>
      <c r="Q188" s="17"/>
      <c r="R188" s="17"/>
      <c r="S188" s="3">
        <v>2026</v>
      </c>
      <c r="T188" s="3" t="s">
        <v>51</v>
      </c>
      <c r="U188" s="3" t="s">
        <v>44</v>
      </c>
    </row>
    <row r="189" spans="1:21" hidden="1" x14ac:dyDescent="0.35">
      <c r="A189" s="154" t="s">
        <v>902</v>
      </c>
      <c r="B189" s="14" t="s">
        <v>841</v>
      </c>
      <c r="C189" s="2">
        <v>0</v>
      </c>
      <c r="D189" s="2" t="s">
        <v>36</v>
      </c>
      <c r="E189" s="2" t="s">
        <v>36</v>
      </c>
      <c r="F189" s="2"/>
      <c r="G189" s="2"/>
      <c r="H189" s="2"/>
      <c r="I189" s="2"/>
      <c r="J189" s="2"/>
      <c r="K189" s="2"/>
      <c r="L189" s="153" t="s">
        <v>45</v>
      </c>
      <c r="M189" s="17" t="s">
        <v>36</v>
      </c>
      <c r="N189" s="17"/>
      <c r="O189" s="17"/>
      <c r="P189" s="17"/>
      <c r="Q189" s="17"/>
      <c r="R189" s="17"/>
      <c r="S189" s="3">
        <v>2026</v>
      </c>
      <c r="T189" s="3" t="s">
        <v>51</v>
      </c>
      <c r="U189" s="3" t="s">
        <v>44</v>
      </c>
    </row>
    <row r="190" spans="1:21" hidden="1" x14ac:dyDescent="0.35">
      <c r="A190" s="154" t="s">
        <v>911</v>
      </c>
      <c r="B190" s="14" t="s">
        <v>875</v>
      </c>
      <c r="C190" s="2">
        <v>0</v>
      </c>
      <c r="D190" s="2" t="s">
        <v>36</v>
      </c>
      <c r="E190" s="2" t="s">
        <v>36</v>
      </c>
      <c r="F190" s="2"/>
      <c r="G190" s="2"/>
      <c r="H190" s="2"/>
      <c r="I190" s="2"/>
      <c r="J190" s="2"/>
      <c r="K190" s="2"/>
      <c r="L190" s="153" t="s">
        <v>45</v>
      </c>
      <c r="M190" s="17" t="s">
        <v>36</v>
      </c>
      <c r="N190" s="17"/>
      <c r="O190" s="17"/>
      <c r="P190" s="17"/>
      <c r="Q190" s="17"/>
      <c r="R190" s="17"/>
      <c r="S190" s="3">
        <v>2026</v>
      </c>
      <c r="T190" s="3" t="s">
        <v>51</v>
      </c>
      <c r="U190" s="3" t="s">
        <v>44</v>
      </c>
    </row>
    <row r="191" spans="1:21" hidden="1" x14ac:dyDescent="0.35">
      <c r="A191" s="154" t="s">
        <v>911</v>
      </c>
      <c r="B191" s="14" t="s">
        <v>875</v>
      </c>
      <c r="C191" s="2">
        <v>0</v>
      </c>
      <c r="D191" s="2" t="s">
        <v>36</v>
      </c>
      <c r="E191" s="2" t="s">
        <v>36</v>
      </c>
      <c r="F191" s="2"/>
      <c r="G191" s="2"/>
      <c r="H191" s="2"/>
      <c r="I191" s="2"/>
      <c r="J191" s="2"/>
      <c r="K191" s="2"/>
      <c r="L191" s="153" t="s">
        <v>45</v>
      </c>
      <c r="M191" s="17" t="s">
        <v>36</v>
      </c>
      <c r="N191" s="17"/>
      <c r="O191" s="17"/>
      <c r="P191" s="17"/>
      <c r="Q191" s="17"/>
      <c r="R191" s="17"/>
      <c r="S191" s="3">
        <v>2026</v>
      </c>
      <c r="T191" s="3" t="s">
        <v>51</v>
      </c>
      <c r="U191" s="3" t="s">
        <v>44</v>
      </c>
    </row>
    <row r="192" spans="1:21" hidden="1" x14ac:dyDescent="0.35">
      <c r="A192" s="154" t="s">
        <v>911</v>
      </c>
      <c r="B192" s="14" t="s">
        <v>841</v>
      </c>
      <c r="C192" s="2">
        <v>0</v>
      </c>
      <c r="D192" s="2" t="s">
        <v>36</v>
      </c>
      <c r="E192" s="2" t="s">
        <v>36</v>
      </c>
      <c r="F192" s="2"/>
      <c r="G192" s="2"/>
      <c r="H192" s="2"/>
      <c r="I192" s="2"/>
      <c r="J192" s="2"/>
      <c r="K192" s="2"/>
      <c r="L192" s="153" t="s">
        <v>45</v>
      </c>
      <c r="M192" s="17" t="s">
        <v>36</v>
      </c>
      <c r="N192" s="17"/>
      <c r="O192" s="17"/>
      <c r="P192" s="17"/>
      <c r="Q192" s="17"/>
      <c r="R192" s="17"/>
      <c r="S192" s="3">
        <v>2026</v>
      </c>
      <c r="T192" s="3" t="s">
        <v>51</v>
      </c>
      <c r="U192" s="3" t="s">
        <v>44</v>
      </c>
    </row>
    <row r="193" spans="1:21" hidden="1" x14ac:dyDescent="0.35">
      <c r="A193" s="154" t="s">
        <v>918</v>
      </c>
      <c r="B193" s="14" t="s">
        <v>841</v>
      </c>
      <c r="C193" s="2">
        <v>0</v>
      </c>
      <c r="D193" s="2" t="s">
        <v>36</v>
      </c>
      <c r="E193" s="2" t="s">
        <v>36</v>
      </c>
      <c r="F193" s="2"/>
      <c r="G193" s="2"/>
      <c r="H193" s="2"/>
      <c r="I193" s="2"/>
      <c r="J193" s="2"/>
      <c r="K193" s="2"/>
      <c r="L193" s="153" t="s">
        <v>45</v>
      </c>
      <c r="M193" s="17" t="s">
        <v>36</v>
      </c>
      <c r="N193" s="17"/>
      <c r="O193" s="17"/>
      <c r="P193" s="17"/>
      <c r="Q193" s="17"/>
      <c r="R193" s="17"/>
      <c r="S193" s="3">
        <v>2026</v>
      </c>
      <c r="T193" s="3" t="s">
        <v>51</v>
      </c>
      <c r="U193" s="3" t="s">
        <v>44</v>
      </c>
    </row>
    <row r="194" spans="1:21" hidden="1" x14ac:dyDescent="0.35">
      <c r="A194" s="154" t="s">
        <v>918</v>
      </c>
      <c r="B194" s="14" t="s">
        <v>924</v>
      </c>
      <c r="C194" s="2">
        <v>0</v>
      </c>
      <c r="D194" s="2" t="s">
        <v>36</v>
      </c>
      <c r="E194" s="2" t="s">
        <v>36</v>
      </c>
      <c r="F194" s="2"/>
      <c r="G194" s="2"/>
      <c r="H194" s="2"/>
      <c r="I194" s="2"/>
      <c r="J194" s="2"/>
      <c r="K194" s="2"/>
      <c r="L194" s="153" t="s">
        <v>45</v>
      </c>
      <c r="M194" s="17" t="s">
        <v>36</v>
      </c>
      <c r="N194" s="17"/>
      <c r="O194" s="17"/>
      <c r="P194" s="17"/>
      <c r="Q194" s="17"/>
      <c r="R194" s="17"/>
      <c r="S194" s="3">
        <v>2026</v>
      </c>
      <c r="T194" s="3" t="s">
        <v>51</v>
      </c>
      <c r="U194" s="3" t="s">
        <v>44</v>
      </c>
    </row>
    <row r="195" spans="1:21" hidden="1" x14ac:dyDescent="0.35">
      <c r="A195" s="154" t="s">
        <v>918</v>
      </c>
      <c r="B195" s="14" t="s">
        <v>841</v>
      </c>
      <c r="C195" s="2">
        <v>0</v>
      </c>
      <c r="D195" s="2" t="s">
        <v>36</v>
      </c>
      <c r="E195" s="2" t="s">
        <v>36</v>
      </c>
      <c r="F195" s="2"/>
      <c r="G195" s="2"/>
      <c r="H195" s="2"/>
      <c r="I195" s="2"/>
      <c r="J195" s="2"/>
      <c r="K195" s="2"/>
      <c r="L195" s="153" t="s">
        <v>45</v>
      </c>
      <c r="M195" s="17" t="s">
        <v>36</v>
      </c>
      <c r="N195" s="17"/>
      <c r="O195" s="17"/>
      <c r="P195" s="17"/>
      <c r="Q195" s="17"/>
      <c r="R195" s="17"/>
      <c r="S195" s="3">
        <v>2026</v>
      </c>
      <c r="T195" s="3" t="s">
        <v>51</v>
      </c>
      <c r="U195" s="3" t="s">
        <v>44</v>
      </c>
    </row>
    <row r="196" spans="1:21" hidden="1" x14ac:dyDescent="0.35">
      <c r="A196" s="154" t="s">
        <v>925</v>
      </c>
      <c r="B196" s="14" t="s">
        <v>841</v>
      </c>
      <c r="C196" s="2">
        <v>0</v>
      </c>
      <c r="D196" s="2" t="s">
        <v>36</v>
      </c>
      <c r="E196" s="2" t="s">
        <v>36</v>
      </c>
      <c r="F196" s="2"/>
      <c r="G196" s="2"/>
      <c r="H196" s="2"/>
      <c r="I196" s="2"/>
      <c r="J196" s="2"/>
      <c r="K196" s="2"/>
      <c r="L196" s="153" t="s">
        <v>45</v>
      </c>
      <c r="M196" s="17"/>
      <c r="N196" s="17"/>
      <c r="O196" s="17" t="s">
        <v>36</v>
      </c>
      <c r="P196" s="17"/>
      <c r="Q196" s="17"/>
      <c r="R196" s="17"/>
      <c r="S196" s="3">
        <v>2026</v>
      </c>
      <c r="T196" s="3" t="s">
        <v>51</v>
      </c>
      <c r="U196" s="3" t="s">
        <v>44</v>
      </c>
    </row>
    <row r="197" spans="1:21" hidden="1" x14ac:dyDescent="0.35">
      <c r="A197" s="154" t="s">
        <v>925</v>
      </c>
      <c r="B197" s="14" t="s">
        <v>841</v>
      </c>
      <c r="C197" s="2">
        <v>0</v>
      </c>
      <c r="D197" s="2" t="s">
        <v>36</v>
      </c>
      <c r="E197" s="2" t="s">
        <v>36</v>
      </c>
      <c r="F197" s="2"/>
      <c r="G197" s="2"/>
      <c r="H197" s="2"/>
      <c r="I197" s="2"/>
      <c r="J197" s="2"/>
      <c r="K197" s="2"/>
      <c r="L197" s="153" t="s">
        <v>45</v>
      </c>
      <c r="M197" s="17"/>
      <c r="N197" s="17"/>
      <c r="O197" s="17" t="s">
        <v>36</v>
      </c>
      <c r="P197" s="17"/>
      <c r="Q197" s="17"/>
      <c r="R197" s="17"/>
      <c r="S197" s="3">
        <v>2026</v>
      </c>
      <c r="T197" s="3" t="s">
        <v>51</v>
      </c>
      <c r="U197" s="3" t="s">
        <v>44</v>
      </c>
    </row>
    <row r="200" spans="1:21" x14ac:dyDescent="0.35">
      <c r="A200" s="160" t="s">
        <v>1145</v>
      </c>
      <c r="B200" s="161">
        <v>113</v>
      </c>
      <c r="C200" s="162">
        <f>B200/B210</f>
        <v>0.57948717948717954</v>
      </c>
    </row>
    <row r="201" spans="1:21" x14ac:dyDescent="0.35">
      <c r="A201" s="203" t="s">
        <v>1147</v>
      </c>
      <c r="B201" s="204">
        <v>31</v>
      </c>
      <c r="C201" s="205">
        <f>B201/B210</f>
        <v>0.15897435897435896</v>
      </c>
    </row>
    <row r="202" spans="1:21" x14ac:dyDescent="0.35">
      <c r="A202" s="170" t="s">
        <v>950</v>
      </c>
      <c r="B202" s="164">
        <v>16</v>
      </c>
      <c r="C202" s="171">
        <f>B202/B210</f>
        <v>8.2051282051282051E-2</v>
      </c>
    </row>
    <row r="203" spans="1:21" x14ac:dyDescent="0.35">
      <c r="A203" s="177" t="s">
        <v>951</v>
      </c>
      <c r="B203" s="173">
        <v>9</v>
      </c>
      <c r="C203" s="178">
        <f>B203/B210</f>
        <v>4.6153846153846156E-2</v>
      </c>
    </row>
    <row r="204" spans="1:21" x14ac:dyDescent="0.35">
      <c r="A204" s="208" t="s">
        <v>1148</v>
      </c>
      <c r="B204" s="209">
        <v>7</v>
      </c>
      <c r="C204" s="210">
        <f>B204/B210</f>
        <v>3.5897435897435895E-2</v>
      </c>
    </row>
    <row r="205" spans="1:21" x14ac:dyDescent="0.35">
      <c r="A205" s="213" t="s">
        <v>611</v>
      </c>
      <c r="B205" s="214">
        <v>5</v>
      </c>
      <c r="C205" s="210">
        <f>B205/B210</f>
        <v>2.564102564102564E-2</v>
      </c>
    </row>
    <row r="206" spans="1:21" x14ac:dyDescent="0.35">
      <c r="A206" s="195" t="s">
        <v>1146</v>
      </c>
      <c r="B206" s="196">
        <v>2</v>
      </c>
      <c r="C206" s="197">
        <f>B206/B210</f>
        <v>1.0256410256410256E-2</v>
      </c>
    </row>
    <row r="207" spans="1:21" x14ac:dyDescent="0.35">
      <c r="A207" s="191" t="s">
        <v>954</v>
      </c>
      <c r="B207" s="192">
        <v>4</v>
      </c>
      <c r="C207" s="193">
        <f>B207/B210</f>
        <v>2.0512820512820513E-2</v>
      </c>
    </row>
    <row r="208" spans="1:21" x14ac:dyDescent="0.35">
      <c r="A208" s="181" t="s">
        <v>953</v>
      </c>
      <c r="B208" s="179">
        <v>4</v>
      </c>
      <c r="C208" s="182">
        <f>B208/B210</f>
        <v>2.0512820512820513E-2</v>
      </c>
    </row>
    <row r="209" spans="1:7" x14ac:dyDescent="0.35">
      <c r="A209" s="145" t="s">
        <v>952</v>
      </c>
      <c r="B209" s="146">
        <v>4</v>
      </c>
      <c r="C209" s="147">
        <f>B209/B210</f>
        <v>2.0512820512820513E-2</v>
      </c>
    </row>
    <row r="210" spans="1:7" x14ac:dyDescent="0.35">
      <c r="A210" s="12" t="s">
        <v>612</v>
      </c>
      <c r="B210" s="7">
        <f>SUBTOTAL(9,B200:B209)</f>
        <v>195</v>
      </c>
      <c r="C210" s="7"/>
    </row>
    <row r="212" spans="1:7" x14ac:dyDescent="0.35">
      <c r="A212" s="5"/>
      <c r="B212" s="6"/>
      <c r="C212" s="46"/>
      <c r="D212" s="41"/>
    </row>
    <row r="213" spans="1:7" x14ac:dyDescent="0.35">
      <c r="A213" s="41"/>
      <c r="B213" s="41"/>
      <c r="C213" s="41"/>
      <c r="D213" s="41"/>
    </row>
    <row r="214" spans="1:7" x14ac:dyDescent="0.35">
      <c r="A214" s="41"/>
      <c r="B214" s="41"/>
      <c r="C214" s="41"/>
      <c r="D214" s="41"/>
    </row>
    <row r="218" spans="1:7" ht="30" x14ac:dyDescent="0.35">
      <c r="A218" s="21" t="s">
        <v>613</v>
      </c>
      <c r="B218" s="21" t="s">
        <v>614</v>
      </c>
      <c r="C218" s="21" t="s">
        <v>615</v>
      </c>
      <c r="D218" s="21" t="s">
        <v>616</v>
      </c>
      <c r="E218" s="21" t="s">
        <v>617</v>
      </c>
      <c r="F218" s="21" t="s">
        <v>618</v>
      </c>
      <c r="G218" s="21" t="s">
        <v>619</v>
      </c>
    </row>
    <row r="219" spans="1:7" x14ac:dyDescent="0.35">
      <c r="A219" s="23">
        <v>2012</v>
      </c>
      <c r="B219" s="23">
        <v>2</v>
      </c>
      <c r="C219" s="23">
        <v>2</v>
      </c>
      <c r="D219" s="23">
        <v>1</v>
      </c>
      <c r="E219" s="23"/>
      <c r="F219" s="23">
        <v>1</v>
      </c>
      <c r="G219" s="23"/>
    </row>
    <row r="220" spans="1:7" x14ac:dyDescent="0.35">
      <c r="A220" s="23">
        <v>2013</v>
      </c>
      <c r="B220" s="23">
        <v>1</v>
      </c>
      <c r="C220" s="23">
        <v>1</v>
      </c>
      <c r="D220" s="23">
        <v>1</v>
      </c>
      <c r="E220" s="25"/>
      <c r="F220" s="25"/>
      <c r="G220" s="25"/>
    </row>
    <row r="221" spans="1:7" x14ac:dyDescent="0.35">
      <c r="A221" s="23">
        <v>2014</v>
      </c>
      <c r="B221" s="23">
        <v>2</v>
      </c>
      <c r="C221" s="23">
        <v>2</v>
      </c>
      <c r="D221" s="23">
        <v>2</v>
      </c>
      <c r="E221" s="25"/>
      <c r="F221" s="25"/>
      <c r="G221" s="25"/>
    </row>
    <row r="222" spans="1:7" x14ac:dyDescent="0.35">
      <c r="A222" s="23">
        <v>2015</v>
      </c>
      <c r="B222" s="23">
        <v>2</v>
      </c>
      <c r="C222" s="23">
        <v>2</v>
      </c>
      <c r="D222" s="23"/>
      <c r="E222" s="23"/>
      <c r="F222" s="23">
        <v>1</v>
      </c>
      <c r="G222" s="23">
        <v>1</v>
      </c>
    </row>
    <row r="223" spans="1:7" x14ac:dyDescent="0.35">
      <c r="A223" s="23">
        <v>2016</v>
      </c>
      <c r="B223" s="23">
        <v>3</v>
      </c>
      <c r="C223" s="23">
        <v>3</v>
      </c>
      <c r="D223" s="23">
        <v>1</v>
      </c>
      <c r="E223" s="23"/>
      <c r="F223" s="23">
        <v>2</v>
      </c>
      <c r="G223" s="23"/>
    </row>
    <row r="224" spans="1:7" x14ac:dyDescent="0.35">
      <c r="A224" s="23">
        <v>2017</v>
      </c>
      <c r="B224" s="23">
        <v>6</v>
      </c>
      <c r="C224" s="23">
        <v>8</v>
      </c>
      <c r="D224" s="23">
        <v>5</v>
      </c>
      <c r="E224" s="23"/>
      <c r="F224" s="23">
        <v>2</v>
      </c>
      <c r="G224" s="23">
        <v>1</v>
      </c>
    </row>
    <row r="225" spans="1:8" x14ac:dyDescent="0.35">
      <c r="A225" s="23">
        <v>2019</v>
      </c>
      <c r="B225" s="23">
        <v>8</v>
      </c>
      <c r="C225" s="23">
        <v>9</v>
      </c>
      <c r="D225" s="23">
        <v>9</v>
      </c>
      <c r="E225" s="23"/>
      <c r="F225" s="23"/>
      <c r="G225" s="23"/>
    </row>
    <row r="226" spans="1:8" x14ac:dyDescent="0.35">
      <c r="A226" s="23">
        <v>2020</v>
      </c>
      <c r="B226" s="23">
        <v>13</v>
      </c>
      <c r="C226" s="23">
        <v>16</v>
      </c>
      <c r="D226" s="23">
        <v>12</v>
      </c>
      <c r="E226" s="23"/>
      <c r="F226" s="23">
        <v>3</v>
      </c>
      <c r="G226" s="23">
        <v>1</v>
      </c>
      <c r="H226" s="26"/>
    </row>
    <row r="227" spans="1:8" x14ac:dyDescent="0.35">
      <c r="A227" s="23">
        <v>2021</v>
      </c>
      <c r="B227" s="23">
        <v>4</v>
      </c>
      <c r="C227" s="23">
        <v>4</v>
      </c>
      <c r="D227" s="23">
        <v>4</v>
      </c>
      <c r="E227" s="23"/>
      <c r="F227" s="25"/>
      <c r="G227" s="25"/>
      <c r="H227" s="26"/>
    </row>
    <row r="228" spans="1:8" x14ac:dyDescent="0.35">
      <c r="A228" s="23">
        <v>2022</v>
      </c>
      <c r="B228" s="23">
        <v>7</v>
      </c>
      <c r="C228" s="23">
        <v>8</v>
      </c>
      <c r="D228" s="23">
        <v>4</v>
      </c>
      <c r="E228" s="23"/>
      <c r="F228" s="23">
        <v>2</v>
      </c>
      <c r="G228" s="23">
        <v>2</v>
      </c>
    </row>
    <row r="229" spans="1:8" x14ac:dyDescent="0.35">
      <c r="A229" s="23">
        <v>2023</v>
      </c>
      <c r="B229" s="23">
        <v>15</v>
      </c>
      <c r="C229" s="23">
        <v>23</v>
      </c>
      <c r="D229" s="23">
        <v>20</v>
      </c>
      <c r="E229" s="45"/>
      <c r="F229" s="45">
        <v>1</v>
      </c>
      <c r="G229" s="45">
        <v>2</v>
      </c>
    </row>
    <row r="230" spans="1:8" x14ac:dyDescent="0.35">
      <c r="A230" s="23">
        <v>2024</v>
      </c>
      <c r="B230" s="23">
        <v>20</v>
      </c>
      <c r="C230" s="23">
        <v>25</v>
      </c>
      <c r="D230" s="23">
        <v>18</v>
      </c>
      <c r="E230" s="23">
        <v>1</v>
      </c>
      <c r="F230" s="23">
        <v>1</v>
      </c>
      <c r="G230" s="23">
        <v>5</v>
      </c>
    </row>
    <row r="231" spans="1:8" x14ac:dyDescent="0.35">
      <c r="A231" s="23">
        <v>2025</v>
      </c>
      <c r="B231" s="23">
        <v>29</v>
      </c>
      <c r="C231" s="23">
        <v>36</v>
      </c>
      <c r="D231" s="23">
        <v>22</v>
      </c>
      <c r="E231" s="23"/>
      <c r="F231" s="23">
        <v>1</v>
      </c>
      <c r="G231" s="23">
        <v>13</v>
      </c>
    </row>
    <row r="232" spans="1:8" x14ac:dyDescent="0.35">
      <c r="A232" s="23">
        <v>2026</v>
      </c>
      <c r="B232" s="23">
        <v>26</v>
      </c>
      <c r="C232" s="23">
        <v>56</v>
      </c>
      <c r="D232" s="23">
        <v>56</v>
      </c>
      <c r="E232" s="23"/>
      <c r="F232" s="23"/>
      <c r="G232" s="23"/>
    </row>
    <row r="233" spans="1:8" x14ac:dyDescent="0.35">
      <c r="A233" s="24" t="s">
        <v>620</v>
      </c>
      <c r="B233" s="23">
        <f>SUBTOTAL(9,B219:B232)</f>
        <v>138</v>
      </c>
      <c r="C233" s="23">
        <f t="shared" ref="C233:G233" si="0">SUBTOTAL(9,C219:C232)</f>
        <v>195</v>
      </c>
      <c r="D233" s="23">
        <f t="shared" si="0"/>
        <v>155</v>
      </c>
      <c r="E233" s="23">
        <f t="shared" si="0"/>
        <v>1</v>
      </c>
      <c r="F233" s="23">
        <f t="shared" si="0"/>
        <v>14</v>
      </c>
      <c r="G233" s="23">
        <f t="shared" si="0"/>
        <v>25</v>
      </c>
    </row>
    <row r="236" spans="1:8" x14ac:dyDescent="0.35">
      <c r="A236" t="s">
        <v>621</v>
      </c>
      <c r="B236" s="27">
        <v>66</v>
      </c>
      <c r="C236" s="28">
        <f>B236/B242</f>
        <v>0.38596491228070173</v>
      </c>
      <c r="E236" t="s">
        <v>1142</v>
      </c>
      <c r="F236" s="27">
        <v>25</v>
      </c>
      <c r="G236" s="28">
        <f>F236/F240</f>
        <v>0.12820512820512819</v>
      </c>
    </row>
    <row r="237" spans="1:8" x14ac:dyDescent="0.35">
      <c r="A237" t="s">
        <v>622</v>
      </c>
      <c r="B237" s="29">
        <v>8</v>
      </c>
      <c r="C237" s="28">
        <f>B237/B242</f>
        <v>4.6783625730994149E-2</v>
      </c>
      <c r="E237" t="s">
        <v>1143</v>
      </c>
      <c r="F237" s="29">
        <v>14</v>
      </c>
      <c r="G237" s="28">
        <f>F237/F240</f>
        <v>7.179487179487179E-2</v>
      </c>
    </row>
    <row r="238" spans="1:8" x14ac:dyDescent="0.35">
      <c r="A238" t="s">
        <v>623</v>
      </c>
      <c r="B238" s="29">
        <v>11</v>
      </c>
      <c r="C238" s="28">
        <f>B238/B242</f>
        <v>6.4327485380116955E-2</v>
      </c>
      <c r="E238" t="s">
        <v>1141</v>
      </c>
      <c r="F238" s="29">
        <v>155</v>
      </c>
      <c r="G238" s="28">
        <f>F238/F240</f>
        <v>0.79487179487179482</v>
      </c>
    </row>
    <row r="239" spans="1:8" x14ac:dyDescent="0.35">
      <c r="A239" t="s">
        <v>624</v>
      </c>
      <c r="B239" s="29">
        <v>13</v>
      </c>
      <c r="C239" s="28">
        <f>B239/B242</f>
        <v>7.6023391812865493E-2</v>
      </c>
      <c r="E239" t="s">
        <v>1144</v>
      </c>
      <c r="F239" s="29">
        <v>1</v>
      </c>
      <c r="G239" s="28">
        <f>F239/F240</f>
        <v>5.1282051282051282E-3</v>
      </c>
    </row>
    <row r="240" spans="1:8" x14ac:dyDescent="0.35">
      <c r="A240" t="s">
        <v>625</v>
      </c>
      <c r="B240" s="29">
        <v>57</v>
      </c>
      <c r="C240" s="28">
        <f>B240/B242</f>
        <v>0.33333333333333331</v>
      </c>
      <c r="E240" s="143"/>
      <c r="F240" s="29">
        <f>SUBTOTAL(9,F236:F239)</f>
        <v>195</v>
      </c>
      <c r="G240" s="144"/>
    </row>
    <row r="241" spans="1:12" x14ac:dyDescent="0.35">
      <c r="A241" t="s">
        <v>626</v>
      </c>
      <c r="B241" s="29">
        <v>16</v>
      </c>
      <c r="C241" s="28">
        <f>B241/B242</f>
        <v>9.3567251461988299E-2</v>
      </c>
    </row>
    <row r="242" spans="1:12" x14ac:dyDescent="0.35">
      <c r="B242">
        <f>SUBTOTAL(9,B236:B241)</f>
        <v>171</v>
      </c>
      <c r="E242" s="28"/>
    </row>
    <row r="245" spans="1:12" ht="43.5" x14ac:dyDescent="0.35">
      <c r="A245" s="30" t="s">
        <v>627</v>
      </c>
      <c r="B245" s="30" t="s">
        <v>628</v>
      </c>
      <c r="C245" s="22" t="s">
        <v>616</v>
      </c>
      <c r="D245" s="31">
        <v>0</v>
      </c>
      <c r="E245" s="32" t="s">
        <v>629</v>
      </c>
      <c r="F245" s="32" t="s">
        <v>630</v>
      </c>
      <c r="G245" s="30" t="s">
        <v>631</v>
      </c>
      <c r="H245" s="30" t="s">
        <v>632</v>
      </c>
      <c r="I245" s="30" t="s">
        <v>633</v>
      </c>
    </row>
    <row r="246" spans="1:12" x14ac:dyDescent="0.35">
      <c r="A246" s="35" t="s">
        <v>45</v>
      </c>
      <c r="B246" s="36">
        <v>113</v>
      </c>
      <c r="C246" s="23">
        <v>97</v>
      </c>
      <c r="D246" s="37">
        <v>79</v>
      </c>
      <c r="E246" s="37">
        <v>7</v>
      </c>
      <c r="F246" s="37">
        <v>11</v>
      </c>
      <c r="G246" s="37">
        <v>1</v>
      </c>
      <c r="H246" s="37">
        <v>3</v>
      </c>
      <c r="I246" s="23">
        <v>12</v>
      </c>
      <c r="K246" s="26" t="s">
        <v>634</v>
      </c>
      <c r="L246" s="43">
        <v>58</v>
      </c>
    </row>
    <row r="247" spans="1:12" x14ac:dyDescent="0.35">
      <c r="A247" s="35" t="s">
        <v>635</v>
      </c>
      <c r="B247" s="36">
        <v>31</v>
      </c>
      <c r="C247" s="23">
        <v>29</v>
      </c>
      <c r="D247" s="37">
        <v>28</v>
      </c>
      <c r="E247" s="37">
        <v>1</v>
      </c>
      <c r="F247" s="37"/>
      <c r="G247" s="37"/>
      <c r="H247" s="37"/>
      <c r="I247" s="37">
        <v>2</v>
      </c>
      <c r="K247" t="s">
        <v>636</v>
      </c>
      <c r="L247" s="43">
        <v>80</v>
      </c>
    </row>
    <row r="248" spans="1:12" x14ac:dyDescent="0.35">
      <c r="A248" s="35" t="s">
        <v>157</v>
      </c>
      <c r="B248" s="36">
        <v>16</v>
      </c>
      <c r="C248" s="23">
        <v>7</v>
      </c>
      <c r="D248" s="37">
        <v>6</v>
      </c>
      <c r="E248" s="37"/>
      <c r="F248" s="37">
        <v>1</v>
      </c>
      <c r="G248" s="37"/>
      <c r="H248" s="37">
        <v>4</v>
      </c>
      <c r="I248" s="37">
        <v>5</v>
      </c>
      <c r="K248" t="s">
        <v>637</v>
      </c>
      <c r="L248" s="42">
        <v>46</v>
      </c>
    </row>
    <row r="249" spans="1:12" x14ac:dyDescent="0.35">
      <c r="A249" s="35" t="s">
        <v>126</v>
      </c>
      <c r="B249" s="36">
        <v>9</v>
      </c>
      <c r="C249" s="23">
        <v>6</v>
      </c>
      <c r="D249" s="37">
        <v>6</v>
      </c>
      <c r="E249" s="37"/>
      <c r="F249" s="37"/>
      <c r="G249" s="37"/>
      <c r="H249" s="37"/>
      <c r="I249" s="37">
        <v>3</v>
      </c>
      <c r="K249" s="26" t="s">
        <v>638</v>
      </c>
      <c r="L249" s="44">
        <v>12</v>
      </c>
    </row>
    <row r="250" spans="1:12" s="26" customFormat="1" x14ac:dyDescent="0.35">
      <c r="A250" s="35" t="s">
        <v>322</v>
      </c>
      <c r="B250" s="36">
        <v>7</v>
      </c>
      <c r="C250" s="23">
        <v>2</v>
      </c>
      <c r="D250" s="37">
        <v>2</v>
      </c>
      <c r="E250" s="37"/>
      <c r="F250" s="37"/>
      <c r="G250" s="37"/>
      <c r="H250" s="37">
        <v>2</v>
      </c>
      <c r="I250" s="37">
        <v>3</v>
      </c>
      <c r="K250" t="s">
        <v>20</v>
      </c>
      <c r="L250" s="43">
        <v>13</v>
      </c>
    </row>
    <row r="251" spans="1:12" x14ac:dyDescent="0.35">
      <c r="A251" s="35" t="s">
        <v>610</v>
      </c>
      <c r="B251" s="36">
        <v>5</v>
      </c>
      <c r="C251" s="23">
        <v>2</v>
      </c>
      <c r="D251" s="37">
        <v>2</v>
      </c>
      <c r="E251" s="37"/>
      <c r="F251" s="37"/>
      <c r="G251" s="37"/>
      <c r="H251" s="37">
        <v>3</v>
      </c>
      <c r="I251" s="37"/>
      <c r="K251" t="s">
        <v>639</v>
      </c>
      <c r="L251" s="43">
        <v>6</v>
      </c>
    </row>
    <row r="252" spans="1:12" s="26" customFormat="1" x14ac:dyDescent="0.35">
      <c r="A252" s="35" t="s">
        <v>105</v>
      </c>
      <c r="B252" s="36">
        <v>4</v>
      </c>
      <c r="C252" s="23">
        <v>3</v>
      </c>
      <c r="D252" s="37">
        <v>3</v>
      </c>
      <c r="E252" s="37"/>
      <c r="F252" s="37"/>
      <c r="G252" s="37"/>
      <c r="H252" s="37">
        <v>1</v>
      </c>
      <c r="I252" s="34"/>
      <c r="K252" s="26" t="s">
        <v>1149</v>
      </c>
      <c r="L252" s="44">
        <v>15</v>
      </c>
    </row>
    <row r="253" spans="1:12" x14ac:dyDescent="0.35">
      <c r="A253" s="35" t="s">
        <v>278</v>
      </c>
      <c r="B253" s="36">
        <v>4</v>
      </c>
      <c r="C253" s="23">
        <v>3</v>
      </c>
      <c r="D253" s="37">
        <v>1</v>
      </c>
      <c r="E253" s="37"/>
      <c r="F253" s="37">
        <v>2</v>
      </c>
      <c r="G253" s="37"/>
      <c r="H253" s="37">
        <v>1</v>
      </c>
      <c r="I253" s="34"/>
    </row>
    <row r="254" spans="1:12" s="26" customFormat="1" x14ac:dyDescent="0.35">
      <c r="A254" s="35" t="s">
        <v>114</v>
      </c>
      <c r="B254" s="36">
        <v>4</v>
      </c>
      <c r="C254" s="23">
        <v>4</v>
      </c>
      <c r="D254" s="37">
        <v>4</v>
      </c>
      <c r="E254" s="34"/>
      <c r="F254" s="34"/>
      <c r="G254" s="34"/>
      <c r="H254" s="34"/>
      <c r="I254" s="34"/>
    </row>
    <row r="255" spans="1:12" s="26" customFormat="1" x14ac:dyDescent="0.35">
      <c r="A255" s="35" t="s">
        <v>165</v>
      </c>
      <c r="B255" s="36">
        <v>2</v>
      </c>
      <c r="C255" s="23">
        <v>2</v>
      </c>
      <c r="D255" s="37">
        <v>2</v>
      </c>
      <c r="E255" s="37"/>
      <c r="F255" s="34"/>
      <c r="G255" s="34"/>
      <c r="H255" s="34"/>
      <c r="I255" s="34"/>
    </row>
    <row r="256" spans="1:12" x14ac:dyDescent="0.35">
      <c r="A256" s="33" t="s">
        <v>612</v>
      </c>
      <c r="B256" s="37">
        <f t="shared" ref="B256" si="1">SUBTOTAL(9,B244:B255)</f>
        <v>195</v>
      </c>
      <c r="C256" s="37">
        <f>SUBTOTAL(9,C244:C255)</f>
        <v>155</v>
      </c>
      <c r="D256" s="37">
        <f>SUBTOTAL(9,D244:D255)</f>
        <v>133</v>
      </c>
      <c r="E256" s="37">
        <f t="shared" ref="E256:I256" si="2">SUBTOTAL(9,E244:E255)</f>
        <v>8</v>
      </c>
      <c r="F256" s="37">
        <f t="shared" si="2"/>
        <v>14</v>
      </c>
      <c r="G256" s="37">
        <f t="shared" si="2"/>
        <v>1</v>
      </c>
      <c r="H256" s="37">
        <f t="shared" si="2"/>
        <v>14</v>
      </c>
      <c r="I256" s="37">
        <f t="shared" si="2"/>
        <v>25</v>
      </c>
    </row>
    <row r="257" spans="1:13" s="26" customFormat="1" x14ac:dyDescent="0.35">
      <c r="A257" s="35"/>
      <c r="B257" s="36"/>
      <c r="C257" s="23"/>
      <c r="D257" s="37"/>
      <c r="E257" s="37"/>
      <c r="F257" s="34"/>
      <c r="G257" s="34"/>
      <c r="H257" s="34"/>
      <c r="I257" s="34"/>
    </row>
    <row r="258" spans="1:13" x14ac:dyDescent="0.35">
      <c r="A258" s="33"/>
      <c r="B258" s="37"/>
      <c r="C258" s="37"/>
      <c r="D258" s="37"/>
      <c r="E258" s="37"/>
      <c r="F258" s="37"/>
      <c r="G258" s="37"/>
      <c r="H258" s="37"/>
      <c r="I258" s="37"/>
      <c r="L258" s="18" t="s">
        <v>26</v>
      </c>
      <c r="M258" s="33">
        <v>93</v>
      </c>
    </row>
    <row r="259" spans="1:13" x14ac:dyDescent="0.35">
      <c r="L259" s="18" t="s">
        <v>27</v>
      </c>
      <c r="M259" s="33">
        <v>64</v>
      </c>
    </row>
    <row r="260" spans="1:13" x14ac:dyDescent="0.35">
      <c r="L260" s="18" t="s">
        <v>28</v>
      </c>
      <c r="M260" s="33">
        <v>25</v>
      </c>
    </row>
    <row r="261" spans="1:13" x14ac:dyDescent="0.35">
      <c r="L261" s="18" t="s">
        <v>29</v>
      </c>
      <c r="M261" s="33">
        <v>5</v>
      </c>
    </row>
    <row r="262" spans="1:13" x14ac:dyDescent="0.35">
      <c r="L262" s="18" t="s">
        <v>30</v>
      </c>
      <c r="M262" s="33">
        <v>4</v>
      </c>
    </row>
    <row r="263" spans="1:13" x14ac:dyDescent="0.35">
      <c r="L263" s="18" t="s">
        <v>31</v>
      </c>
      <c r="M263" s="33">
        <v>2</v>
      </c>
    </row>
  </sheetData>
  <autoFilter ref="A2:U197" xr:uid="{21F7D29B-9318-40B6-992E-9D5CAA276CFF}">
    <filterColumn colId="11">
      <filters>
        <filter val="VVDA"/>
      </filters>
    </filterColumn>
    <filterColumn colId="19">
      <filters>
        <filter val="INEFECTIVA"/>
        <filter val="INEFECTIVO CGR"/>
      </filters>
    </filterColumn>
  </autoFilter>
  <mergeCells count="8">
    <mergeCell ref="S1:S2"/>
    <mergeCell ref="T1:U1"/>
    <mergeCell ref="A1:A2"/>
    <mergeCell ref="B1:B2"/>
    <mergeCell ref="C1:C2"/>
    <mergeCell ref="D1:K1"/>
    <mergeCell ref="L1:L2"/>
    <mergeCell ref="M1:R1"/>
  </mergeCells>
  <dataValidations count="8">
    <dataValidation allowBlank="1" showInputMessage="1" showErrorMessage="1" promptTitle="Ingrese Fecha (DD/MM/AAAA)" prompt="Registre la FECHA PROGRAMADA para la terminación de la actividad. (DD/MM/AAAA)" sqref="B3:B11 B13:B28 B30:B81 B83:B94 B101 B105 B172:B197" xr:uid="{A7CA9FC9-5E5E-4DCF-89B4-CC9273FF7FEF}"/>
    <dataValidation allowBlank="1" showInputMessage="1" showErrorMessage="1" promptTitle="Ingrese una fecha (DD/MM/AAAA)" prompt="Registre la FECHA PROGRAMADA para el inicio de la actividad. (FORMATO DD/MM/AAAA)" sqref="B9 B11 B13:B16 B49:B50 B67:B68 B76" xr:uid="{0B0FB0EA-0121-460F-9EF9-66228FEE48BB}"/>
    <dataValidation type="date" allowBlank="1" showInputMessage="1" errorTitle="Entrada no válida" error="Por favor escriba una fecha válida (AAAA/MM/DD)" promptTitle="Ingrese una fecha (DD/MM/AAAA)" prompt="Registre la FECHA PROGRAMADA para el inicio de la actividad. (FORMATO DD/MM/AAAA)" sqref="B12" xr:uid="{02FB4669-351B-4CA9-8C5D-6F29804F6406}">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B29 B95:B100 B103:B104 B106:B108 B110:B126 B131:B146 B129 B148:B151 B153 B156:B171 F240" xr:uid="{BB64EFE9-D796-414A-A9CD-B8F19EB22F0D}">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L149" xr:uid="{10196D55-56C8-49A0-9B70-5554A40E2260}">
      <formula1>0</formula1>
      <formula2>390</formula2>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88" xr:uid="{06A7D9BE-5E46-4D23-AD36-34B17AD84DAF}">
      <formula1>0</formula1>
      <formula2>9</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93:A150 A153 A156:A197 E240" xr:uid="{87556541-2375-4CF9-863B-78935DF387A2}">
      <formula1>0</formula1>
      <formula2>9</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B102 B138 B147" xr:uid="{289AFBF8-3758-4AE9-9F22-9EEC8FDE873F}">
      <formula1>1900/1/1</formula1>
      <formula2>3000/1/1</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AC469AA4-6EBC-4FAC-A862-48027B93F085}">
          <x14:formula1>
            <xm:f>Hoja1!$A$2:$A$12</xm:f>
          </x14:formula1>
          <xm:sqref>T3 T17 T26:T27 T29:T30 T52 T55 T90 T110 T115 T117 T135</xm:sqref>
        </x14:dataValidation>
        <x14:dataValidation type="list" allowBlank="1" showInputMessage="1" showErrorMessage="1" xr:uid="{DE70E56E-585D-4E60-B6F8-55FB2A6D6065}">
          <x14:formula1>
            <xm:f>Hoja1!$A$2:$A$8</xm:f>
          </x14:formula1>
          <xm:sqref>T4:T5 T9:T10 T16 T12 T14 T18:T20 T23:T25 T31:T37 T28 T39:T40 T44:T45 T49 T51 T53 T59 T63 T75 T97:T98 T104 T127 T139 T147</xm:sqref>
        </x14:dataValidation>
        <x14:dataValidation type="list" allowBlank="1" showInputMessage="1" showErrorMessage="1" xr:uid="{E3A61899-C0B4-474D-90F4-11EE71C1A3F9}">
          <x14:formula1>
            <xm:f>Hoja1!$B$2:$B$4</xm:f>
          </x14:formula1>
          <xm:sqref>U3:U18 U21:U22 U24:U28 U30:U33 U35:U197</xm:sqref>
        </x14:dataValidation>
        <x14:dataValidation type="list" allowBlank="1" showInputMessage="1" showErrorMessage="1" xr:uid="{CF279ADE-9B1E-40C3-9BCD-5EA5C061B701}">
          <x14:formula1>
            <xm:f>Hoja1!$A$2:$A$7</xm:f>
          </x14:formula1>
          <xm:sqref>T6 T13 T15 T42:T43 T46 T48 T50 T68</xm:sqref>
        </x14:dataValidation>
        <x14:dataValidation type="list" allowBlank="1" showInputMessage="1" showErrorMessage="1" xr:uid="{15E0C8B5-47DC-47CA-A1F8-02D13A67257E}">
          <x14:formula1>
            <xm:f>Hoja1!$A$2:$A$11</xm:f>
          </x14:formula1>
          <xm:sqref>T8 T11 T38 T47 T54 T56:T58 T86 T94 T101 T105</xm:sqref>
        </x14:dataValidation>
        <x14:dataValidation type="list" allowBlank="1" showInputMessage="1" showErrorMessage="1" xr:uid="{F78F860E-4625-4065-BDEF-E50C5160D3A0}">
          <x14:formula1>
            <xm:f>Hoja1!$A$2:$A$6</xm:f>
          </x14:formula1>
          <xm:sqref>T7 T21 T41</xm:sqref>
        </x14:dataValidation>
        <x14:dataValidation type="list" allowBlank="1" showInputMessage="1" showErrorMessage="1" xr:uid="{DF221E4D-5344-40B8-8F33-4448ABCFC503}">
          <x14:formula1>
            <xm:f>Hoja1!$A$2:$A$10</xm:f>
          </x14:formula1>
          <xm:sqref>T22 T60:T62 T64:T67 T69:T74 T76:T85 T87:T89 T91:T93 T95:T96 T99:T100 T102:T103 T106:T109 T111:T114 T116 T118:T126 T128:T134 T136:T138 T140:T146 T148:T197</xm:sqref>
        </x14:dataValidation>
        <x14:dataValidation type="list" allowBlank="1" showInputMessage="1" showErrorMessage="1" xr:uid="{0C939A48-E49F-4757-9ADB-CF0F2F03338B}">
          <x14:formula1>
            <xm:f>Hoja1!$B$2:$B$6</xm:f>
          </x14:formula1>
          <xm:sqref>U19:U20 U23 U34 U29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41A8A-87B2-4694-9270-39959A98AB61}">
  <dimension ref="A1:B14"/>
  <sheetViews>
    <sheetView workbookViewId="0">
      <selection activeCell="E24" sqref="E24"/>
    </sheetView>
  </sheetViews>
  <sheetFormatPr baseColWidth="10" defaultColWidth="11.453125" defaultRowHeight="14.5" x14ac:dyDescent="0.35"/>
  <cols>
    <col min="1" max="1" width="20.81640625" customWidth="1"/>
    <col min="2" max="2" width="15.453125" customWidth="1"/>
  </cols>
  <sheetData>
    <row r="1" spans="1:2" x14ac:dyDescent="0.35">
      <c r="A1" s="9" t="s">
        <v>32</v>
      </c>
      <c r="B1" s="9" t="s">
        <v>17</v>
      </c>
    </row>
    <row r="2" spans="1:2" x14ac:dyDescent="0.35">
      <c r="A2" t="s">
        <v>678</v>
      </c>
      <c r="B2" t="s">
        <v>38</v>
      </c>
    </row>
    <row r="3" spans="1:2" x14ac:dyDescent="0.35">
      <c r="A3" t="s">
        <v>650</v>
      </c>
      <c r="B3" t="s">
        <v>44</v>
      </c>
    </row>
    <row r="4" spans="1:2" x14ac:dyDescent="0.35">
      <c r="A4" t="s">
        <v>679</v>
      </c>
      <c r="B4" t="s">
        <v>70</v>
      </c>
    </row>
    <row r="5" spans="1:2" x14ac:dyDescent="0.35">
      <c r="A5" t="s">
        <v>131</v>
      </c>
      <c r="B5" t="s">
        <v>41</v>
      </c>
    </row>
    <row r="6" spans="1:2" x14ac:dyDescent="0.35">
      <c r="A6" t="s">
        <v>84</v>
      </c>
    </row>
    <row r="7" spans="1:2" x14ac:dyDescent="0.35">
      <c r="A7" t="s">
        <v>54</v>
      </c>
    </row>
    <row r="8" spans="1:2" x14ac:dyDescent="0.35">
      <c r="A8" t="s">
        <v>51</v>
      </c>
    </row>
    <row r="9" spans="1:2" x14ac:dyDescent="0.35">
      <c r="A9" t="s">
        <v>37</v>
      </c>
    </row>
    <row r="10" spans="1:2" x14ac:dyDescent="0.35">
      <c r="A10" s="15" t="s">
        <v>40</v>
      </c>
    </row>
    <row r="11" spans="1:2" x14ac:dyDescent="0.35">
      <c r="A11" t="s">
        <v>513</v>
      </c>
    </row>
    <row r="12" spans="1:2" x14ac:dyDescent="0.35">
      <c r="A12" t="s">
        <v>640</v>
      </c>
    </row>
    <row r="13" spans="1:2" x14ac:dyDescent="0.35">
      <c r="A13" t="s">
        <v>644</v>
      </c>
    </row>
    <row r="14" spans="1:2" x14ac:dyDescent="0.35">
      <c r="A14" t="s">
        <v>645</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b4f98a-eb2c-452f-8824-97742e745794" xsi:nil="true"/>
    <lcf76f155ced4ddcb4097134ff3c332f xmlns="d342511b-9432-4a6b-9d02-e5dfbb6d166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68FE4065F24A4785BECC78A29C8CBB" ma:contentTypeVersion="11" ma:contentTypeDescription="Crear nuevo documento." ma:contentTypeScope="" ma:versionID="98d4f211a5473fc059042fb047f2bcdc">
  <xsd:schema xmlns:xsd="http://www.w3.org/2001/XMLSchema" xmlns:xs="http://www.w3.org/2001/XMLSchema" xmlns:p="http://schemas.microsoft.com/office/2006/metadata/properties" xmlns:ns2="d342511b-9432-4a6b-9d02-e5dfbb6d166a" xmlns:ns3="3db4f98a-eb2c-452f-8824-97742e745794" targetNamespace="http://schemas.microsoft.com/office/2006/metadata/properties" ma:root="true" ma:fieldsID="04f963f7a3fdf9907415bdcee1ec1b60" ns2:_="" ns3:_="">
    <xsd:import namespace="d342511b-9432-4a6b-9d02-e5dfbb6d166a"/>
    <xsd:import namespace="3db4f98a-eb2c-452f-8824-97742e7457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511b-9432-4a6b-9d02-e5dfbb6d16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45cb4-c21a-49bb-988e-5b402dd8a9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b4f98a-eb2c-452f-8824-97742e74579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cc2dbfb-8967-4515-9cc3-c21336626eb6}" ma:internalName="TaxCatchAll" ma:showField="CatchAllData" ma:web="3db4f98a-eb2c-452f-8824-97742e745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B57F94-11A6-4211-9AD7-74E271FC76E8}">
  <ds:schemaRefs>
    <ds:schemaRef ds:uri="http://schemas.microsoft.com/office/2006/metadata/properties"/>
    <ds:schemaRef ds:uri="http://schemas.microsoft.com/office/infopath/2007/PartnerControls"/>
    <ds:schemaRef ds:uri="3db4f98a-eb2c-452f-8824-97742e745794"/>
    <ds:schemaRef ds:uri="d342511b-9432-4a6b-9d02-e5dfbb6d166a"/>
  </ds:schemaRefs>
</ds:datastoreItem>
</file>

<file path=customXml/itemProps2.xml><?xml version="1.0" encoding="utf-8"?>
<ds:datastoreItem xmlns:ds="http://schemas.openxmlformats.org/officeDocument/2006/customXml" ds:itemID="{90C9A1F1-8831-4C2C-8742-54F467416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2511b-9432-4a6b-9d02-e5dfbb6d166a"/>
    <ds:schemaRef ds:uri="3db4f98a-eb2c-452f-8824-97742e7457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1A9FB3-5575-456F-A11E-AA518DE873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Corte a 30072026</vt:lpstr>
      <vt:lpstr>Junio 30</vt:lpstr>
      <vt:lpstr>Julio 30</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Carolina Aguilera Lopez</cp:lastModifiedBy>
  <cp:revision/>
  <dcterms:created xsi:type="dcterms:W3CDTF">2016-02-09T04:21:44Z</dcterms:created>
  <dcterms:modified xsi:type="dcterms:W3CDTF">2026-07-31T15:42:30Z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0x0101009968FE4065F24A4785BECC78A29C8CBB</vt:lpwstr>
  </property>
  <property fmtid="{D5CDD505-2E9C-101B-9397-08002B2CF9AE}" pid="3" name="MediaServiceImageTags">
    <vt:lpwstr/>
  </property>
</Properties>
</file>