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mac/Desktop/"/>
    </mc:Choice>
  </mc:AlternateContent>
  <xr:revisionPtr revIDLastSave="0" documentId="8_{CD239BCB-E26B-1F48-81BD-36615630241D}" xr6:coauthVersionLast="45" xr6:coauthVersionMax="45" xr10:uidLastSave="{00000000-0000-0000-0000-000000000000}"/>
  <bookViews>
    <workbookView xWindow="0" yWindow="0" windowWidth="38400" windowHeight="21600" xr2:uid="{00000000-000D-0000-FFFF-FFFF00000000}"/>
  </bookViews>
  <sheets>
    <sheet name="PMA" sheetId="1" r:id="rId1"/>
    <sheet name="Hoja1" sheetId="5" r:id="rId2"/>
    <sheet name="Instructivo PMA" sheetId="4" r:id="rId3"/>
  </sheets>
  <definedNames>
    <definedName name="_xlnm.Print_Area" localSheetId="0">PMA!$A$1:$T$241</definedName>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C7" i="5" s="1"/>
  <c r="I210" i="1" l="1"/>
  <c r="L210" i="1"/>
  <c r="A1" i="5" l="1"/>
  <c r="L117" i="1" l="1"/>
  <c r="B2" i="5"/>
  <c r="B13" i="5" l="1"/>
  <c r="L179" i="1" l="1"/>
  <c r="L155" i="1"/>
  <c r="L135" i="1" l="1"/>
  <c r="L11" i="1" l="1"/>
  <c r="I227" i="1" l="1"/>
  <c r="I222" i="1"/>
  <c r="I225" i="1"/>
  <c r="I203" i="1"/>
  <c r="I200" i="1"/>
  <c r="I171" i="1"/>
  <c r="I149" i="1" l="1"/>
  <c r="I146" i="1"/>
  <c r="I142" i="1"/>
  <c r="I110" i="1"/>
  <c r="I65" i="1"/>
  <c r="I83" i="1"/>
  <c r="I189" i="1" l="1"/>
  <c r="I179" i="1"/>
  <c r="I180" i="1"/>
  <c r="I184" i="1"/>
  <c r="I193" i="1"/>
  <c r="I197" i="1"/>
  <c r="I207" i="1"/>
  <c r="I152" i="1"/>
  <c r="I215" i="1" l="1"/>
  <c r="I219" i="1"/>
  <c r="I16" i="1"/>
  <c r="I21" i="1"/>
  <c r="I25" i="1"/>
  <c r="I28" i="1"/>
  <c r="I32" i="1"/>
  <c r="I38" i="1"/>
  <c r="I44" i="1"/>
  <c r="I50" i="1"/>
  <c r="I56" i="1"/>
  <c r="I61" i="1"/>
  <c r="I69" i="1"/>
  <c r="I72" i="1"/>
  <c r="I75" i="1"/>
  <c r="I79" i="1"/>
  <c r="I87" i="1"/>
  <c r="I90" i="1"/>
  <c r="I96" i="1"/>
  <c r="I100" i="1"/>
  <c r="I105" i="1"/>
  <c r="I114" i="1"/>
  <c r="I117" i="1"/>
  <c r="I121" i="1"/>
  <c r="I125" i="1"/>
  <c r="I131" i="1"/>
  <c r="I135" i="1"/>
  <c r="I155" i="1"/>
  <c r="I159" i="1"/>
  <c r="I165" i="1"/>
  <c r="I175" i="1"/>
  <c r="L90" i="1"/>
  <c r="L72" i="1"/>
  <c r="L32" i="1"/>
  <c r="L21" i="1"/>
  <c r="I14" i="1" l="1"/>
  <c r="I11" i="1"/>
  <c r="F239" i="1" l="1"/>
  <c r="F238" i="1"/>
  <c r="F237" i="1"/>
  <c r="F236" i="1"/>
  <c r="F235" i="1"/>
  <c r="F234" i="1"/>
  <c r="F233" i="1"/>
  <c r="F232" i="1"/>
  <c r="F231" i="1"/>
  <c r="F230" i="1"/>
  <c r="E2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<sst xmlns="http://schemas.openxmlformats.org/spreadsheetml/2006/main" count="1038" uniqueCount="608">
  <si>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</si>
  <si>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</si>
  <si>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</si>
  <si>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</si>
  <si>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</si>
  <si>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</si>
  <si>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</si>
  <si>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</si>
  <si>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</si>
  <si>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</si>
  <si>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</si>
  <si>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</si>
  <si>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</si>
  <si>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</si>
  <si>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</si>
  <si>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</si>
  <si>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</si>
  <si>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</si>
  <si>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</si>
  <si>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</si>
  <si>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</si>
  <si>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</si>
  <si>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</si>
  <si>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</si>
  <si>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</si>
  <si>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</si>
  <si>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</si>
  <si>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</si>
  <si>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</si>
  <si>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</si>
  <si>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</si>
  <si>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</si>
  <si>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</si>
  <si>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</si>
  <si>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</si>
  <si>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</si>
  <si>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Archvistica.
Comité Insitucional de Gestion y Dsempeño: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</si>
  <si>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</si>
  <si>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politica de gestión documental en el marco de MIPG2.</t>
  </si>
  <si>
    <t>M1</t>
  </si>
  <si>
    <t>Solicitud de sesión CIGYD  presentar para aprobación el plan de trabajo para la implementación de la politica de gestión documental durante la vigencia 2019</t>
  </si>
  <si>
    <t>Plan de trabajo de implementación de la Política de Gestión Documental</t>
  </si>
  <si>
    <t xml:space="preserve">Se elabora el Plan de Trabajo   para para la implementación de la politica de gestión documental durante la vigencia 2019  el cual se presentará para aprobacion, segun solicitud que se adjunta enviada a la OAP. 
Cabe aclarar que no pudo realizarse en la fecha pactada toda vez que la entidad tuvo una contingencia en el cambio de Coordinador  durantes los meses de de mayo, junio y parte de julio donde se oficializó el nombramiento del responsable del proceso. Se adjunta el documento y la presentacion  enviada al CIGYD.
</t>
  </si>
  <si>
    <t>Grupo de Atención al Usuario y Archivo - Oficina Asesora de Planeación y Oficina de Tecnologías de la Información y las Comunicaciones</t>
  </si>
  <si>
    <t>Acta de la sesión
Solicitud de actualizacion documental y concepto tecnico de aprobacion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</si>
  <si>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</si>
  <si>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</si>
  <si>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</si>
  <si>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</si>
  <si>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</si>
  <si>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</si>
  <si>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</si>
  <si>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</si>
  <si>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</si>
  <si>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politica de gestión documental</t>
  </si>
  <si>
    <t>Aprobación del plande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</si>
  <si>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</si>
  <si>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</si>
  <si>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</si>
  <si>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</si>
  <si>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</si>
  <si>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</si>
  <si>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</si>
  <si>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</si>
  <si>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</si>
  <si>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</si>
  <si>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</si>
  <si>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</si>
  <si>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</si>
  <si>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</si>
  <si>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</si>
  <si>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Instrumentos Archivisticos.</t>
    </r>
    <r>
      <rPr>
        <sz val="11"/>
        <rFont val="Arial"/>
        <family val="2"/>
      </rPr>
      <t xml:space="preserve">
Politica de Gestión Documental: El MCVT no cuenta con la politica de gestión de documentos constituida como lo establece el articulo 2.8.2.5.6 del Decreto 1080 de 2015
</t>
    </r>
  </si>
  <si>
    <t xml:space="preserve">ACCION 2 </t>
  </si>
  <si>
    <t>Contar con una politica de gestión documental que de cumplimiento a lo establecido en el articulo 2.8.2.5.6 del Decreto 1080 de 2015</t>
  </si>
  <si>
    <t>Elaborar la politica de gestión documental para el MVCT</t>
  </si>
  <si>
    <t>Politica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</si>
  <si>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</si>
  <si>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Politica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</si>
  <si>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</si>
  <si>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r>
      <rPr>
        <b/>
        <sz val="11"/>
        <rFont val="Arial"/>
        <family val="2"/>
      </rPr>
      <t xml:space="preserve">16/12/2019: </t>
    </r>
    <r>
      <rPr>
        <sz val="11"/>
        <rFont val="Arial"/>
        <family val="2"/>
      </rPr>
      <t>El documento Política de gestión documental se modifica de acuerdo a los ajustes solicitados por el comite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</si>
  <si>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</si>
  <si>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comite.</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</si>
  <si>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</si>
  <si>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t>Presentar ante CIGYD la politica de gestión documental para aprobación</t>
  </si>
  <si>
    <t>Politica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</si>
  <si>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</si>
  <si>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</si>
  <si>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</si>
  <si>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</si>
  <si>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</si>
  <si>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politica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</si>
  <si>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</si>
  <si>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</si>
  <si>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</si>
  <si>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</si>
  <si>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</si>
  <si>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</si>
  <si>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</si>
  <si>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Instrumentos Archivisticos.</t>
    </r>
    <r>
      <rPr>
        <sz val="11"/>
        <rFont val="Arial"/>
        <family val="2"/>
      </rPr>
      <t xml:space="preserve">
Tablas de Retención Documental-TRD y Cuadro de Clasificación Documental-CCD. La entidad, presuntamente incumple lo estblecido en el artticulo 14 del acuerdo 04 de 2013, tada vez  que no se encunetran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</si>
  <si>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</si>
  <si>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</si>
  <si>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</si>
  <si>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</si>
  <si>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</si>
  <si>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</si>
  <si>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</si>
  <si>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</si>
  <si>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</si>
  <si>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</si>
  <si>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</si>
  <si>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</si>
  <si>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</si>
  <si>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</si>
  <si>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</si>
  <si>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</si>
  <si>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</si>
  <si>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</si>
  <si>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actualizacion de la TRD  dentro del  desarrollo de la mesa  se establece descriptor denominado </t>
    </r>
    <r>
      <rPr>
        <b/>
        <i/>
        <sz val="11"/>
        <rFont val="Arial"/>
        <family val="2"/>
      </rPr>
      <t>identificacion de necesidades</t>
    </r>
    <r>
      <rPr>
        <sz val="11"/>
        <rFont val="Arial"/>
        <family val="2"/>
      </rPr>
      <t xml:space="preserve"> </t>
    </r>
    <r>
      <rPr>
        <b/>
        <i/>
        <sz val="11"/>
        <rFont val="Arial"/>
        <family val="2"/>
      </rPr>
      <t>para la actualizacion</t>
    </r>
    <r>
      <rPr>
        <sz val="11"/>
        <rFont val="Arial"/>
        <family val="2"/>
      </rPr>
      <t xml:space="preserve"> el cual despues de haber revisado el proceso organico funcional del area,  permite dicha identificacion  y se deja el registro de la modificacion de las  series, subseries y tipos doumentales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</si>
  <si>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</si>
  <si>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</si>
  <si>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</si>
  <si>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Subdorección de promoción y apoyo; por lo anterior, se presenta un avance en el cumplimiento de la activida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</si>
  <si>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</si>
  <si>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</si>
  <si>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</si>
  <si>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</si>
  <si>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</si>
  <si>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</si>
  <si>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</si>
  <si>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</si>
  <si>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</si>
  <si>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</si>
  <si>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</si>
  <si>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Tecnico y Apoyo Informatico),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</si>
  <si>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</si>
  <si>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</si>
  <si>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</si>
  <si>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</si>
  <si>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</si>
  <si>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</si>
  <si>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</si>
  <si>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</si>
  <si>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</si>
  <si>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</si>
  <si>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</si>
  <si>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</si>
  <si>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</si>
  <si>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</si>
  <si>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</si>
  <si>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t>M5</t>
  </si>
  <si>
    <t>Presentar al CIGYD para su aprobación la propuesta de actualización de TRD y CCD con la trazabilidad  y control del instrumento</t>
  </si>
  <si>
    <t>Acta de Comité donde se evidencia la aprobacion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</si>
  <si>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</si>
  <si>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</si>
  <si>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</si>
  <si>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</si>
  <si>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</si>
  <si>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t>M6</t>
  </si>
  <si>
    <t>Presentar para convalidación las TRD y CCD al comité evaluador de documentos del AGN</t>
  </si>
  <si>
    <t>Documento mediante el cua  se constata la evaluacion y convalidacion de  CCD y TRD</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</si>
  <si>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</si>
  <si>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</si>
  <si>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</si>
  <si>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</si>
  <si>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t>M7</t>
  </si>
  <si>
    <t>Presentar la solicitud de actualización del Registro Unico de Series Documentales ante el AGN</t>
  </si>
  <si>
    <t>Certificado de inscripcion o actualizacion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</si>
  <si>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</si>
  <si>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</si>
  <si>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</si>
  <si>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</si>
  <si>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</si>
  <si>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t>M8</t>
  </si>
  <si>
    <t>Divulgar el CCD y TRD a funcionarios y contratistas del MVCT</t>
  </si>
  <si>
    <t>Campaña de divulgacion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</si>
  <si>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</si>
  <si>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Instrumentos Archivisticos.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</si>
  <si>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</si>
  <si>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</si>
  <si>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</si>
  <si>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</si>
  <si>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implementacion  para lo cual se adjunta evidencia para presentar al CIGYD para su respectiva aprobacion.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</si>
  <si>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</si>
  <si>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</si>
  <si>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</si>
  <si>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t xml:space="preserve">Reporta avance del 40%. Para dar por superado el hallazgo es necesario que la entidad presente al AGN:  
▪ Documento PINAR elaborado y aprobado por instancia asesora archivística (Comité Institucional de gestión y desempeño) y acta de sesión de su aprobación.  ▪ Enlace de publicación del PINAR en la página web del Ministerio. 
Conclusión: hallazgo no superado. 
 </t>
  </si>
  <si>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</si>
  <si>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</si>
  <si>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PINAR para aprobación</t>
  </si>
  <si>
    <t xml:space="preserve">Acta donde se evidencia la aprobacion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</si>
  <si>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</si>
  <si>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</si>
  <si>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</si>
  <si>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</si>
  <si>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</si>
  <si>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</si>
  <si>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</si>
  <si>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</si>
  <si>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</si>
  <si>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divulgacion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</si>
  <si>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</si>
  <si>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</si>
  <si>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</si>
  <si>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</si>
  <si>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</si>
  <si>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t>Presentar ante CIGYD el  seguimiento a la implementacion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</si>
  <si>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</si>
  <si>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</si>
  <si>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t>Documento matriz de herramienta de seguimiento</t>
  </si>
  <si>
    <r>
      <rPr>
        <b/>
        <sz val="11"/>
        <rFont val="Arial"/>
        <family val="2"/>
      </rPr>
      <t xml:space="preserve">Instrumentos Archivisticos. </t>
    </r>
    <r>
      <rPr>
        <sz val="11"/>
        <rFont val="Arial"/>
        <family val="2"/>
      </rPr>
      <t>Programa de Gestion Documental - 
PGD. Se invita al MVCT que en el proceso de actualizacion se tenga en cuenta lo establecido en el Capitulo V Gestion de Doumentos - capitulo VI - Sistema de Gestion Doumental y capitulo VII gestion de documentos electronicos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</si>
  <si>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</si>
  <si>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</si>
  <si>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</si>
  <si>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</si>
  <si>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r>
      <t xml:space="preserve">Se presenta el documento  preliminar de avance  del PGD realizado hasta la fecha, sin embargo su fecha de cumplimento esta para el 30 de septiembre. Se adjunta evidencia de avance.
</t>
    </r>
    <r>
      <rPr>
        <b/>
        <sz val="11"/>
        <rFont val="Arial"/>
        <family val="2"/>
      </rPr>
      <t/>
    </r>
  </si>
  <si>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</si>
  <si>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</si>
  <si>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 xml:space="preserve">Programa de Gestión Documental – PGD. (actualización). Reporta avance del 33,33%. Para dar por superado el hallazgo es necesario que la entidad presente al AGN:  
▪ Documento de PGD con todos los componentes necesarios y reglamentarios. 
Acta de Comité Institucional de Gestión y Desempeño que indique la aprobación de actualización del PGD. ▪ Acto administrativo de adopción de la nueva versión del PGD (artículo 2.8.5.2 del Decreto 1080 de 2015).  ▪ Enlace de publicación del PGD actualizado en la página web del Ministerio de Vivienda (artículo 2.8.2.5.12 del Decreto 1080 de 2015) 
Conclusión: Hallazgo no superado. 
 </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</si>
  <si>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</si>
  <si>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dirido, requerimientos normativos, economicos, adminsitrativos y tecnologicos; gestión del cambio, politica de gestión documental (pendiente de aprobación), lineamientos de gestión documental y mención a los programas especificos,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</si>
  <si>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</si>
  <si>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</si>
  <si>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</si>
  <si>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</si>
  <si>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t>Presentar ante CIGYD el documento PGD para aprobación</t>
  </si>
  <si>
    <t>PGD aprobado</t>
  </si>
  <si>
    <r>
      <rPr>
        <b/>
        <sz val="11"/>
        <rFont val="Arial"/>
        <family val="2"/>
      </rPr>
      <t>31/12/2019:</t>
    </r>
    <r>
      <rPr>
        <sz val="11"/>
        <rFont val="Arial"/>
        <family val="2"/>
      </rPr>
      <t xml:space="preserve"> Se presentó el documentoPrograma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</si>
  <si>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</si>
  <si>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</si>
  <si>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</si>
  <si>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</si>
  <si>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</si>
  <si>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</si>
  <si>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</si>
  <si>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</si>
  <si>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</si>
  <si>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</si>
  <si>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</si>
  <si>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t>Socializar el PGD a funcionarios y contratistas del MVCT</t>
  </si>
  <si>
    <t>PGD socializado</t>
  </si>
  <si>
    <t>Informe de actividades de socializacion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</si>
  <si>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</si>
  <si>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</si>
  <si>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</si>
  <si>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t>Presentar ante CIGYD el  seguimiento a la implementacion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</si>
  <si>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</si>
  <si>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</si>
  <si>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</si>
  <si>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 xml:space="preserve">Instrumentos Archivisticos. </t>
    </r>
    <r>
      <rPr>
        <sz val="11"/>
        <rFont val="Arial"/>
        <family val="2"/>
      </rPr>
      <t xml:space="preserve">Formato Unico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areas cuentan con inventario desde los archivos de gestión</t>
    </r>
  </si>
  <si>
    <t>ACCION 6</t>
  </si>
  <si>
    <t>Contar con el FUID elaborado, actualizado e implementado de acuerdo a lo reglamentado en el articulo 26 de la Ley 594 de 2000, articulos 7 del acuerdo 042 de 2002, Acuerdo 038 de 2000 y el articulo 13 de la ley 1712 de 2014, en todas las areas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</si>
  <si>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</si>
  <si>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</si>
  <si>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presentación,Actas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</si>
  <si>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dió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</si>
  <si>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</si>
  <si>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</si>
  <si>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</si>
  <si>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</si>
  <si>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</si>
  <si>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</si>
  <si>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</si>
  <si>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</si>
  <si>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</si>
  <si>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Conceptos,Grupo de Procesos Judiciales,Grupo de Acciones Constitucionales,Grupo de Monitoreo del SGP de Agua Potable y Saneamiento Básico,Grupo de Atención al Usuario y Archivo,Grupo de Recursos Físicos,Grupo de Comunicaciones Estratégicas,Grupo de Gestión de Recursos y Presupuestos,Grupo de Seguimiento al Plan Nacional de Desarrollo,Grupo de Seguimiento a Proyectos de Inversión,Subdirección de Políticas de Desarrollo Urbano y Territorial,Subdirección de Asistencia Técnica y Operaciones Urbanas,Grupo de Soporte Técnico y Apoyo Informático,Dirección del Sistema Habitacional,Dirección de Desarrollo Sectorial,Grupo de Política Sectorial,Grupo de Desarrollo Sostenible,Dirección de Programas,Subdirección de Gestión Empresarial,Subdirección de Proyectos,Grupo de Evaluación de Proyectos,Dirección de Inversiones en Vivienda de Interés Social,Subdirección de Finanzas y Presupuesto.Se adjuntan Actas de reunión , Formato de Seguimiento Aplicacion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</si>
  <si>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</si>
  <si>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</si>
  <si>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</si>
  <si>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</si>
  <si>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</si>
  <si>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</si>
  <si>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</si>
  <si>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</si>
  <si>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demas areas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</si>
  <si>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</si>
  <si>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</si>
  <si>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</si>
  <si>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</si>
  <si>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</si>
  <si>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</si>
  <si>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</si>
  <si>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</si>
  <si>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</si>
  <si>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</si>
  <si>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</si>
  <si>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Organizacion Documental.</t>
    </r>
    <r>
      <rPr>
        <sz val="11"/>
        <rFont val="Arial"/>
        <family val="2"/>
      </rPr>
      <t xml:space="preserve"> Conformacion de los archivos Publicos.Tablas de Valoración Documental-TVD.La entidad no ha culminadoo con el proceso de implementación de las TVD para la organización del fondo documental del extinto INURBE e Instituto de Credito Territorial.</t>
    </r>
  </si>
  <si>
    <t>ACCION 7</t>
  </si>
  <si>
    <t>Continuar con la implementacion de  las TVD para la organización del Fondo Documental del Extinto Inurbe e Instituto de Credito Territorial según lo definido en el acuerdo 02 de 2014.</t>
  </si>
  <si>
    <t>Identificar el listado de series, subseries y/o asuntos que presentan inconsistencias en la valoración secundaria y disposicion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</si>
  <si>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</si>
  <si>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</si>
  <si>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</si>
  <si>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</si>
  <si>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</si>
  <si>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</si>
  <si>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</si>
  <si>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</si>
  <si>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</si>
  <si>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</si>
  <si>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</si>
  <si>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</si>
  <si>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</si>
  <si>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t>Presentar al CIGYD para su aprobación la propuesta de ficha de valoración</t>
  </si>
  <si>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</si>
  <si>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</si>
  <si>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t>Presentar al CIGYD el seguimiento a la implementación de las fichas de valoración.</t>
  </si>
  <si>
    <t>Grupo de Atención al Usuario y Archivo - Oficina Asesora Jurídica</t>
  </si>
  <si>
    <t>Organización de los archivos de Gestión. De conformidad con lo observado,el MVCT, presuntamente incumple con lo señalado en el acuerdo 042 de 2002, acuerdo 05 de 2013, acuerdo 02 de 2014 y articulo 6, acuerdo 060 de 2001 toda vez que la entidad no esta aplicando los criterios de organizacion de los archivos de gestión,conformacion de expedientes,segun la normatividad relacionada: Ordenación, Hoja de Control y control de prestamos</t>
  </si>
  <si>
    <t>ACCION 8</t>
  </si>
  <si>
    <t>Organizar  los archivos de gestion y aplicar las herramientas de control para el prestamo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</si>
  <si>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</si>
  <si>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areas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</si>
  <si>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</si>
  <si>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</si>
  <si>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</si>
  <si>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</si>
  <si>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socializacion para el prestamo de documentos y acompañamiento tecnico,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</si>
  <si>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</si>
  <si>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</si>
  <si>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</si>
  <si>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</si>
  <si>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</si>
  <si>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area se evidencia en las visitas realizadas en las areas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</si>
  <si>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</si>
  <si>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</si>
  <si>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area se evidencia en las visitas realizadas en las areas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</si>
  <si>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</si>
  <si>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</si>
  <si>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</si>
  <si>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</si>
  <si>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</si>
  <si>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Realizar mesas de trabajo para hacer el acompñamiento tecnico en la organización del archivo de gestion a las dependecias del MVCT.</t>
  </si>
  <si>
    <t>Actas de mesas de trabajo y listados de asistencia</t>
  </si>
  <si>
    <r>
      <rPr>
        <b/>
        <sz val="11"/>
        <rFont val="Arial"/>
        <family val="2"/>
      </rPr>
      <t xml:space="preserve">30/09/2019 </t>
    </r>
    <r>
      <rPr>
        <sz val="11"/>
        <rFont val="Arial"/>
        <family val="2"/>
      </rPr>
      <t xml:space="preserve">Se adjuntan como evidencias Actas y lista de asistencias a las visitas y seguimiento que se vienen realizando en las diferentes dependencias el MVCT para la organización de los Archivos.
</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</si>
  <si>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</si>
  <si>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</si>
  <si>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</si>
  <si>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</si>
  <si>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</si>
  <si>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</si>
  <si>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</si>
  <si>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t>Presentar ante el CIGYD el seguimiento al avance en la organización de los archivos de gestión, en las dependencias del MVCT.</t>
  </si>
  <si>
    <r>
      <rPr>
        <b/>
        <sz val="11"/>
        <rFont val="Arial"/>
        <family val="2"/>
      </rPr>
      <t>06/04/2020:</t>
    </r>
    <r>
      <rPr>
        <sz val="11"/>
        <rFont val="Arial"/>
        <family val="2"/>
      </rPr>
      <t xml:space="preserve"> Se había planteado que en la siguiente reunión del CIGYD se presentaría el avance en la organización de los archivos de gestión en las dependencias, pero debido a las medidas adoptadas por el Gobierno con respecto al Covid-19, no se tiene claridad sobre la próxima fecha de sesión </t>
    </r>
  </si>
  <si>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</si>
  <si>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</si>
  <si>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</si>
  <si>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</si>
  <si>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b/>
        <sz val="11"/>
        <rFont val="Arial"/>
        <family val="2"/>
      </rPr>
      <t>Sistema Integrado de Conservacion  - SIC</t>
    </r>
    <r>
      <rPr>
        <sz val="11"/>
        <rFont val="Arial"/>
        <family val="2"/>
      </rPr>
      <t>.El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</si>
  <si>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</si>
  <si>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</si>
  <si>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</si>
  <si>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</si>
  <si>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situacion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</si>
  <si>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</si>
  <si>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</si>
  <si>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</si>
  <si>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</si>
  <si>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</si>
  <si>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</si>
  <si>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</si>
  <si>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</si>
  <si>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</si>
  <si>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</si>
  <si>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t>Elaborar el plan de preservación digital a largo plazo y los programas correspondientes</t>
  </si>
  <si>
    <t>Plan de preservación digital y programas</t>
  </si>
  <si>
    <t>Grupo de Atención al Usuario y Archivo-Oficina de Tecnologia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</si>
  <si>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</si>
  <si>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</si>
  <si>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</si>
  <si>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</si>
  <si>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</si>
  <si>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t>Elaborar el documento del Sistema Integrado de Conservación</t>
  </si>
  <si>
    <t>Documento propuesta del SIC</t>
  </si>
  <si>
    <r>
      <t xml:space="preserve">El proceso no aporta evidencias del cumplimiento de la actividad “Elaborar el documento del Sistema Integrado de Conservación”,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</si>
  <si>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</si>
  <si>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t>Presentar para aprobación ante el CIGYD, el Sistema Integrado de Conservación SIC y sus planes correspondientes (Conservación documental y preservación digital a largo plazo)</t>
  </si>
  <si>
    <t>Documento SIC aprobado</t>
  </si>
  <si>
    <t>Acta de la sesión.
Solicitud de actualizacion documental y concepto tecnico de aprobacion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</si>
  <si>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</si>
  <si>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</si>
  <si>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</si>
  <si>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</si>
  <si>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</si>
  <si>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</si>
  <si>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Socializar el SIC a los funcionarios y contratistas del MVCT</t>
  </si>
  <si>
    <t>Presentacion Power point y listados de asistencia</t>
  </si>
  <si>
    <t>Esta actividad inicia en el mes de octubre de 2020.</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</si>
  <si>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</si>
  <si>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</si>
  <si>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</si>
  <si>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t>M9</t>
  </si>
  <si>
    <t>Esta actividad inicia en el mes de septiembre de 2020.</t>
  </si>
  <si>
    <t>Disposicion Final de Documentos.La entidad debe garantizar la identificacion de series documentales relacionadas con derechos humanos conforme a las normas establecidas,previo a efectuar procesos de eliminacion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</si>
  <si>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</si>
  <si>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</si>
  <si>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</si>
  <si>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</si>
  <si>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Dependiencias  en el proceso de actulaizacion de TRD  no se han identificado series documentales relacionadas con derechos humanos. Se continuara con la identificacion en las aun estan pendientes por actualziar.
</t>
    </r>
    <r>
      <rPr>
        <b/>
        <sz val="11"/>
        <rFont val="Arial"/>
        <family val="2"/>
      </rP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</si>
  <si>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</si>
  <si>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</si>
  <si>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</si>
  <si>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</si>
  <si>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electronico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</si>
  <si>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</si>
  <si>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</si>
  <si>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</si>
  <si>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</si>
  <si>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</si>
  <si>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</si>
  <si>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</si>
  <si>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</si>
  <si>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</si>
  <si>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</si>
  <si>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</si>
  <si>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</si>
  <si>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</si>
  <si>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t>Presentar para aprobación del CIGYD el programa específico para el tratamiento de archivos de derechos humanos.</t>
  </si>
  <si>
    <t>Socializar a los funcionarios de las áreas responsables de custodiar archivos de derechos humanos, el protocolo AGN</t>
  </si>
  <si>
    <t>Presentar ante el CIGYD el seguimiento a la implementacion del programa para derechos humanos.</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</si>
  <si>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</si>
  <si>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</si>
  <si>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</si>
  <si>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</si>
  <si>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</si>
  <si>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</si>
  <si>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</si>
  <si>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</si>
  <si>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</si>
  <si>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</si>
  <si>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</si>
  <si>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</si>
  <si>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</si>
  <si>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</si>
  <si>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</si>
  <si>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</si>
  <si>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</si>
  <si>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</si>
  <si>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</si>
  <si>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</si>
  <si>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</si>
  <si>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</si>
  <si>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</si>
  <si>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</si>
  <si>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</si>
  <si>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</si>
  <si>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</si>
  <si>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</si>
  <si>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</si>
  <si>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</si>
  <si>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</si>
  <si>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</si>
  <si>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</si>
  <si>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</si>
  <si>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</si>
  <si>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</si>
  <si>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</si>
  <si>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</si>
  <si>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</si>
  <si>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</si>
  <si>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</si>
  <si>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t>INFORME N°6
30/09/2020</t>
  </si>
  <si>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</si>
  <si>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Administrativos.Se adjuntan evidencias.</t>
  </si>
  <si>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</si>
  <si>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</si>
  <si>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</si>
  <si>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</si>
  <si>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</si>
  <si>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</si>
  <si>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</si>
  <si>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</si>
  <si>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</si>
  <si>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</si>
  <si>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</si>
  <si>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</si>
  <si>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</si>
  <si>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</si>
  <si>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</si>
  <si>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</si>
  <si>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</si>
  <si>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</si>
  <si>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</si>
  <si>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</si>
  <si>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</si>
  <si>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</si>
  <si>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</si>
  <si>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</si>
  <si>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</si>
  <si>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</si>
  <si>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</si>
  <si>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</si>
  <si>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</si>
  <si>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</si>
  <si>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</si>
  <si>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</si>
  <si>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</si>
  <si>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Politica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</si>
  <si>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</si>
  <si>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</si>
  <si>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</si>
  <si>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</si>
  <si>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</si>
  <si>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</si>
  <si>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</si>
  <si>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</si>
  <si>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</si>
  <si>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</si>
  <si>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</si>
  <si>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</si>
  <si>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</si>
  <si>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</si>
  <si>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</si>
  <si>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</si>
  <si>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</si>
  <si>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</si>
  <si>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</si>
  <si>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</si>
  <si>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</si>
  <si>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</si>
  <si>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</si>
  <si>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</si>
  <si>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</si>
  <si>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</si>
  <si>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</si>
  <si>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</si>
  <si>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</si>
  <si>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</si>
  <si>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</si>
  <si>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</si>
  <si>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</si>
  <si>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</si>
  <si>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</si>
  <si>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</si>
  <si>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</si>
  <si>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</si>
  <si>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protoloco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</si>
  <si>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</si>
  <si>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</si>
  <si>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</si>
  <si>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</si>
  <si>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</si>
  <si>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t>2-2021-117</t>
  </si>
  <si>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</si>
  <si>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</si>
  <si>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rPr>
        <b/>
        <sz val="11"/>
        <rFont val="Arial"/>
        <family val="2"/>
      </rPr>
      <t>Hallazgo No. 2. Política de Gestión Documental. 
Reporta avance de 67%</t>
    </r>
    <r>
      <rPr>
        <sz val="11"/>
        <rFont val="Arial"/>
        <family val="2"/>
      </rPr>
      <t xml:space="preserve">. 
Para este informe la entidad aportó las evidencias solicitadas:
* Copia de la política de gestión documental para los documentos físicos y/o electrónicos de archivos aprobada.
* Acta de aprobación de la política, No 5 Comité Institucional de Gestión y Desempeño.
* Presentación de la política y PINAR.
* Socialización Política Gestión Documental (Correo electrónico)
* GDC-PO-01 Política de gestión documental 1.0.
* Presentación Política y PINAR.
Se reitera a la entidad continuar reportando periódicamente y presentar las siguientes evidencias al AGN:
* Enlace de publicación de la política en la página web.
* Plan de divulgación de la política a nivel interno.
</t>
    </r>
    <r>
      <rPr>
        <b/>
        <sz val="11"/>
        <rFont val="Arial"/>
        <family val="2"/>
      </rPr>
      <t xml:space="preserve">
Conclusión: Hallazgo no superado, quedamos a la espera de las evidencias solicitadas.</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</si>
  <si>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</si>
  <si>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</si>
  <si>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</si>
  <si>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</si>
  <si>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</si>
  <si>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r>
      <t xml:space="preserve">30/12/2020: </t>
    </r>
    <r>
      <rPr>
        <sz val="11"/>
        <rFont val="Arial"/>
        <family val="2"/>
      </rPr>
      <t>La realización de esta actividad depende de la culminación de la acción anterior, por lo cual se efectuará esta presentación en la vigencia 2021.</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</si>
  <si>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</si>
  <si>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</si>
  <si>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30/12/2020: </t>
    </r>
    <r>
      <rPr>
        <sz val="11"/>
        <rFont val="Arial"/>
        <family val="2"/>
      </rPr>
      <t>La realización de esta actividad depende de la culminación de la acción anterior.</t>
    </r>
  </si>
  <si>
    <r>
      <t xml:space="preserve">Teniendo en cuenta la información reportada por el proceso “La realización de esta actividad depende de la culminación de la acción anterior, por lo cual se efectuará esta presentación en la vigencia 2021”.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</si>
  <si>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</si>
  <si>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</si>
  <si>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</si>
  <si>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</si>
  <si>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</si>
  <si>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</si>
  <si>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</si>
  <si>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</si>
  <si>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</si>
  <si>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</si>
  <si>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</si>
  <si>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</si>
  <si>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</si>
  <si>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</si>
  <si>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</si>
  <si>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</si>
  <si>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</si>
  <si>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</si>
  <si>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efectua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</si>
  <si>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</si>
  <si>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</si>
  <si>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</si>
  <si>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</si>
  <si>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</si>
  <si>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</si>
  <si>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
</t>
    </r>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</si>
  <si>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</si>
  <si>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30/12/2020</t>
    </r>
    <r>
      <rPr>
        <sz val="11"/>
        <rFont val="Arial"/>
        <family val="2"/>
      </rPr>
      <t>: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</si>
  <si>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</si>
  <si>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</si>
  <si>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</si>
  <si>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</si>
  <si>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</si>
  <si>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</si>
  <si>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</si>
  <si>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</si>
  <si>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 xml:space="preserve">30/12/2020: </t>
    </r>
    <r>
      <rPr>
        <sz val="11"/>
        <rFont val="Arial"/>
        <family val="2"/>
      </rPr>
      <t>Esta actividad dependen de la culminación de la actividad anterior.</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</si>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</sst>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rgb="FF000000"/>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top/>
      <bottom style="thin">
        <color rgb="FF000000"/>
      </bottom>
      <diagonal/>
    </border>
  </borders>
  <cellStyleXfs count="2">
    <xf numFmtId="0" fontId="0" fillId="0" borderId="0"/>
    <xf numFmtId="9" fontId="6" fillId="0" borderId="0" applyFont="0" applyFill="0" applyBorder="0" applyAlignment="0" applyProtection="0"/>
  </cellStyleXfs>
  <cellXfs count="269">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Alignment="1">
      <alignment horizontal="justify" vertical="center" wrapText="1"/>
    </xf>
    <xf numFmtId="9" fontId="2" fillId="0" borderId="0" xfId="0" applyNumberFormat="1" applyFont="1" applyAlignment="1">
      <alignment horizontal="justify" vertical="center" wrapText="1"/>
    </xf>
    <xf numFmtId="1" fontId="2" fillId="3" borderId="0" xfId="0" applyNumberFormat="1" applyFont="1" applyFill="1" applyBorder="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2" fillId="3" borderId="4" xfId="0" applyFont="1" applyFill="1" applyBorder="1" applyAlignment="1">
      <alignment horizontal="justify" vertical="center" wrapText="1"/>
    </xf>
    <xf numFmtId="0" fontId="1" fillId="0" borderId="6" xfId="0" applyFont="1" applyBorder="1" applyAlignment="1">
      <alignment horizontal="justify" vertical="center"/>
    </xf>
    <xf numFmtId="0" fontId="2" fillId="0" borderId="18"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2" fillId="0" borderId="0" xfId="0" applyFont="1" applyAlignment="1">
      <alignment horizontal="justify" vertical="center"/>
    </xf>
    <xf numFmtId="0" fontId="2" fillId="3" borderId="8" xfId="0" applyFont="1" applyFill="1" applyBorder="1" applyAlignment="1">
      <alignment horizontal="justify" vertical="center" wrapText="1"/>
    </xf>
    <xf numFmtId="0" fontId="2" fillId="0" borderId="0" xfId="0" applyFont="1" applyFill="1" applyBorder="1"/>
    <xf numFmtId="0" fontId="2" fillId="3" borderId="29" xfId="0" applyFont="1" applyFill="1" applyBorder="1" applyAlignment="1">
      <alignment horizontal="justify" vertical="center" wrapText="1"/>
    </xf>
    <xf numFmtId="0" fontId="2" fillId="0" borderId="13" xfId="0" applyFont="1" applyFill="1" applyBorder="1" applyAlignment="1">
      <alignment horizontal="justify" vertical="top" wrapText="1"/>
    </xf>
    <xf numFmtId="14" fontId="2" fillId="0" borderId="4" xfId="0" applyNumberFormat="1" applyFont="1" applyFill="1" applyBorder="1" applyAlignment="1">
      <alignment horizontal="justify" vertical="center" wrapText="1"/>
    </xf>
    <xf numFmtId="0" fontId="2" fillId="0" borderId="0" xfId="0" applyFont="1" applyFill="1"/>
    <xf numFmtId="0" fontId="1" fillId="0" borderId="18" xfId="0" applyFont="1" applyFill="1" applyBorder="1" applyAlignment="1">
      <alignment horizontal="justify" vertical="center" wrapText="1"/>
    </xf>
    <xf numFmtId="0" fontId="2" fillId="0" borderId="0" xfId="0" applyFont="1" applyFill="1" applyBorder="1" applyAlignment="1">
      <alignment horizontal="left" wrapText="1"/>
    </xf>
    <xf numFmtId="14" fontId="2" fillId="0" borderId="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16"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2" fillId="0" borderId="4" xfId="0" applyFont="1" applyBorder="1" applyAlignment="1">
      <alignment horizontal="left" vertical="center"/>
    </xf>
    <xf numFmtId="0" fontId="2" fillId="0" borderId="8" xfId="0" applyFont="1" applyFill="1" applyBorder="1" applyAlignment="1">
      <alignment horizontal="justify" vertical="top" wrapText="1"/>
    </xf>
    <xf numFmtId="0" fontId="2" fillId="3" borderId="4" xfId="0" applyFont="1" applyFill="1" applyBorder="1" applyAlignment="1">
      <alignment vertical="center" wrapText="1"/>
    </xf>
    <xf numFmtId="0" fontId="2" fillId="0" borderId="4" xfId="0" applyFont="1" applyBorder="1" applyAlignment="1">
      <alignment horizontal="justify" vertical="center"/>
    </xf>
    <xf numFmtId="14" fontId="2" fillId="3" borderId="8" xfId="0" applyNumberFormat="1" applyFont="1" applyFill="1" applyBorder="1" applyAlignment="1">
      <alignment horizontal="justify" vertical="center" wrapText="1"/>
    </xf>
    <xf numFmtId="14" fontId="2" fillId="3" borderId="4" xfId="0" applyNumberFormat="1" applyFont="1" applyFill="1" applyBorder="1" applyAlignment="1">
      <alignment vertical="center" wrapText="1"/>
    </xf>
    <xf numFmtId="14" fontId="2" fillId="3" borderId="31" xfId="0" applyNumberFormat="1" applyFont="1" applyFill="1" applyBorder="1" applyAlignment="1">
      <alignment vertical="center" wrapText="1"/>
    </xf>
    <xf numFmtId="0" fontId="2" fillId="0" borderId="4" xfId="0" applyFont="1" applyFill="1" applyBorder="1" applyAlignment="1">
      <alignment horizontal="justify" vertical="center" wrapText="1"/>
    </xf>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4"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2" fillId="0" borderId="40" xfId="0"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3" borderId="8" xfId="0" applyFont="1" applyFill="1" applyBorder="1" applyAlignment="1" applyProtection="1">
      <alignment horizontal="center" vertical="center" wrapText="1"/>
      <protection locked="0"/>
    </xf>
    <xf numFmtId="0" fontId="2" fillId="0" borderId="4" xfId="0" applyFont="1" applyFill="1" applyBorder="1" applyAlignment="1">
      <alignment horizontal="justify" vertical="top" wrapText="1"/>
    </xf>
    <xf numFmtId="0" fontId="2" fillId="0" borderId="30" xfId="0" applyFont="1" applyFill="1" applyBorder="1" applyAlignment="1">
      <alignment horizontal="center"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0" fontId="2" fillId="0" borderId="35" xfId="0" applyFont="1" applyFill="1" applyBorder="1" applyAlignment="1">
      <alignment horizontal="center" vertical="top" wrapText="1"/>
    </xf>
    <xf numFmtId="0" fontId="2" fillId="0" borderId="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33" xfId="0" applyFont="1" applyFill="1" applyBorder="1" applyAlignment="1">
      <alignment horizontal="justify" vertical="center" wrapText="1"/>
    </xf>
    <xf numFmtId="0" fontId="2" fillId="0" borderId="2"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3" borderId="33" xfId="0" applyFont="1" applyFill="1" applyBorder="1" applyAlignment="1">
      <alignment horizontal="justify" vertical="center" wrapText="1"/>
    </xf>
    <xf numFmtId="165" fontId="0" fillId="0" borderId="0" xfId="0" applyNumberFormat="1"/>
    <xf numFmtId="0" fontId="2" fillId="0" borderId="4"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2" fillId="0" borderId="35"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37" xfId="0" applyFont="1" applyFill="1" applyBorder="1" applyAlignment="1">
      <alignment horizontal="center" vertical="center" wrapText="1"/>
    </xf>
    <xf numFmtId="0" fontId="2" fillId="0" borderId="8"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0" xfId="0"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0" fontId="1" fillId="2" borderId="30" xfId="0" applyFont="1" applyFill="1" applyBorder="1" applyAlignment="1">
      <alignment horizontal="center" vertical="center" textRotation="89" wrapText="1"/>
    </xf>
    <xf numFmtId="0" fontId="2" fillId="0" borderId="4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5" xfId="0" applyFont="1" applyFill="1" applyBorder="1" applyAlignment="1">
      <alignment horizontal="justify" vertical="center" wrapText="1"/>
    </xf>
    <xf numFmtId="0" fontId="2" fillId="0" borderId="40" xfId="0"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44"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2" fillId="0" borderId="8" xfId="0" applyFont="1" applyFill="1" applyBorder="1" applyAlignment="1">
      <alignment horizontal="justify" vertical="center" wrapText="1"/>
    </xf>
    <xf numFmtId="164" fontId="2" fillId="3" borderId="30" xfId="0" applyNumberFormat="1" applyFont="1" applyFill="1" applyBorder="1" applyAlignment="1">
      <alignment horizontal="center" vertical="center" wrapText="1"/>
    </xf>
    <xf numFmtId="0" fontId="1" fillId="0" borderId="8" xfId="0" applyFont="1" applyFill="1" applyBorder="1" applyAlignment="1">
      <alignment horizontal="justify" vertical="center" wrapText="1"/>
    </xf>
    <xf numFmtId="14" fontId="2" fillId="0" borderId="8"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top" wrapText="1"/>
    </xf>
    <xf numFmtId="164" fontId="1" fillId="0" borderId="4" xfId="0" applyNumberFormat="1" applyFont="1" applyFill="1" applyBorder="1" applyAlignment="1">
      <alignment horizontal="center"/>
    </xf>
    <xf numFmtId="164" fontId="1" fillId="0" borderId="6"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Alignment="1">
      <alignment horizontal="center"/>
    </xf>
    <xf numFmtId="14" fontId="1" fillId="0" borderId="6" xfId="0" applyNumberFormat="1" applyFont="1" applyBorder="1" applyAlignment="1">
      <alignment horizontal="left" vertical="center"/>
    </xf>
    <xf numFmtId="14" fontId="1" fillId="2" borderId="15" xfId="0" applyNumberFormat="1" applyFont="1" applyFill="1" applyBorder="1" applyAlignment="1">
      <alignment horizontal="center" vertical="center" wrapText="1"/>
    </xf>
    <xf numFmtId="14" fontId="2" fillId="0" borderId="0" xfId="0" applyNumberFormat="1" applyFont="1" applyAlignment="1">
      <alignment horizontal="justify" vertical="center" wrapText="1"/>
    </xf>
    <xf numFmtId="14" fontId="2" fillId="0" borderId="0" xfId="0" applyNumberFormat="1" applyFont="1" applyBorder="1" applyAlignment="1">
      <alignment horizontal="justify" vertical="center" wrapText="1"/>
    </xf>
    <xf numFmtId="14" fontId="2" fillId="0" borderId="0" xfId="0" applyNumberFormat="1" applyFont="1"/>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1" fillId="0" borderId="0" xfId="0" applyFont="1" applyFill="1" applyBorder="1" applyAlignment="1">
      <alignment horizontal="justify" vertical="center" wrapText="1"/>
    </xf>
    <xf numFmtId="0" fontId="2" fillId="0" borderId="4" xfId="0" applyFont="1" applyFill="1" applyBorder="1" applyAlignment="1">
      <alignment horizontal="center" vertical="top" wrapText="1"/>
    </xf>
    <xf numFmtId="0" fontId="1" fillId="0" borderId="0" xfId="0" applyFont="1" applyFill="1" applyBorder="1" applyAlignment="1">
      <alignment horizontal="center" vertical="center" textRotation="89" wrapText="1"/>
    </xf>
    <xf numFmtId="0" fontId="2" fillId="0" borderId="31"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8" xfId="0" applyFont="1" applyFill="1" applyBorder="1" applyAlignment="1">
      <alignment horizontal="center" vertical="top" wrapText="1"/>
    </xf>
    <xf numFmtId="0" fontId="1" fillId="2" borderId="29" xfId="0" applyFont="1" applyFill="1" applyBorder="1" applyAlignment="1">
      <alignment horizontal="center" vertical="center" textRotation="89" wrapText="1"/>
    </xf>
    <xf numFmtId="0" fontId="1" fillId="2" borderId="30"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1" fillId="2" borderId="31" xfId="0" applyFont="1" applyFill="1" applyBorder="1" applyAlignment="1">
      <alignment horizontal="center" vertical="center" textRotation="89" wrapText="1"/>
    </xf>
    <xf numFmtId="1" fontId="2" fillId="3" borderId="31" xfId="0" applyNumberFormat="1" applyFont="1" applyFill="1" applyBorder="1" applyAlignment="1">
      <alignment horizontal="center" vertical="center" wrapText="1"/>
    </xf>
    <xf numFmtId="1" fontId="2" fillId="3" borderId="30"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64" fontId="2" fillId="0" borderId="31" xfId="0" applyNumberFormat="1" applyFont="1" applyFill="1" applyBorder="1" applyAlignment="1">
      <alignment horizontal="center" vertical="center" wrapText="1"/>
    </xf>
    <xf numFmtId="164" fontId="2" fillId="0" borderId="30"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2" fillId="3" borderId="36" xfId="0" applyNumberFormat="1" applyFont="1" applyFill="1" applyBorder="1" applyAlignment="1">
      <alignment horizontal="center" vertical="center" wrapText="1"/>
    </xf>
    <xf numFmtId="9" fontId="2" fillId="3" borderId="37" xfId="0" applyNumberFormat="1" applyFont="1" applyFill="1" applyBorder="1" applyAlignment="1">
      <alignment horizontal="center" vertical="center" wrapText="1"/>
    </xf>
    <xf numFmtId="9" fontId="2" fillId="3" borderId="38" xfId="0" applyNumberFormat="1" applyFont="1" applyFill="1" applyBorder="1" applyAlignment="1">
      <alignment horizontal="center" vertical="center" wrapText="1"/>
    </xf>
    <xf numFmtId="0" fontId="2" fillId="0" borderId="34" xfId="0" applyFont="1" applyFill="1" applyBorder="1" applyAlignment="1">
      <alignment horizontal="center" vertical="top" wrapText="1"/>
    </xf>
    <xf numFmtId="0" fontId="2" fillId="0" borderId="3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31" xfId="0" applyNumberFormat="1" applyFont="1" applyFill="1" applyBorder="1" applyAlignment="1">
      <alignment horizontal="center" vertical="center" wrapText="1"/>
    </xf>
    <xf numFmtId="14" fontId="2" fillId="0" borderId="30"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3" borderId="31" xfId="0" applyNumberFormat="1" applyFont="1" applyFill="1" applyBorder="1" applyAlignment="1">
      <alignment horizontal="center" vertical="center" wrapText="1"/>
    </xf>
    <xf numFmtId="14" fontId="2" fillId="3" borderId="30"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10" fontId="2" fillId="3" borderId="31" xfId="0" applyNumberFormat="1" applyFont="1" applyFill="1" applyBorder="1" applyAlignment="1">
      <alignment horizontal="center" vertical="center" wrapText="1"/>
    </xf>
    <xf numFmtId="10" fontId="2" fillId="3" borderId="3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164" fontId="2" fillId="0" borderId="42" xfId="1" applyNumberFormat="1" applyFont="1" applyFill="1" applyBorder="1" applyAlignment="1">
      <alignment horizontal="center" vertical="center" wrapText="1"/>
    </xf>
    <xf numFmtId="164" fontId="2" fillId="0" borderId="32" xfId="1" applyNumberFormat="1" applyFont="1" applyFill="1" applyBorder="1" applyAlignment="1">
      <alignment horizontal="center" vertical="center" wrapText="1"/>
    </xf>
    <xf numFmtId="164" fontId="2" fillId="0" borderId="31" xfId="1" applyNumberFormat="1" applyFont="1" applyFill="1" applyBorder="1" applyAlignment="1">
      <alignment horizontal="center" vertical="center" wrapText="1"/>
    </xf>
    <xf numFmtId="164" fontId="2" fillId="0" borderId="30" xfId="1" applyNumberFormat="1" applyFont="1" applyFill="1" applyBorder="1" applyAlignment="1">
      <alignment horizontal="center" vertical="center" wrapText="1"/>
    </xf>
    <xf numFmtId="164" fontId="2" fillId="0" borderId="8" xfId="1" applyNumberFormat="1" applyFont="1" applyFill="1" applyBorder="1" applyAlignment="1">
      <alignment horizontal="center" vertical="center" wrapText="1"/>
    </xf>
    <xf numFmtId="9" fontId="2" fillId="3" borderId="42"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31"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3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164" fontId="2" fillId="3" borderId="31" xfId="0" applyNumberFormat="1" applyFont="1" applyFill="1" applyBorder="1" applyAlignment="1">
      <alignment horizontal="center" vertical="center" wrapText="1"/>
    </xf>
    <xf numFmtId="164" fontId="2" fillId="3" borderId="30"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4" borderId="21"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7"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14" fontId="2" fillId="0" borderId="29"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15" xfId="0" applyNumberFormat="1"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Alignment="1">
      <alignment horizontal="right"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164" fontId="2" fillId="0" borderId="29" xfId="0" applyNumberFormat="1" applyFont="1" applyFill="1" applyBorder="1" applyAlignment="1">
      <alignment horizontal="center" vertical="center" wrapText="1"/>
    </xf>
    <xf numFmtId="14" fontId="2" fillId="3" borderId="29" xfId="0" applyNumberFormat="1" applyFont="1" applyFill="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1" fontId="2" fillId="3" borderId="29" xfId="0" applyNumberFormat="1" applyFont="1" applyFill="1" applyBorder="1" applyAlignment="1">
      <alignment horizontal="center" vertical="center" wrapText="1"/>
    </xf>
    <xf numFmtId="0" fontId="2" fillId="3" borderId="46"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6" xfId="0" applyFont="1" applyFill="1" applyBorder="1" applyAlignment="1">
      <alignment horizontal="center" vertical="top" wrapText="1"/>
    </xf>
    <xf numFmtId="0" fontId="2" fillId="0" borderId="37"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6" xfId="0" applyFont="1" applyFill="1" applyBorder="1" applyAlignment="1">
      <alignment horizontal="justify" vertical="top" wrapText="1"/>
    </xf>
    <xf numFmtId="0" fontId="2" fillId="0" borderId="37" xfId="0" applyFont="1" applyFill="1" applyBorder="1" applyAlignment="1">
      <alignment horizontal="justify" vertical="top" wrapText="1"/>
    </xf>
    <xf numFmtId="0" fontId="2" fillId="0" borderId="38" xfId="0" applyFont="1" applyFill="1" applyBorder="1" applyAlignment="1">
      <alignment horizontal="justify" vertical="top" wrapText="1"/>
    </xf>
    <xf numFmtId="0" fontId="2" fillId="3" borderId="39" xfId="0" applyFont="1" applyFill="1" applyBorder="1" applyAlignment="1" applyProtection="1">
      <alignment horizontal="center" vertical="center" wrapText="1"/>
      <protection locked="0"/>
    </xf>
    <xf numFmtId="14" fontId="2" fillId="0" borderId="34" xfId="0" applyNumberFormat="1" applyFont="1" applyFill="1" applyBorder="1" applyAlignment="1">
      <alignment horizontal="center" vertical="top" wrapText="1"/>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25" xfId="0" applyFont="1" applyFill="1" applyBorder="1" applyAlignment="1">
      <alignment horizontal="center" vertical="center" wrapText="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241"/>
  <sheetViews>
    <sheetView showGridLines="0" tabSelected="1" topLeftCell="M1" zoomScale="60" zoomScaleNormal="60" zoomScaleSheetLayoutView="20" zoomScalePageLayoutView="55" workbookViewId="0">
      <selection activeCell="M11" sqref="M11"/>
    </sheetView>
  </sheetViews>
  <sheetFormatPr baseColWidth="10" defaultColWidth="11.5" defaultRowHeight="14" x14ac:dyDescent="0.15"/>
  <cols>
    <col min="1" max="1" width="19.83203125" style="7" customWidth="1"/>
    <col min="2" max="2" width="41.83203125" style="7" customWidth="1"/>
    <col min="3" max="3" width="19.1640625" style="7" customWidth="1"/>
    <col min="4" max="4" width="37.5" style="7" customWidth="1"/>
    <col min="5" max="5" width="17.5" style="7" customWidth="1"/>
    <col min="6" max="6" width="26.5" style="20" customWidth="1"/>
    <col min="7" max="7" width="18.83203125" style="110" customWidth="1"/>
    <col min="8" max="8" width="23.1640625" style="110" customWidth="1"/>
    <col min="9" max="9" width="21.6640625" style="46" customWidth="1"/>
    <col min="10" max="10" width="22.5" style="105" customWidth="1"/>
    <col min="11" max="11" width="26.5" style="7" customWidth="1"/>
    <col min="12" max="12" width="27.33203125" style="7" customWidth="1"/>
    <col min="13" max="13" width="89.1640625" style="20" customWidth="1"/>
    <col min="14" max="14" width="33" style="7" customWidth="1"/>
    <col min="15" max="15" width="33.83203125" style="7" customWidth="1"/>
    <col min="16" max="16" width="109.83203125" style="20" customWidth="1"/>
    <col min="17" max="17" width="25.5" style="7" customWidth="1"/>
    <col min="18" max="18" width="24.1640625" style="7" customWidth="1"/>
    <col min="19" max="19" width="22.33203125" style="7" customWidth="1"/>
    <col min="20" max="20" width="78.33203125" style="7" customWidth="1"/>
    <col min="21" max="21" width="49.5" style="22" customWidth="1"/>
    <col min="22" max="22" width="22.33203125" style="22" customWidth="1"/>
    <col min="23" max="16384" width="11.5" style="7"/>
  </cols>
  <sheetData>
    <row r="3" spans="1:22" x14ac:dyDescent="0.15">
      <c r="A3" s="218" t="s">
        <v>0</v>
      </c>
      <c r="B3" s="219"/>
      <c r="C3" s="220" t="s">
        <v>1</v>
      </c>
      <c r="D3" s="221"/>
      <c r="E3" s="221"/>
      <c r="F3" s="221"/>
      <c r="G3" s="221"/>
      <c r="H3" s="221"/>
      <c r="I3" s="222"/>
      <c r="J3" s="101" t="s">
        <v>2</v>
      </c>
      <c r="K3" s="223"/>
      <c r="L3" s="224"/>
      <c r="M3" s="224"/>
      <c r="N3" s="224"/>
      <c r="O3" s="224"/>
      <c r="P3" s="224"/>
      <c r="Q3" s="224"/>
      <c r="R3" s="224"/>
      <c r="S3" s="224"/>
      <c r="T3" s="225"/>
    </row>
    <row r="4" spans="1:22" x14ac:dyDescent="0.15">
      <c r="A4" s="226" t="s">
        <v>3</v>
      </c>
      <c r="B4" s="226"/>
      <c r="C4" s="220" t="s">
        <v>4</v>
      </c>
      <c r="D4" s="221"/>
      <c r="E4" s="221"/>
      <c r="F4" s="221"/>
      <c r="G4" s="221"/>
      <c r="H4" s="221"/>
      <c r="I4" s="222"/>
      <c r="J4" s="220" t="s">
        <v>5</v>
      </c>
      <c r="K4" s="222"/>
      <c r="L4" s="227">
        <v>43592</v>
      </c>
      <c r="M4" s="228"/>
      <c r="N4" s="228"/>
      <c r="O4" s="228"/>
      <c r="P4" s="228"/>
      <c r="Q4" s="228"/>
      <c r="R4" s="228"/>
      <c r="S4" s="228"/>
      <c r="T4" s="229"/>
    </row>
    <row r="5" spans="1:22" x14ac:dyDescent="0.15">
      <c r="A5" s="226" t="s">
        <v>6</v>
      </c>
      <c r="B5" s="226"/>
      <c r="C5" s="232" t="s">
        <v>7</v>
      </c>
      <c r="D5" s="233"/>
      <c r="E5" s="233"/>
      <c r="F5" s="233"/>
      <c r="G5" s="233"/>
      <c r="H5" s="233"/>
      <c r="I5" s="234"/>
      <c r="J5" s="232" t="s">
        <v>8</v>
      </c>
      <c r="K5" s="234"/>
      <c r="L5" s="227">
        <v>44377</v>
      </c>
      <c r="M5" s="228"/>
      <c r="N5" s="228"/>
      <c r="O5" s="228"/>
      <c r="P5" s="228"/>
      <c r="Q5" s="228"/>
      <c r="R5" s="228"/>
      <c r="S5" s="228"/>
      <c r="T5" s="229"/>
    </row>
    <row r="6" spans="1:22" x14ac:dyDescent="0.15">
      <c r="A6" s="226" t="s">
        <v>9</v>
      </c>
      <c r="B6" s="226"/>
      <c r="C6" s="56" t="s">
        <v>10</v>
      </c>
      <c r="D6" s="57"/>
      <c r="E6" s="57"/>
      <c r="F6" s="17"/>
      <c r="G6" s="106"/>
      <c r="H6" s="106"/>
      <c r="I6" s="58"/>
      <c r="J6" s="102"/>
      <c r="K6" s="57"/>
      <c r="L6" s="58"/>
      <c r="M6" s="17"/>
      <c r="N6" s="58"/>
      <c r="O6" s="58"/>
      <c r="P6" s="17"/>
      <c r="Q6" s="58"/>
      <c r="R6" s="58"/>
      <c r="S6" s="58"/>
      <c r="T6" s="58"/>
    </row>
    <row r="7" spans="1:22" ht="57.75" customHeight="1" thickBot="1" x14ac:dyDescent="0.2">
      <c r="A7" s="238" t="s">
        <v>11</v>
      </c>
      <c r="B7" s="238"/>
      <c r="C7" s="235">
        <v>43607</v>
      </c>
      <c r="D7" s="236"/>
      <c r="E7" s="236"/>
      <c r="F7" s="236"/>
      <c r="G7" s="236"/>
      <c r="H7" s="236"/>
      <c r="I7" s="236"/>
      <c r="J7" s="236"/>
      <c r="K7" s="236"/>
      <c r="L7" s="236"/>
      <c r="M7" s="236"/>
      <c r="N7" s="236"/>
      <c r="O7" s="236"/>
      <c r="P7" s="236"/>
      <c r="Q7" s="236"/>
      <c r="R7" s="236"/>
      <c r="S7" s="236"/>
      <c r="T7" s="237"/>
    </row>
    <row r="8" spans="1:22" ht="33" customHeight="1" x14ac:dyDescent="0.15">
      <c r="A8" s="202" t="s">
        <v>12</v>
      </c>
      <c r="B8" s="203"/>
      <c r="C8" s="204"/>
      <c r="D8" s="204"/>
      <c r="E8" s="204"/>
      <c r="F8" s="204"/>
      <c r="G8" s="204"/>
      <c r="H8" s="204"/>
      <c r="I8" s="204"/>
      <c r="J8" s="204"/>
      <c r="K8" s="204"/>
      <c r="L8" s="204"/>
      <c r="M8" s="204"/>
      <c r="N8" s="204"/>
      <c r="O8" s="205"/>
      <c r="P8" s="195" t="s">
        <v>13</v>
      </c>
      <c r="Q8" s="196"/>
      <c r="R8" s="213" t="s">
        <v>14</v>
      </c>
      <c r="S8" s="214"/>
      <c r="T8" s="215"/>
      <c r="U8" s="192"/>
      <c r="V8" s="192"/>
    </row>
    <row r="9" spans="1:22" ht="41.25" customHeight="1" x14ac:dyDescent="0.15">
      <c r="A9" s="239" t="s">
        <v>15</v>
      </c>
      <c r="B9" s="187" t="s">
        <v>16</v>
      </c>
      <c r="C9" s="187" t="s">
        <v>17</v>
      </c>
      <c r="D9" s="187" t="s">
        <v>18</v>
      </c>
      <c r="E9" s="187" t="s">
        <v>19</v>
      </c>
      <c r="F9" s="187" t="s">
        <v>20</v>
      </c>
      <c r="G9" s="210" t="s">
        <v>21</v>
      </c>
      <c r="H9" s="210"/>
      <c r="I9" s="187" t="s">
        <v>22</v>
      </c>
      <c r="J9" s="211" t="s">
        <v>23</v>
      </c>
      <c r="K9" s="187" t="s">
        <v>24</v>
      </c>
      <c r="L9" s="187" t="s">
        <v>25</v>
      </c>
      <c r="M9" s="187" t="s">
        <v>26</v>
      </c>
      <c r="N9" s="187" t="s">
        <v>27</v>
      </c>
      <c r="O9" s="208" t="s">
        <v>28</v>
      </c>
      <c r="P9" s="241" t="s">
        <v>29</v>
      </c>
      <c r="Q9" s="197" t="s">
        <v>30</v>
      </c>
      <c r="R9" s="206" t="s">
        <v>31</v>
      </c>
      <c r="S9" s="207" t="s">
        <v>32</v>
      </c>
      <c r="T9" s="194" t="s">
        <v>33</v>
      </c>
      <c r="U9" s="193"/>
      <c r="V9" s="193"/>
    </row>
    <row r="10" spans="1:22" ht="34.5" customHeight="1" thickBot="1" x14ac:dyDescent="0.2">
      <c r="A10" s="240"/>
      <c r="B10" s="188"/>
      <c r="C10" s="188"/>
      <c r="D10" s="188"/>
      <c r="E10" s="188"/>
      <c r="F10" s="188"/>
      <c r="G10" s="107" t="s">
        <v>34</v>
      </c>
      <c r="H10" s="107" t="s">
        <v>35</v>
      </c>
      <c r="I10" s="188"/>
      <c r="J10" s="212"/>
      <c r="K10" s="188"/>
      <c r="L10" s="188"/>
      <c r="M10" s="188"/>
      <c r="N10" s="188"/>
      <c r="O10" s="209"/>
      <c r="P10" s="242"/>
      <c r="Q10" s="198"/>
      <c r="R10" s="206"/>
      <c r="S10" s="207"/>
      <c r="T10" s="194"/>
      <c r="U10" s="193"/>
      <c r="V10" s="193"/>
    </row>
    <row r="11" spans="1:22" ht="226.5" customHeight="1" x14ac:dyDescent="0.15">
      <c r="A11" s="162">
        <v>1</v>
      </c>
      <c r="B11" s="126" t="s">
        <v>36</v>
      </c>
      <c r="C11" s="123" t="s">
        <v>37</v>
      </c>
      <c r="D11" s="126" t="s">
        <v>38</v>
      </c>
      <c r="E11" s="182" t="s">
        <v>39</v>
      </c>
      <c r="F11" s="199" t="s">
        <v>40</v>
      </c>
      <c r="G11" s="231">
        <v>43592</v>
      </c>
      <c r="H11" s="201">
        <v>43615</v>
      </c>
      <c r="I11" s="246">
        <f>(H11-G11)/7</f>
        <v>3.2857142857142856</v>
      </c>
      <c r="J11" s="230">
        <v>1</v>
      </c>
      <c r="K11" s="165" t="s">
        <v>41</v>
      </c>
      <c r="L11" s="230">
        <f>AVERAGE(J11:J16)</f>
        <v>0.93333333333333324</v>
      </c>
      <c r="M11" s="23" t="s">
        <v>42</v>
      </c>
      <c r="N11" s="126" t="s">
        <v>43</v>
      </c>
      <c r="O11" s="259" t="s">
        <v>44</v>
      </c>
      <c r="P11" s="18" t="s">
        <v>45</v>
      </c>
      <c r="Q11" s="8" t="s">
        <v>46</v>
      </c>
      <c r="R11" s="260">
        <v>44202</v>
      </c>
      <c r="S11" s="120" t="s">
        <v>541</v>
      </c>
      <c r="T11" s="256" t="s">
        <v>540</v>
      </c>
    </row>
    <row r="12" spans="1:22" ht="117.75" customHeight="1" x14ac:dyDescent="0.15">
      <c r="A12" s="163"/>
      <c r="B12" s="127"/>
      <c r="C12" s="124"/>
      <c r="D12" s="127"/>
      <c r="E12" s="154"/>
      <c r="F12" s="200"/>
      <c r="G12" s="160"/>
      <c r="H12" s="157"/>
      <c r="I12" s="132"/>
      <c r="J12" s="135"/>
      <c r="K12" s="166"/>
      <c r="L12" s="135"/>
      <c r="M12" s="16" t="s">
        <v>47</v>
      </c>
      <c r="N12" s="127"/>
      <c r="O12" s="244"/>
      <c r="P12" s="18" t="s">
        <v>48</v>
      </c>
      <c r="Q12" s="8" t="s">
        <v>49</v>
      </c>
      <c r="R12" s="144"/>
      <c r="S12" s="121"/>
      <c r="T12" s="257"/>
    </row>
    <row r="13" spans="1:22" ht="141.75" customHeight="1" x14ac:dyDescent="0.15">
      <c r="A13" s="163"/>
      <c r="B13" s="127"/>
      <c r="C13" s="124"/>
      <c r="D13" s="127"/>
      <c r="E13" s="155"/>
      <c r="F13" s="184"/>
      <c r="G13" s="161"/>
      <c r="H13" s="158"/>
      <c r="I13" s="133"/>
      <c r="J13" s="136"/>
      <c r="K13" s="167"/>
      <c r="L13" s="135"/>
      <c r="M13" s="21" t="s">
        <v>50</v>
      </c>
      <c r="N13" s="128"/>
      <c r="O13" s="245"/>
      <c r="P13" s="18" t="s">
        <v>51</v>
      </c>
      <c r="Q13" s="8" t="s">
        <v>52</v>
      </c>
      <c r="R13" s="144"/>
      <c r="S13" s="121"/>
      <c r="T13" s="257"/>
    </row>
    <row r="14" spans="1:22" ht="118.5" customHeight="1" x14ac:dyDescent="0.15">
      <c r="A14" s="163"/>
      <c r="B14" s="127"/>
      <c r="C14" s="124"/>
      <c r="D14" s="127"/>
      <c r="E14" s="153" t="s">
        <v>53</v>
      </c>
      <c r="F14" s="183" t="s">
        <v>54</v>
      </c>
      <c r="G14" s="156">
        <v>43710</v>
      </c>
      <c r="H14" s="156">
        <v>43738</v>
      </c>
      <c r="I14" s="185">
        <f>(H14-G14)/7</f>
        <v>4</v>
      </c>
      <c r="J14" s="177">
        <v>1</v>
      </c>
      <c r="K14" s="185" t="s">
        <v>55</v>
      </c>
      <c r="L14" s="135"/>
      <c r="M14" s="16" t="s">
        <v>56</v>
      </c>
      <c r="N14" s="129" t="s">
        <v>57</v>
      </c>
      <c r="O14" s="129" t="s">
        <v>58</v>
      </c>
      <c r="P14" s="18" t="s">
        <v>59</v>
      </c>
      <c r="Q14" s="9" t="s">
        <v>49</v>
      </c>
      <c r="R14" s="144"/>
      <c r="S14" s="121"/>
      <c r="T14" s="257"/>
    </row>
    <row r="15" spans="1:22" ht="117" customHeight="1" x14ac:dyDescent="0.15">
      <c r="A15" s="163"/>
      <c r="B15" s="127"/>
      <c r="C15" s="124"/>
      <c r="D15" s="127"/>
      <c r="E15" s="155"/>
      <c r="F15" s="184"/>
      <c r="G15" s="158"/>
      <c r="H15" s="158"/>
      <c r="I15" s="186"/>
      <c r="J15" s="179"/>
      <c r="K15" s="186"/>
      <c r="L15" s="135"/>
      <c r="M15" s="16" t="s">
        <v>60</v>
      </c>
      <c r="N15" s="128"/>
      <c r="O15" s="128"/>
      <c r="P15" s="18" t="s">
        <v>61</v>
      </c>
      <c r="Q15" s="8" t="s">
        <v>52</v>
      </c>
      <c r="R15" s="144"/>
      <c r="S15" s="121"/>
      <c r="T15" s="257"/>
    </row>
    <row r="16" spans="1:22" ht="51.75" customHeight="1" x14ac:dyDescent="0.15">
      <c r="A16" s="163"/>
      <c r="B16" s="127"/>
      <c r="C16" s="124"/>
      <c r="D16" s="127"/>
      <c r="E16" s="153" t="s">
        <v>62</v>
      </c>
      <c r="F16" s="129" t="s">
        <v>54</v>
      </c>
      <c r="G16" s="156">
        <v>43801</v>
      </c>
      <c r="H16" s="156">
        <v>44196</v>
      </c>
      <c r="I16" s="131">
        <f>(H16-G16)/7</f>
        <v>56.428571428571431</v>
      </c>
      <c r="J16" s="134">
        <v>0.8</v>
      </c>
      <c r="K16" s="137" t="s">
        <v>63</v>
      </c>
      <c r="L16" s="135"/>
      <c r="M16" s="16" t="s">
        <v>64</v>
      </c>
      <c r="N16" s="129" t="s">
        <v>57</v>
      </c>
      <c r="O16" s="140" t="s">
        <v>58</v>
      </c>
      <c r="P16" s="18" t="s">
        <v>65</v>
      </c>
      <c r="Q16" s="8" t="s">
        <v>52</v>
      </c>
      <c r="R16" s="144"/>
      <c r="S16" s="121"/>
      <c r="T16" s="257"/>
    </row>
    <row r="17" spans="1:22" ht="125.25" customHeight="1" x14ac:dyDescent="0.15">
      <c r="A17" s="163"/>
      <c r="B17" s="127"/>
      <c r="C17" s="124"/>
      <c r="D17" s="127"/>
      <c r="E17" s="154"/>
      <c r="F17" s="127"/>
      <c r="G17" s="157"/>
      <c r="H17" s="157"/>
      <c r="I17" s="132"/>
      <c r="J17" s="135"/>
      <c r="K17" s="138"/>
      <c r="L17" s="135"/>
      <c r="M17" s="16" t="s">
        <v>64</v>
      </c>
      <c r="N17" s="127"/>
      <c r="O17" s="141"/>
      <c r="P17" s="18" t="s">
        <v>66</v>
      </c>
      <c r="Q17" s="8" t="s">
        <v>67</v>
      </c>
      <c r="R17" s="144"/>
      <c r="S17" s="121"/>
      <c r="T17" s="257"/>
    </row>
    <row r="18" spans="1:22" ht="125.25" customHeight="1" x14ac:dyDescent="0.15">
      <c r="A18" s="163"/>
      <c r="B18" s="127"/>
      <c r="C18" s="124"/>
      <c r="D18" s="127"/>
      <c r="E18" s="154"/>
      <c r="F18" s="127"/>
      <c r="G18" s="157"/>
      <c r="H18" s="157"/>
      <c r="I18" s="132"/>
      <c r="J18" s="135"/>
      <c r="K18" s="138"/>
      <c r="L18" s="135"/>
      <c r="M18" s="61" t="s">
        <v>68</v>
      </c>
      <c r="N18" s="127"/>
      <c r="O18" s="141"/>
      <c r="P18" s="18" t="s">
        <v>69</v>
      </c>
      <c r="Q18" s="8" t="s">
        <v>70</v>
      </c>
      <c r="R18" s="144"/>
      <c r="S18" s="121"/>
      <c r="T18" s="257"/>
    </row>
    <row r="19" spans="1:22" ht="257.25" customHeight="1" x14ac:dyDescent="0.15">
      <c r="A19" s="163"/>
      <c r="B19" s="127"/>
      <c r="C19" s="124"/>
      <c r="D19" s="127"/>
      <c r="E19" s="154"/>
      <c r="F19" s="127"/>
      <c r="G19" s="157"/>
      <c r="H19" s="157"/>
      <c r="I19" s="132"/>
      <c r="J19" s="135"/>
      <c r="K19" s="138"/>
      <c r="L19" s="135"/>
      <c r="M19" s="93" t="s">
        <v>458</v>
      </c>
      <c r="N19" s="127"/>
      <c r="O19" s="141"/>
      <c r="P19" s="18" t="s">
        <v>494</v>
      </c>
      <c r="Q19" s="8" t="s">
        <v>460</v>
      </c>
      <c r="R19" s="144"/>
      <c r="S19" s="121"/>
      <c r="T19" s="257"/>
    </row>
    <row r="20" spans="1:22" ht="123.75" customHeight="1" x14ac:dyDescent="0.15">
      <c r="A20" s="164"/>
      <c r="B20" s="128"/>
      <c r="C20" s="125"/>
      <c r="D20" s="128"/>
      <c r="E20" s="155"/>
      <c r="F20" s="128"/>
      <c r="G20" s="158"/>
      <c r="H20" s="158"/>
      <c r="I20" s="133"/>
      <c r="J20" s="136"/>
      <c r="K20" s="139"/>
      <c r="L20" s="136"/>
      <c r="M20" s="95" t="s">
        <v>537</v>
      </c>
      <c r="N20" s="128"/>
      <c r="O20" s="142"/>
      <c r="P20" s="18" t="s">
        <v>538</v>
      </c>
      <c r="Q20" s="8" t="s">
        <v>539</v>
      </c>
      <c r="R20" s="145"/>
      <c r="S20" s="122"/>
      <c r="T20" s="258"/>
    </row>
    <row r="21" spans="1:22" ht="157.5" customHeight="1" x14ac:dyDescent="0.15">
      <c r="A21" s="169">
        <v>2</v>
      </c>
      <c r="B21" s="129" t="s">
        <v>71</v>
      </c>
      <c r="C21" s="130" t="s">
        <v>72</v>
      </c>
      <c r="D21" s="129" t="s">
        <v>73</v>
      </c>
      <c r="E21" s="153" t="s">
        <v>39</v>
      </c>
      <c r="F21" s="129" t="s">
        <v>74</v>
      </c>
      <c r="G21" s="156">
        <v>43770</v>
      </c>
      <c r="H21" s="156">
        <v>44073</v>
      </c>
      <c r="I21" s="131">
        <f>(H21-G21)/7</f>
        <v>43.285714285714285</v>
      </c>
      <c r="J21" s="134">
        <v>1</v>
      </c>
      <c r="K21" s="168" t="s">
        <v>75</v>
      </c>
      <c r="L21" s="189">
        <f>AVERAGE(J21:J28)</f>
        <v>1</v>
      </c>
      <c r="M21" s="21" t="s">
        <v>76</v>
      </c>
      <c r="N21" s="129" t="s">
        <v>43</v>
      </c>
      <c r="O21" s="249" t="s">
        <v>77</v>
      </c>
      <c r="P21" s="18" t="s">
        <v>78</v>
      </c>
      <c r="Q21" s="9" t="s">
        <v>49</v>
      </c>
      <c r="R21" s="143"/>
      <c r="S21" s="120"/>
      <c r="T21" s="256" t="s">
        <v>544</v>
      </c>
    </row>
    <row r="22" spans="1:22" ht="90.75" customHeight="1" x14ac:dyDescent="0.15">
      <c r="A22" s="163"/>
      <c r="B22" s="127"/>
      <c r="C22" s="124"/>
      <c r="D22" s="127"/>
      <c r="E22" s="154"/>
      <c r="F22" s="127"/>
      <c r="G22" s="157"/>
      <c r="H22" s="157"/>
      <c r="I22" s="132"/>
      <c r="J22" s="135"/>
      <c r="K22" s="166"/>
      <c r="L22" s="190"/>
      <c r="M22" s="21" t="s">
        <v>79</v>
      </c>
      <c r="N22" s="127"/>
      <c r="O22" s="250"/>
      <c r="P22" s="18" t="s">
        <v>80</v>
      </c>
      <c r="Q22" s="8" t="s">
        <v>52</v>
      </c>
      <c r="R22" s="144"/>
      <c r="S22" s="121"/>
      <c r="T22" s="257"/>
    </row>
    <row r="23" spans="1:22" ht="243" customHeight="1" x14ac:dyDescent="0.15">
      <c r="A23" s="163"/>
      <c r="B23" s="127"/>
      <c r="C23" s="124"/>
      <c r="D23" s="127"/>
      <c r="E23" s="154"/>
      <c r="F23" s="127"/>
      <c r="G23" s="157"/>
      <c r="H23" s="157"/>
      <c r="I23" s="132"/>
      <c r="J23" s="135"/>
      <c r="K23" s="166"/>
      <c r="L23" s="190"/>
      <c r="M23" s="21" t="s">
        <v>81</v>
      </c>
      <c r="N23" s="127"/>
      <c r="O23" s="250"/>
      <c r="P23" s="18" t="s">
        <v>459</v>
      </c>
      <c r="Q23" s="8" t="s">
        <v>70</v>
      </c>
      <c r="R23" s="144"/>
      <c r="S23" s="121"/>
      <c r="T23" s="257"/>
    </row>
    <row r="24" spans="1:22" ht="264" customHeight="1" x14ac:dyDescent="0.15">
      <c r="A24" s="163"/>
      <c r="B24" s="127"/>
      <c r="C24" s="124"/>
      <c r="D24" s="127"/>
      <c r="E24" s="155"/>
      <c r="F24" s="128"/>
      <c r="G24" s="158"/>
      <c r="H24" s="158"/>
      <c r="I24" s="133"/>
      <c r="J24" s="136"/>
      <c r="K24" s="167"/>
      <c r="L24" s="190"/>
      <c r="M24" s="21" t="s">
        <v>82</v>
      </c>
      <c r="N24" s="128"/>
      <c r="O24" s="251"/>
      <c r="P24" s="18" t="s">
        <v>495</v>
      </c>
      <c r="Q24" s="70" t="s">
        <v>460</v>
      </c>
      <c r="R24" s="145"/>
      <c r="S24" s="122"/>
      <c r="T24" s="257"/>
    </row>
    <row r="25" spans="1:22" ht="84.75" customHeight="1" x14ac:dyDescent="0.15">
      <c r="A25" s="163"/>
      <c r="B25" s="127"/>
      <c r="C25" s="124"/>
      <c r="D25" s="127"/>
      <c r="E25" s="153" t="s">
        <v>53</v>
      </c>
      <c r="F25" s="129" t="s">
        <v>83</v>
      </c>
      <c r="G25" s="156">
        <v>43800</v>
      </c>
      <c r="H25" s="156">
        <v>44074</v>
      </c>
      <c r="I25" s="131">
        <f>(H25-G25)/7</f>
        <v>39.142857142857146</v>
      </c>
      <c r="J25" s="134">
        <v>1</v>
      </c>
      <c r="K25" s="168" t="s">
        <v>84</v>
      </c>
      <c r="L25" s="190"/>
      <c r="M25" s="16" t="s">
        <v>85</v>
      </c>
      <c r="N25" s="129" t="s">
        <v>57</v>
      </c>
      <c r="O25" s="243" t="s">
        <v>58</v>
      </c>
      <c r="P25" s="18" t="s">
        <v>86</v>
      </c>
      <c r="Q25" s="8" t="s">
        <v>52</v>
      </c>
      <c r="R25" s="143"/>
      <c r="S25" s="120"/>
      <c r="T25" s="257"/>
    </row>
    <row r="26" spans="1:22" s="26" customFormat="1" ht="180" customHeight="1" x14ac:dyDescent="0.15">
      <c r="A26" s="163"/>
      <c r="B26" s="127"/>
      <c r="C26" s="124"/>
      <c r="D26" s="127"/>
      <c r="E26" s="154"/>
      <c r="F26" s="127"/>
      <c r="G26" s="157"/>
      <c r="H26" s="157"/>
      <c r="I26" s="132"/>
      <c r="J26" s="135"/>
      <c r="K26" s="166"/>
      <c r="L26" s="190"/>
      <c r="M26" s="25" t="s">
        <v>87</v>
      </c>
      <c r="N26" s="128"/>
      <c r="O26" s="244"/>
      <c r="P26" s="18" t="s">
        <v>88</v>
      </c>
      <c r="Q26" s="8" t="s">
        <v>70</v>
      </c>
      <c r="R26" s="145"/>
      <c r="S26" s="122"/>
      <c r="T26" s="257"/>
      <c r="U26" s="22"/>
      <c r="V26" s="22"/>
    </row>
    <row r="27" spans="1:22" s="26" customFormat="1" ht="180" customHeight="1" x14ac:dyDescent="0.15">
      <c r="A27" s="163"/>
      <c r="B27" s="127"/>
      <c r="C27" s="124"/>
      <c r="D27" s="127"/>
      <c r="E27" s="155"/>
      <c r="F27" s="128"/>
      <c r="G27" s="158"/>
      <c r="H27" s="158"/>
      <c r="I27" s="133"/>
      <c r="J27" s="136"/>
      <c r="K27" s="167"/>
      <c r="L27" s="190"/>
      <c r="M27" s="25" t="s">
        <v>89</v>
      </c>
      <c r="N27" s="49"/>
      <c r="O27" s="245"/>
      <c r="P27" s="18" t="s">
        <v>495</v>
      </c>
      <c r="Q27" s="70" t="s">
        <v>460</v>
      </c>
      <c r="R27" s="60"/>
      <c r="S27" s="55"/>
      <c r="T27" s="257"/>
      <c r="U27" s="22"/>
      <c r="V27" s="22"/>
    </row>
    <row r="28" spans="1:22" ht="182.25" customHeight="1" x14ac:dyDescent="0.15">
      <c r="A28" s="163"/>
      <c r="B28" s="127"/>
      <c r="C28" s="124"/>
      <c r="D28" s="127"/>
      <c r="E28" s="153" t="s">
        <v>62</v>
      </c>
      <c r="F28" s="129" t="s">
        <v>90</v>
      </c>
      <c r="G28" s="156">
        <v>43832</v>
      </c>
      <c r="H28" s="156">
        <v>44104</v>
      </c>
      <c r="I28" s="131">
        <f>(H28-G28)/7</f>
        <v>38.857142857142854</v>
      </c>
      <c r="J28" s="150">
        <v>1</v>
      </c>
      <c r="K28" s="151" t="s">
        <v>91</v>
      </c>
      <c r="L28" s="190"/>
      <c r="M28" s="16" t="s">
        <v>92</v>
      </c>
      <c r="N28" s="129" t="s">
        <v>93</v>
      </c>
      <c r="O28" s="140" t="s">
        <v>94</v>
      </c>
      <c r="P28" s="19" t="s">
        <v>95</v>
      </c>
      <c r="Q28" s="8" t="s">
        <v>67</v>
      </c>
      <c r="R28" s="143"/>
      <c r="S28" s="120"/>
      <c r="T28" s="257"/>
    </row>
    <row r="29" spans="1:22" s="26" customFormat="1" ht="149.25" customHeight="1" x14ac:dyDescent="0.15">
      <c r="A29" s="163"/>
      <c r="B29" s="127"/>
      <c r="C29" s="124"/>
      <c r="D29" s="127"/>
      <c r="E29" s="154"/>
      <c r="F29" s="127"/>
      <c r="G29" s="157"/>
      <c r="H29" s="157"/>
      <c r="I29" s="132"/>
      <c r="J29" s="150"/>
      <c r="K29" s="151"/>
      <c r="L29" s="190"/>
      <c r="M29" s="62" t="s">
        <v>96</v>
      </c>
      <c r="N29" s="127"/>
      <c r="O29" s="141"/>
      <c r="P29" s="27" t="s">
        <v>97</v>
      </c>
      <c r="Q29" s="8" t="s">
        <v>70</v>
      </c>
      <c r="R29" s="144"/>
      <c r="S29" s="121"/>
      <c r="T29" s="257"/>
      <c r="U29" s="22"/>
      <c r="V29" s="22"/>
    </row>
    <row r="30" spans="1:22" s="26" customFormat="1" ht="150" x14ac:dyDescent="0.15">
      <c r="A30" s="163"/>
      <c r="B30" s="127"/>
      <c r="C30" s="124"/>
      <c r="D30" s="127"/>
      <c r="E30" s="154"/>
      <c r="F30" s="127"/>
      <c r="G30" s="157"/>
      <c r="H30" s="157"/>
      <c r="I30" s="132"/>
      <c r="J30" s="150"/>
      <c r="K30" s="151"/>
      <c r="L30" s="190"/>
      <c r="M30" s="183" t="s">
        <v>461</v>
      </c>
      <c r="N30" s="127"/>
      <c r="O30" s="141"/>
      <c r="P30" s="18" t="s">
        <v>496</v>
      </c>
      <c r="Q30" s="70" t="s">
        <v>460</v>
      </c>
      <c r="R30" s="144"/>
      <c r="S30" s="121"/>
      <c r="T30" s="257"/>
      <c r="U30" s="22"/>
      <c r="V30" s="22"/>
    </row>
    <row r="31" spans="1:22" s="26" customFormat="1" ht="231.75" customHeight="1" x14ac:dyDescent="0.15">
      <c r="A31" s="164"/>
      <c r="B31" s="128"/>
      <c r="C31" s="125"/>
      <c r="D31" s="128"/>
      <c r="E31" s="155"/>
      <c r="F31" s="128"/>
      <c r="G31" s="158"/>
      <c r="H31" s="158"/>
      <c r="I31" s="133"/>
      <c r="J31" s="150"/>
      <c r="K31" s="151"/>
      <c r="L31" s="94"/>
      <c r="M31" s="184"/>
      <c r="N31" s="128"/>
      <c r="O31" s="142"/>
      <c r="P31" s="18" t="s">
        <v>542</v>
      </c>
      <c r="Q31" s="87" t="s">
        <v>543</v>
      </c>
      <c r="R31" s="145"/>
      <c r="S31" s="122"/>
      <c r="T31" s="258"/>
      <c r="U31" s="22"/>
      <c r="V31" s="22"/>
    </row>
    <row r="32" spans="1:22" ht="147.75" customHeight="1" x14ac:dyDescent="0.15">
      <c r="A32" s="169">
        <v>3</v>
      </c>
      <c r="B32" s="129" t="s">
        <v>98</v>
      </c>
      <c r="C32" s="130" t="s">
        <v>99</v>
      </c>
      <c r="D32" s="129" t="s">
        <v>100</v>
      </c>
      <c r="E32" s="153" t="s">
        <v>39</v>
      </c>
      <c r="F32" s="129" t="s">
        <v>101</v>
      </c>
      <c r="G32" s="156">
        <v>43617</v>
      </c>
      <c r="H32" s="156">
        <v>44074</v>
      </c>
      <c r="I32" s="131">
        <f>(H32-G32)/7</f>
        <v>65.285714285714292</v>
      </c>
      <c r="J32" s="175">
        <v>1</v>
      </c>
      <c r="K32" s="247" t="s">
        <v>102</v>
      </c>
      <c r="L32" s="172">
        <f>AVERAGE(J32:J69)</f>
        <v>0.71250000000000002</v>
      </c>
      <c r="M32" s="63" t="s">
        <v>462</v>
      </c>
      <c r="N32" s="129" t="s">
        <v>57</v>
      </c>
      <c r="O32" s="243" t="s">
        <v>103</v>
      </c>
      <c r="P32" s="18" t="s">
        <v>104</v>
      </c>
      <c r="Q32" s="8" t="s">
        <v>46</v>
      </c>
      <c r="R32" s="143"/>
      <c r="S32" s="120"/>
      <c r="T32" s="249" t="s">
        <v>105</v>
      </c>
      <c r="U32" s="28"/>
      <c r="V32" s="29"/>
    </row>
    <row r="33" spans="1:22" ht="216.75" customHeight="1" x14ac:dyDescent="0.15">
      <c r="A33" s="163"/>
      <c r="B33" s="127"/>
      <c r="C33" s="124"/>
      <c r="D33" s="127"/>
      <c r="E33" s="154"/>
      <c r="F33" s="127"/>
      <c r="G33" s="157"/>
      <c r="H33" s="157"/>
      <c r="I33" s="132"/>
      <c r="J33" s="175"/>
      <c r="K33" s="248"/>
      <c r="L33" s="173"/>
      <c r="M33" s="64" t="s">
        <v>106</v>
      </c>
      <c r="N33" s="127"/>
      <c r="O33" s="244"/>
      <c r="P33" s="18" t="s">
        <v>107</v>
      </c>
      <c r="Q33" s="8" t="s">
        <v>49</v>
      </c>
      <c r="R33" s="144"/>
      <c r="S33" s="121"/>
      <c r="T33" s="250"/>
      <c r="U33" s="28"/>
      <c r="V33" s="29"/>
    </row>
    <row r="34" spans="1:22" ht="158.25" customHeight="1" x14ac:dyDescent="0.15">
      <c r="A34" s="163"/>
      <c r="B34" s="127"/>
      <c r="C34" s="124"/>
      <c r="D34" s="127"/>
      <c r="E34" s="154"/>
      <c r="F34" s="127"/>
      <c r="G34" s="157"/>
      <c r="H34" s="157"/>
      <c r="I34" s="132"/>
      <c r="J34" s="175"/>
      <c r="K34" s="248"/>
      <c r="L34" s="173"/>
      <c r="M34" s="65" t="s">
        <v>108</v>
      </c>
      <c r="N34" s="127"/>
      <c r="O34" s="244"/>
      <c r="P34" s="18" t="s">
        <v>109</v>
      </c>
      <c r="Q34" s="8" t="s">
        <v>110</v>
      </c>
      <c r="R34" s="144"/>
      <c r="S34" s="121"/>
      <c r="T34" s="250"/>
      <c r="U34" s="28"/>
      <c r="V34" s="29"/>
    </row>
    <row r="35" spans="1:22" ht="200.25" customHeight="1" x14ac:dyDescent="0.15">
      <c r="A35" s="163"/>
      <c r="B35" s="127"/>
      <c r="C35" s="124"/>
      <c r="D35" s="127"/>
      <c r="E35" s="154"/>
      <c r="F35" s="127"/>
      <c r="G35" s="157"/>
      <c r="H35" s="157"/>
      <c r="I35" s="132"/>
      <c r="J35" s="175"/>
      <c r="K35" s="248"/>
      <c r="L35" s="173"/>
      <c r="M35" s="65" t="s">
        <v>111</v>
      </c>
      <c r="N35" s="127"/>
      <c r="O35" s="244"/>
      <c r="P35" s="18" t="s">
        <v>112</v>
      </c>
      <c r="Q35" s="8" t="s">
        <v>67</v>
      </c>
      <c r="R35" s="144"/>
      <c r="S35" s="121"/>
      <c r="T35" s="250"/>
      <c r="U35" s="28"/>
      <c r="V35" s="29"/>
    </row>
    <row r="36" spans="1:22" ht="273" customHeight="1" x14ac:dyDescent="0.15">
      <c r="A36" s="163"/>
      <c r="B36" s="127"/>
      <c r="C36" s="124"/>
      <c r="D36" s="127"/>
      <c r="E36" s="154"/>
      <c r="F36" s="127"/>
      <c r="G36" s="157"/>
      <c r="H36" s="157"/>
      <c r="I36" s="132"/>
      <c r="J36" s="175"/>
      <c r="K36" s="248"/>
      <c r="L36" s="173"/>
      <c r="M36" s="65" t="s">
        <v>113</v>
      </c>
      <c r="N36" s="128"/>
      <c r="O36" s="244"/>
      <c r="P36" s="18" t="s">
        <v>114</v>
      </c>
      <c r="Q36" s="8" t="s">
        <v>70</v>
      </c>
      <c r="R36" s="144"/>
      <c r="S36" s="121"/>
      <c r="T36" s="250"/>
      <c r="U36" s="28"/>
      <c r="V36" s="29"/>
    </row>
    <row r="37" spans="1:22" ht="165" x14ac:dyDescent="0.15">
      <c r="A37" s="163"/>
      <c r="B37" s="127"/>
      <c r="C37" s="124"/>
      <c r="D37" s="127"/>
      <c r="E37" s="155"/>
      <c r="F37" s="128"/>
      <c r="G37" s="158"/>
      <c r="H37" s="158"/>
      <c r="I37" s="133"/>
      <c r="J37" s="176"/>
      <c r="K37" s="248"/>
      <c r="L37" s="173"/>
      <c r="M37" s="65" t="s">
        <v>463</v>
      </c>
      <c r="N37" s="49"/>
      <c r="O37" s="245"/>
      <c r="P37" s="18" t="s">
        <v>497</v>
      </c>
      <c r="Q37" s="70" t="s">
        <v>460</v>
      </c>
      <c r="R37" s="145"/>
      <c r="S37" s="122"/>
      <c r="T37" s="250"/>
      <c r="U37" s="28"/>
      <c r="V37" s="29"/>
    </row>
    <row r="38" spans="1:22" ht="156" customHeight="1" x14ac:dyDescent="0.15">
      <c r="A38" s="163"/>
      <c r="B38" s="127"/>
      <c r="C38" s="124"/>
      <c r="D38" s="127"/>
      <c r="E38" s="153" t="s">
        <v>53</v>
      </c>
      <c r="F38" s="129" t="s">
        <v>115</v>
      </c>
      <c r="G38" s="156">
        <v>43617</v>
      </c>
      <c r="H38" s="156">
        <v>44104</v>
      </c>
      <c r="I38" s="131">
        <f>(H38-G38)/7</f>
        <v>69.571428571428569</v>
      </c>
      <c r="J38" s="177">
        <v>1</v>
      </c>
      <c r="K38" s="180" t="s">
        <v>116</v>
      </c>
      <c r="L38" s="173"/>
      <c r="M38" s="66" t="s">
        <v>117</v>
      </c>
      <c r="N38" s="129" t="s">
        <v>57</v>
      </c>
      <c r="O38" s="140" t="s">
        <v>118</v>
      </c>
      <c r="P38" s="18" t="s">
        <v>119</v>
      </c>
      <c r="Q38" s="9" t="s">
        <v>46</v>
      </c>
      <c r="R38" s="143"/>
      <c r="S38" s="120"/>
      <c r="T38" s="250"/>
      <c r="U38" s="30"/>
      <c r="V38" s="29"/>
    </row>
    <row r="39" spans="1:22" ht="188.25" customHeight="1" x14ac:dyDescent="0.15">
      <c r="A39" s="163"/>
      <c r="B39" s="127"/>
      <c r="C39" s="124"/>
      <c r="D39" s="127"/>
      <c r="E39" s="154"/>
      <c r="F39" s="127"/>
      <c r="G39" s="157"/>
      <c r="H39" s="157"/>
      <c r="I39" s="132"/>
      <c r="J39" s="178"/>
      <c r="K39" s="180"/>
      <c r="L39" s="173"/>
      <c r="M39" s="66" t="s">
        <v>120</v>
      </c>
      <c r="N39" s="127"/>
      <c r="O39" s="141"/>
      <c r="P39" s="18" t="s">
        <v>121</v>
      </c>
      <c r="Q39" s="9" t="s">
        <v>49</v>
      </c>
      <c r="R39" s="144"/>
      <c r="S39" s="121"/>
      <c r="T39" s="250"/>
      <c r="U39" s="30"/>
      <c r="V39" s="29"/>
    </row>
    <row r="40" spans="1:22" ht="200.25" customHeight="1" x14ac:dyDescent="0.15">
      <c r="A40" s="163"/>
      <c r="B40" s="127"/>
      <c r="C40" s="124"/>
      <c r="D40" s="127"/>
      <c r="E40" s="154"/>
      <c r="F40" s="127"/>
      <c r="G40" s="157"/>
      <c r="H40" s="157"/>
      <c r="I40" s="132"/>
      <c r="J40" s="178"/>
      <c r="K40" s="180"/>
      <c r="L40" s="173"/>
      <c r="M40" s="66" t="s">
        <v>122</v>
      </c>
      <c r="N40" s="127"/>
      <c r="O40" s="141"/>
      <c r="P40" s="18" t="s">
        <v>123</v>
      </c>
      <c r="Q40" s="9" t="s">
        <v>110</v>
      </c>
      <c r="R40" s="144"/>
      <c r="S40" s="121"/>
      <c r="T40" s="250"/>
      <c r="U40" s="30"/>
      <c r="V40" s="29"/>
    </row>
    <row r="41" spans="1:22" ht="209.25" customHeight="1" x14ac:dyDescent="0.15">
      <c r="A41" s="163"/>
      <c r="B41" s="127"/>
      <c r="C41" s="124"/>
      <c r="D41" s="127"/>
      <c r="E41" s="154"/>
      <c r="F41" s="127"/>
      <c r="G41" s="157"/>
      <c r="H41" s="157"/>
      <c r="I41" s="132"/>
      <c r="J41" s="178"/>
      <c r="K41" s="180"/>
      <c r="L41" s="173"/>
      <c r="M41" s="66" t="s">
        <v>124</v>
      </c>
      <c r="N41" s="127"/>
      <c r="O41" s="141"/>
      <c r="P41" s="18" t="s">
        <v>112</v>
      </c>
      <c r="Q41" s="8" t="s">
        <v>67</v>
      </c>
      <c r="R41" s="144"/>
      <c r="S41" s="121"/>
      <c r="T41" s="250"/>
      <c r="U41" s="30"/>
      <c r="V41" s="29"/>
    </row>
    <row r="42" spans="1:22" ht="363" customHeight="1" x14ac:dyDescent="0.15">
      <c r="A42" s="163"/>
      <c r="B42" s="127"/>
      <c r="C42" s="124"/>
      <c r="D42" s="127"/>
      <c r="E42" s="154"/>
      <c r="F42" s="127"/>
      <c r="G42" s="157"/>
      <c r="H42" s="157"/>
      <c r="I42" s="132"/>
      <c r="J42" s="178"/>
      <c r="K42" s="180"/>
      <c r="L42" s="173"/>
      <c r="M42" s="66" t="s">
        <v>125</v>
      </c>
      <c r="N42" s="128"/>
      <c r="O42" s="141"/>
      <c r="P42" s="18" t="s">
        <v>126</v>
      </c>
      <c r="Q42" s="8" t="s">
        <v>70</v>
      </c>
      <c r="R42" s="145"/>
      <c r="S42" s="122"/>
      <c r="T42" s="250"/>
      <c r="U42" s="30"/>
      <c r="V42" s="29"/>
    </row>
    <row r="43" spans="1:22" ht="146.25" customHeight="1" x14ac:dyDescent="0.15">
      <c r="A43" s="163"/>
      <c r="B43" s="127"/>
      <c r="C43" s="124"/>
      <c r="D43" s="127"/>
      <c r="E43" s="155"/>
      <c r="F43" s="128"/>
      <c r="G43" s="158"/>
      <c r="H43" s="158"/>
      <c r="I43" s="133"/>
      <c r="J43" s="179"/>
      <c r="K43" s="181"/>
      <c r="L43" s="173"/>
      <c r="M43" s="66" t="s">
        <v>464</v>
      </c>
      <c r="N43" s="49"/>
      <c r="O43" s="142"/>
      <c r="P43" s="18" t="s">
        <v>498</v>
      </c>
      <c r="Q43" s="70" t="s">
        <v>460</v>
      </c>
      <c r="R43" s="60"/>
      <c r="S43" s="55"/>
      <c r="T43" s="250"/>
      <c r="U43" s="30"/>
      <c r="V43" s="29"/>
    </row>
    <row r="44" spans="1:22" ht="85.5" customHeight="1" x14ac:dyDescent="0.15">
      <c r="A44" s="163"/>
      <c r="B44" s="127"/>
      <c r="C44" s="124"/>
      <c r="D44" s="127"/>
      <c r="E44" s="153" t="s">
        <v>62</v>
      </c>
      <c r="F44" s="129" t="s">
        <v>127</v>
      </c>
      <c r="G44" s="156">
        <v>43654</v>
      </c>
      <c r="H44" s="156">
        <v>44195</v>
      </c>
      <c r="I44" s="131">
        <f>(H44-G44)/7</f>
        <v>77.285714285714292</v>
      </c>
      <c r="J44" s="134">
        <v>1</v>
      </c>
      <c r="K44" s="137" t="s">
        <v>128</v>
      </c>
      <c r="L44" s="173"/>
      <c r="M44" s="64" t="s">
        <v>129</v>
      </c>
      <c r="N44" s="129" t="s">
        <v>43</v>
      </c>
      <c r="O44" s="140" t="s">
        <v>130</v>
      </c>
      <c r="P44" s="31" t="s">
        <v>131</v>
      </c>
      <c r="Q44" s="9" t="s">
        <v>49</v>
      </c>
      <c r="R44" s="143"/>
      <c r="S44" s="120"/>
      <c r="T44" s="250"/>
    </row>
    <row r="45" spans="1:22" ht="81" customHeight="1" x14ac:dyDescent="0.15">
      <c r="A45" s="163"/>
      <c r="B45" s="127"/>
      <c r="C45" s="124"/>
      <c r="D45" s="127"/>
      <c r="E45" s="154"/>
      <c r="F45" s="127"/>
      <c r="G45" s="157"/>
      <c r="H45" s="157"/>
      <c r="I45" s="132"/>
      <c r="J45" s="135"/>
      <c r="K45" s="138"/>
      <c r="L45" s="173"/>
      <c r="M45" s="64" t="s">
        <v>132</v>
      </c>
      <c r="N45" s="127"/>
      <c r="O45" s="141"/>
      <c r="P45" s="31" t="s">
        <v>131</v>
      </c>
      <c r="Q45" s="9" t="s">
        <v>110</v>
      </c>
      <c r="R45" s="144"/>
      <c r="S45" s="121"/>
      <c r="T45" s="250"/>
    </row>
    <row r="46" spans="1:22" ht="144.75" customHeight="1" x14ac:dyDescent="0.15">
      <c r="A46" s="163"/>
      <c r="B46" s="127"/>
      <c r="C46" s="124"/>
      <c r="D46" s="127"/>
      <c r="E46" s="154"/>
      <c r="F46" s="127"/>
      <c r="G46" s="157"/>
      <c r="H46" s="157"/>
      <c r="I46" s="132"/>
      <c r="J46" s="135"/>
      <c r="K46" s="138"/>
      <c r="L46" s="173"/>
      <c r="M46" s="64" t="s">
        <v>133</v>
      </c>
      <c r="N46" s="127"/>
      <c r="O46" s="141"/>
      <c r="P46" s="31" t="s">
        <v>134</v>
      </c>
      <c r="Q46" s="8" t="s">
        <v>67</v>
      </c>
      <c r="R46" s="144"/>
      <c r="S46" s="121"/>
      <c r="T46" s="250"/>
    </row>
    <row r="47" spans="1:22" ht="173.25" customHeight="1" x14ac:dyDescent="0.15">
      <c r="A47" s="163"/>
      <c r="B47" s="127"/>
      <c r="C47" s="124"/>
      <c r="D47" s="127"/>
      <c r="E47" s="154"/>
      <c r="F47" s="127"/>
      <c r="G47" s="157"/>
      <c r="H47" s="157"/>
      <c r="I47" s="132"/>
      <c r="J47" s="135"/>
      <c r="K47" s="138"/>
      <c r="L47" s="173"/>
      <c r="M47" s="64" t="s">
        <v>135</v>
      </c>
      <c r="N47" s="127"/>
      <c r="O47" s="141"/>
      <c r="P47" s="31" t="s">
        <v>136</v>
      </c>
      <c r="Q47" s="8" t="s">
        <v>70</v>
      </c>
      <c r="R47" s="144"/>
      <c r="S47" s="121"/>
      <c r="T47" s="250"/>
    </row>
    <row r="48" spans="1:22" ht="143.25" customHeight="1" x14ac:dyDescent="0.15">
      <c r="A48" s="163"/>
      <c r="B48" s="127"/>
      <c r="C48" s="124"/>
      <c r="D48" s="127"/>
      <c r="E48" s="154"/>
      <c r="F48" s="127"/>
      <c r="G48" s="157"/>
      <c r="H48" s="157"/>
      <c r="I48" s="132"/>
      <c r="J48" s="135"/>
      <c r="K48" s="138"/>
      <c r="L48" s="173"/>
      <c r="M48" s="64" t="s">
        <v>137</v>
      </c>
      <c r="N48" s="127"/>
      <c r="O48" s="141"/>
      <c r="P48" s="18" t="s">
        <v>499</v>
      </c>
      <c r="Q48" s="70" t="s">
        <v>460</v>
      </c>
      <c r="R48" s="145"/>
      <c r="S48" s="122"/>
      <c r="T48" s="250"/>
    </row>
    <row r="49" spans="1:20" ht="96" customHeight="1" x14ac:dyDescent="0.15">
      <c r="A49" s="163"/>
      <c r="B49" s="127"/>
      <c r="C49" s="124"/>
      <c r="D49" s="127"/>
      <c r="E49" s="155"/>
      <c r="F49" s="128"/>
      <c r="G49" s="158"/>
      <c r="H49" s="158"/>
      <c r="I49" s="133"/>
      <c r="J49" s="136"/>
      <c r="K49" s="139"/>
      <c r="L49" s="173"/>
      <c r="M49" s="64" t="s">
        <v>545</v>
      </c>
      <c r="N49" s="128"/>
      <c r="O49" s="142"/>
      <c r="P49" s="18" t="s">
        <v>546</v>
      </c>
      <c r="Q49" s="86" t="s">
        <v>539</v>
      </c>
      <c r="R49" s="73"/>
      <c r="S49" s="74"/>
      <c r="T49" s="250"/>
    </row>
    <row r="50" spans="1:20" ht="85.5" customHeight="1" x14ac:dyDescent="0.15">
      <c r="A50" s="163"/>
      <c r="B50" s="127"/>
      <c r="C50" s="124"/>
      <c r="D50" s="127"/>
      <c r="E50" s="153" t="s">
        <v>138</v>
      </c>
      <c r="F50" s="129" t="s">
        <v>139</v>
      </c>
      <c r="G50" s="156">
        <v>43654</v>
      </c>
      <c r="H50" s="156">
        <v>44195</v>
      </c>
      <c r="I50" s="131">
        <f>(H50-G50)/7</f>
        <v>77.285714285714292</v>
      </c>
      <c r="J50" s="134">
        <v>1</v>
      </c>
      <c r="K50" s="137" t="s">
        <v>140</v>
      </c>
      <c r="L50" s="173"/>
      <c r="M50" s="64" t="s">
        <v>141</v>
      </c>
      <c r="N50" s="129" t="s">
        <v>43</v>
      </c>
      <c r="O50" s="140" t="s">
        <v>142</v>
      </c>
      <c r="P50" s="31" t="s">
        <v>143</v>
      </c>
      <c r="Q50" s="9" t="s">
        <v>49</v>
      </c>
      <c r="R50" s="143"/>
      <c r="S50" s="120"/>
      <c r="T50" s="250"/>
    </row>
    <row r="51" spans="1:20" ht="92.25" customHeight="1" x14ac:dyDescent="0.15">
      <c r="A51" s="163"/>
      <c r="B51" s="127"/>
      <c r="C51" s="124"/>
      <c r="D51" s="127"/>
      <c r="E51" s="154"/>
      <c r="F51" s="127"/>
      <c r="G51" s="157"/>
      <c r="H51" s="157"/>
      <c r="I51" s="132"/>
      <c r="J51" s="135"/>
      <c r="K51" s="138"/>
      <c r="L51" s="173"/>
      <c r="M51" s="64" t="s">
        <v>144</v>
      </c>
      <c r="N51" s="127"/>
      <c r="O51" s="141"/>
      <c r="P51" s="31" t="s">
        <v>145</v>
      </c>
      <c r="Q51" s="9" t="s">
        <v>110</v>
      </c>
      <c r="R51" s="144"/>
      <c r="S51" s="121"/>
      <c r="T51" s="250"/>
    </row>
    <row r="52" spans="1:20" ht="148.5" customHeight="1" x14ac:dyDescent="0.15">
      <c r="A52" s="163"/>
      <c r="B52" s="127"/>
      <c r="C52" s="124"/>
      <c r="D52" s="127"/>
      <c r="E52" s="154"/>
      <c r="F52" s="127"/>
      <c r="G52" s="157"/>
      <c r="H52" s="157"/>
      <c r="I52" s="132"/>
      <c r="J52" s="135"/>
      <c r="K52" s="138"/>
      <c r="L52" s="173"/>
      <c r="M52" s="64" t="s">
        <v>133</v>
      </c>
      <c r="N52" s="127"/>
      <c r="O52" s="141"/>
      <c r="P52" s="31" t="s">
        <v>146</v>
      </c>
      <c r="Q52" s="8" t="s">
        <v>67</v>
      </c>
      <c r="R52" s="144"/>
      <c r="S52" s="121"/>
      <c r="T52" s="250"/>
    </row>
    <row r="53" spans="1:20" ht="138" customHeight="1" x14ac:dyDescent="0.15">
      <c r="A53" s="163"/>
      <c r="B53" s="127"/>
      <c r="C53" s="124"/>
      <c r="D53" s="127"/>
      <c r="E53" s="154"/>
      <c r="F53" s="127"/>
      <c r="G53" s="157"/>
      <c r="H53" s="157"/>
      <c r="I53" s="132"/>
      <c r="J53" s="135"/>
      <c r="K53" s="138"/>
      <c r="L53" s="173"/>
      <c r="M53" s="64" t="s">
        <v>147</v>
      </c>
      <c r="N53" s="127"/>
      <c r="O53" s="141"/>
      <c r="P53" s="31" t="s">
        <v>148</v>
      </c>
      <c r="Q53" s="8" t="s">
        <v>70</v>
      </c>
      <c r="R53" s="144"/>
      <c r="S53" s="121"/>
      <c r="T53" s="250"/>
    </row>
    <row r="54" spans="1:20" ht="137.25" customHeight="1" x14ac:dyDescent="0.15">
      <c r="A54" s="163"/>
      <c r="B54" s="127"/>
      <c r="C54" s="124"/>
      <c r="D54" s="127"/>
      <c r="E54" s="154"/>
      <c r="F54" s="127"/>
      <c r="G54" s="157"/>
      <c r="H54" s="157"/>
      <c r="I54" s="132"/>
      <c r="J54" s="135"/>
      <c r="K54" s="138"/>
      <c r="L54" s="173"/>
      <c r="M54" s="64" t="s">
        <v>465</v>
      </c>
      <c r="N54" s="127"/>
      <c r="O54" s="141"/>
      <c r="P54" s="18" t="s">
        <v>500</v>
      </c>
      <c r="Q54" s="70" t="s">
        <v>460</v>
      </c>
      <c r="R54" s="145"/>
      <c r="S54" s="122"/>
      <c r="T54" s="250"/>
    </row>
    <row r="55" spans="1:20" ht="130.5" customHeight="1" x14ac:dyDescent="0.15">
      <c r="A55" s="163"/>
      <c r="B55" s="127"/>
      <c r="C55" s="124"/>
      <c r="D55" s="127"/>
      <c r="E55" s="155"/>
      <c r="F55" s="128"/>
      <c r="G55" s="158"/>
      <c r="H55" s="158"/>
      <c r="I55" s="133"/>
      <c r="J55" s="136"/>
      <c r="K55" s="139"/>
      <c r="L55" s="173"/>
      <c r="M55" s="64" t="s">
        <v>536</v>
      </c>
      <c r="N55" s="128"/>
      <c r="O55" s="142"/>
      <c r="P55" s="18" t="s">
        <v>547</v>
      </c>
      <c r="Q55" s="86" t="s">
        <v>539</v>
      </c>
      <c r="R55" s="73"/>
      <c r="S55" s="74"/>
      <c r="T55" s="250"/>
    </row>
    <row r="56" spans="1:20" ht="90" customHeight="1" x14ac:dyDescent="0.15">
      <c r="A56" s="163"/>
      <c r="B56" s="127"/>
      <c r="C56" s="124"/>
      <c r="D56" s="127"/>
      <c r="E56" s="153" t="s">
        <v>149</v>
      </c>
      <c r="F56" s="129" t="s">
        <v>150</v>
      </c>
      <c r="G56" s="156">
        <v>43808</v>
      </c>
      <c r="H56" s="156">
        <v>43921</v>
      </c>
      <c r="I56" s="131">
        <f>(H56-G56)/7</f>
        <v>16.142857142857142</v>
      </c>
      <c r="J56" s="134">
        <v>1</v>
      </c>
      <c r="K56" s="137" t="s">
        <v>151</v>
      </c>
      <c r="L56" s="173"/>
      <c r="M56" s="64" t="s">
        <v>64</v>
      </c>
      <c r="N56" s="129" t="s">
        <v>57</v>
      </c>
      <c r="O56" s="140" t="s">
        <v>58</v>
      </c>
      <c r="P56" s="19" t="s">
        <v>152</v>
      </c>
      <c r="Q56" s="9" t="s">
        <v>110</v>
      </c>
      <c r="R56" s="143"/>
      <c r="S56" s="120"/>
      <c r="T56" s="250"/>
    </row>
    <row r="57" spans="1:20" ht="114.75" customHeight="1" x14ac:dyDescent="0.15">
      <c r="A57" s="163"/>
      <c r="B57" s="127"/>
      <c r="C57" s="124"/>
      <c r="D57" s="127"/>
      <c r="E57" s="154"/>
      <c r="F57" s="127"/>
      <c r="G57" s="157"/>
      <c r="H57" s="157"/>
      <c r="I57" s="132"/>
      <c r="J57" s="135"/>
      <c r="K57" s="138"/>
      <c r="L57" s="173"/>
      <c r="M57" s="64" t="s">
        <v>153</v>
      </c>
      <c r="N57" s="127"/>
      <c r="O57" s="141"/>
      <c r="P57" s="19" t="s">
        <v>154</v>
      </c>
      <c r="Q57" s="8" t="s">
        <v>67</v>
      </c>
      <c r="R57" s="144"/>
      <c r="S57" s="121"/>
      <c r="T57" s="250"/>
    </row>
    <row r="58" spans="1:20" ht="132" customHeight="1" x14ac:dyDescent="0.15">
      <c r="A58" s="163"/>
      <c r="B58" s="127"/>
      <c r="C58" s="124"/>
      <c r="D58" s="127"/>
      <c r="E58" s="154"/>
      <c r="F58" s="127"/>
      <c r="G58" s="157"/>
      <c r="H58" s="157"/>
      <c r="I58" s="132"/>
      <c r="J58" s="135"/>
      <c r="K58" s="138"/>
      <c r="L58" s="173"/>
      <c r="M58" s="64" t="s">
        <v>155</v>
      </c>
      <c r="N58" s="127"/>
      <c r="O58" s="141"/>
      <c r="P58" s="19" t="s">
        <v>156</v>
      </c>
      <c r="Q58" s="8" t="s">
        <v>70</v>
      </c>
      <c r="R58" s="144"/>
      <c r="S58" s="121"/>
      <c r="T58" s="250"/>
    </row>
    <row r="59" spans="1:20" ht="105" x14ac:dyDescent="0.15">
      <c r="A59" s="163"/>
      <c r="B59" s="127"/>
      <c r="C59" s="124"/>
      <c r="D59" s="127"/>
      <c r="E59" s="154"/>
      <c r="F59" s="127"/>
      <c r="G59" s="157"/>
      <c r="H59" s="157"/>
      <c r="I59" s="132"/>
      <c r="J59" s="135"/>
      <c r="K59" s="138"/>
      <c r="L59" s="173"/>
      <c r="M59" s="64" t="s">
        <v>466</v>
      </c>
      <c r="N59" s="127"/>
      <c r="O59" s="141"/>
      <c r="P59" s="18" t="s">
        <v>501</v>
      </c>
      <c r="Q59" s="70" t="s">
        <v>460</v>
      </c>
      <c r="R59" s="145"/>
      <c r="S59" s="122"/>
      <c r="T59" s="250"/>
    </row>
    <row r="60" spans="1:20" ht="85.5" customHeight="1" x14ac:dyDescent="0.15">
      <c r="A60" s="163"/>
      <c r="B60" s="127"/>
      <c r="C60" s="124"/>
      <c r="D60" s="127"/>
      <c r="E60" s="155"/>
      <c r="F60" s="128"/>
      <c r="G60" s="158"/>
      <c r="H60" s="158"/>
      <c r="I60" s="133"/>
      <c r="J60" s="136"/>
      <c r="K60" s="139"/>
      <c r="L60" s="173"/>
      <c r="M60" s="64" t="s">
        <v>548</v>
      </c>
      <c r="N60" s="128"/>
      <c r="O60" s="142"/>
      <c r="P60" s="18" t="s">
        <v>549</v>
      </c>
      <c r="Q60" s="87" t="s">
        <v>539</v>
      </c>
      <c r="R60" s="73"/>
      <c r="S60" s="74"/>
      <c r="T60" s="250"/>
    </row>
    <row r="61" spans="1:20" ht="114" customHeight="1" x14ac:dyDescent="0.15">
      <c r="A61" s="163"/>
      <c r="B61" s="127"/>
      <c r="C61" s="124"/>
      <c r="D61" s="127"/>
      <c r="E61" s="153" t="s">
        <v>157</v>
      </c>
      <c r="F61" s="129" t="s">
        <v>158</v>
      </c>
      <c r="G61" s="156">
        <v>43821</v>
      </c>
      <c r="H61" s="156">
        <v>44316</v>
      </c>
      <c r="I61" s="131">
        <f>(H61-G61)/7</f>
        <v>70.714285714285708</v>
      </c>
      <c r="J61" s="134">
        <v>0.7</v>
      </c>
      <c r="K61" s="137" t="s">
        <v>159</v>
      </c>
      <c r="L61" s="173"/>
      <c r="M61" s="64" t="s">
        <v>153</v>
      </c>
      <c r="N61" s="129" t="s">
        <v>57</v>
      </c>
      <c r="O61" s="140" t="s">
        <v>160</v>
      </c>
      <c r="P61" s="19" t="s">
        <v>161</v>
      </c>
      <c r="Q61" s="8" t="s">
        <v>67</v>
      </c>
      <c r="R61" s="143"/>
      <c r="S61" s="120"/>
      <c r="T61" s="250"/>
    </row>
    <row r="62" spans="1:20" ht="155.25" customHeight="1" x14ac:dyDescent="0.15">
      <c r="A62" s="163"/>
      <c r="B62" s="127"/>
      <c r="C62" s="124"/>
      <c r="D62" s="127"/>
      <c r="E62" s="154"/>
      <c r="F62" s="127"/>
      <c r="G62" s="157"/>
      <c r="H62" s="157"/>
      <c r="I62" s="132"/>
      <c r="J62" s="135"/>
      <c r="K62" s="138"/>
      <c r="L62" s="173"/>
      <c r="M62" s="64" t="s">
        <v>162</v>
      </c>
      <c r="N62" s="127"/>
      <c r="O62" s="141"/>
      <c r="P62" s="19" t="s">
        <v>163</v>
      </c>
      <c r="Q62" s="8" t="s">
        <v>70</v>
      </c>
      <c r="R62" s="144"/>
      <c r="S62" s="121"/>
      <c r="T62" s="250"/>
    </row>
    <row r="63" spans="1:20" ht="132.75" customHeight="1" x14ac:dyDescent="0.15">
      <c r="A63" s="163"/>
      <c r="B63" s="127"/>
      <c r="C63" s="124"/>
      <c r="D63" s="127"/>
      <c r="E63" s="154"/>
      <c r="F63" s="127"/>
      <c r="G63" s="157"/>
      <c r="H63" s="157"/>
      <c r="I63" s="132"/>
      <c r="J63" s="135"/>
      <c r="K63" s="138"/>
      <c r="L63" s="173"/>
      <c r="M63" s="64" t="s">
        <v>467</v>
      </c>
      <c r="N63" s="127"/>
      <c r="O63" s="141"/>
      <c r="P63" s="18" t="s">
        <v>502</v>
      </c>
      <c r="Q63" s="70" t="s">
        <v>460</v>
      </c>
      <c r="R63" s="145"/>
      <c r="S63" s="122"/>
      <c r="T63" s="250"/>
    </row>
    <row r="64" spans="1:20" ht="151.5" customHeight="1" x14ac:dyDescent="0.15">
      <c r="A64" s="163"/>
      <c r="B64" s="127"/>
      <c r="C64" s="124"/>
      <c r="D64" s="127"/>
      <c r="E64" s="155"/>
      <c r="F64" s="128"/>
      <c r="G64" s="158"/>
      <c r="H64" s="158"/>
      <c r="I64" s="133"/>
      <c r="J64" s="136"/>
      <c r="K64" s="139"/>
      <c r="L64" s="173"/>
      <c r="M64" s="64" t="s">
        <v>551</v>
      </c>
      <c r="N64" s="128"/>
      <c r="O64" s="142"/>
      <c r="P64" s="18" t="s">
        <v>555</v>
      </c>
      <c r="Q64" s="87" t="s">
        <v>539</v>
      </c>
      <c r="R64" s="73"/>
      <c r="S64" s="74"/>
      <c r="T64" s="250"/>
    </row>
    <row r="65" spans="1:20" ht="89.25" customHeight="1" x14ac:dyDescent="0.15">
      <c r="A65" s="163"/>
      <c r="B65" s="127"/>
      <c r="C65" s="124"/>
      <c r="D65" s="127"/>
      <c r="E65" s="153" t="s">
        <v>164</v>
      </c>
      <c r="F65" s="129" t="s">
        <v>165</v>
      </c>
      <c r="G65" s="156">
        <v>43953</v>
      </c>
      <c r="H65" s="159">
        <v>44347</v>
      </c>
      <c r="I65" s="131">
        <f>(H65-G65)/7</f>
        <v>56.285714285714285</v>
      </c>
      <c r="J65" s="134">
        <v>0</v>
      </c>
      <c r="K65" s="137" t="s">
        <v>166</v>
      </c>
      <c r="L65" s="173"/>
      <c r="M65" s="67" t="s">
        <v>64</v>
      </c>
      <c r="N65" s="129" t="s">
        <v>57</v>
      </c>
      <c r="O65" s="129" t="s">
        <v>167</v>
      </c>
      <c r="P65" s="19" t="s">
        <v>168</v>
      </c>
      <c r="Q65" s="8" t="s">
        <v>67</v>
      </c>
      <c r="R65" s="143"/>
      <c r="S65" s="120"/>
      <c r="T65" s="250"/>
    </row>
    <row r="66" spans="1:20" ht="130.5" customHeight="1" x14ac:dyDescent="0.15">
      <c r="A66" s="163"/>
      <c r="B66" s="127"/>
      <c r="C66" s="124"/>
      <c r="D66" s="127"/>
      <c r="E66" s="154"/>
      <c r="F66" s="127"/>
      <c r="G66" s="157"/>
      <c r="H66" s="160"/>
      <c r="I66" s="132"/>
      <c r="J66" s="135"/>
      <c r="K66" s="138"/>
      <c r="L66" s="173"/>
      <c r="M66" s="67" t="s">
        <v>169</v>
      </c>
      <c r="N66" s="127"/>
      <c r="O66" s="127"/>
      <c r="P66" s="19" t="s">
        <v>170</v>
      </c>
      <c r="Q66" s="8" t="s">
        <v>70</v>
      </c>
      <c r="R66" s="145"/>
      <c r="S66" s="122"/>
      <c r="T66" s="250"/>
    </row>
    <row r="67" spans="1:20" ht="105" x14ac:dyDescent="0.15">
      <c r="A67" s="163"/>
      <c r="B67" s="127"/>
      <c r="C67" s="124"/>
      <c r="D67" s="127"/>
      <c r="E67" s="154"/>
      <c r="F67" s="127"/>
      <c r="G67" s="157"/>
      <c r="H67" s="160"/>
      <c r="I67" s="132"/>
      <c r="J67" s="135"/>
      <c r="K67" s="138"/>
      <c r="L67" s="173"/>
      <c r="M67" s="67" t="s">
        <v>171</v>
      </c>
      <c r="N67" s="127"/>
      <c r="O67" s="127"/>
      <c r="P67" s="18" t="s">
        <v>503</v>
      </c>
      <c r="Q67" s="70" t="s">
        <v>460</v>
      </c>
      <c r="R67" s="60"/>
      <c r="S67" s="55"/>
      <c r="T67" s="250"/>
    </row>
    <row r="68" spans="1:20" ht="99.75" customHeight="1" x14ac:dyDescent="0.15">
      <c r="A68" s="163"/>
      <c r="B68" s="127"/>
      <c r="C68" s="124"/>
      <c r="D68" s="127"/>
      <c r="E68" s="155"/>
      <c r="F68" s="128"/>
      <c r="G68" s="158"/>
      <c r="H68" s="161"/>
      <c r="I68" s="133"/>
      <c r="J68" s="136"/>
      <c r="K68" s="139"/>
      <c r="L68" s="173"/>
      <c r="M68" s="67" t="s">
        <v>550</v>
      </c>
      <c r="N68" s="128"/>
      <c r="O68" s="128"/>
      <c r="P68" s="18" t="s">
        <v>552</v>
      </c>
      <c r="Q68" s="87" t="s">
        <v>539</v>
      </c>
      <c r="R68" s="73"/>
      <c r="S68" s="74"/>
      <c r="T68" s="250"/>
    </row>
    <row r="69" spans="1:20" ht="78.75" customHeight="1" x14ac:dyDescent="0.15">
      <c r="A69" s="163"/>
      <c r="B69" s="127"/>
      <c r="C69" s="124"/>
      <c r="D69" s="127"/>
      <c r="E69" s="153" t="s">
        <v>172</v>
      </c>
      <c r="F69" s="129" t="s">
        <v>173</v>
      </c>
      <c r="G69" s="156">
        <v>44075</v>
      </c>
      <c r="H69" s="156">
        <v>44377</v>
      </c>
      <c r="I69" s="129">
        <f>(H69-G69)/7</f>
        <v>43.142857142857146</v>
      </c>
      <c r="J69" s="134">
        <v>0</v>
      </c>
      <c r="K69" s="137" t="s">
        <v>174</v>
      </c>
      <c r="L69" s="173"/>
      <c r="M69" s="67" t="s">
        <v>64</v>
      </c>
      <c r="N69" s="129" t="s">
        <v>57</v>
      </c>
      <c r="O69" s="140" t="s">
        <v>174</v>
      </c>
      <c r="P69" s="19" t="s">
        <v>168</v>
      </c>
      <c r="Q69" s="8" t="s">
        <v>67</v>
      </c>
      <c r="R69" s="143"/>
      <c r="S69" s="120"/>
      <c r="T69" s="250"/>
    </row>
    <row r="70" spans="1:20" ht="105" x14ac:dyDescent="0.15">
      <c r="A70" s="163"/>
      <c r="B70" s="49"/>
      <c r="C70" s="50"/>
      <c r="D70" s="49"/>
      <c r="E70" s="154"/>
      <c r="F70" s="127"/>
      <c r="G70" s="157"/>
      <c r="H70" s="157"/>
      <c r="I70" s="127"/>
      <c r="J70" s="135"/>
      <c r="K70" s="138"/>
      <c r="L70" s="173"/>
      <c r="M70" s="68" t="s">
        <v>175</v>
      </c>
      <c r="N70" s="128"/>
      <c r="O70" s="141"/>
      <c r="P70" s="18" t="s">
        <v>504</v>
      </c>
      <c r="Q70" s="70" t="s">
        <v>460</v>
      </c>
      <c r="R70" s="144"/>
      <c r="S70" s="122"/>
      <c r="T70" s="251"/>
    </row>
    <row r="71" spans="1:20" ht="132.75" customHeight="1" x14ac:dyDescent="0.15">
      <c r="A71" s="164"/>
      <c r="B71" s="71"/>
      <c r="C71" s="72"/>
      <c r="D71" s="71"/>
      <c r="E71" s="155"/>
      <c r="F71" s="128"/>
      <c r="G71" s="158"/>
      <c r="H71" s="158"/>
      <c r="I71" s="128"/>
      <c r="J71" s="136"/>
      <c r="K71" s="139"/>
      <c r="L71" s="174"/>
      <c r="M71" s="68" t="s">
        <v>553</v>
      </c>
      <c r="N71" s="71"/>
      <c r="O71" s="142"/>
      <c r="P71" s="18" t="s">
        <v>554</v>
      </c>
      <c r="Q71" s="87" t="s">
        <v>539</v>
      </c>
      <c r="R71" s="145"/>
      <c r="S71" s="74"/>
      <c r="T71" s="75"/>
    </row>
    <row r="72" spans="1:20" ht="189.75" customHeight="1" x14ac:dyDescent="0.15">
      <c r="A72" s="169">
        <v>4</v>
      </c>
      <c r="B72" s="129" t="s">
        <v>176</v>
      </c>
      <c r="C72" s="130" t="s">
        <v>177</v>
      </c>
      <c r="D72" s="129" t="s">
        <v>178</v>
      </c>
      <c r="E72" s="153" t="s">
        <v>39</v>
      </c>
      <c r="F72" s="129" t="s">
        <v>179</v>
      </c>
      <c r="G72" s="156">
        <v>43525</v>
      </c>
      <c r="H72" s="156">
        <v>44074</v>
      </c>
      <c r="I72" s="170">
        <f>(H72-G72)/7</f>
        <v>78.428571428571431</v>
      </c>
      <c r="J72" s="134">
        <v>1</v>
      </c>
      <c r="K72" s="168" t="s">
        <v>180</v>
      </c>
      <c r="L72" s="189">
        <f>AVERAGE(J72:J87)</f>
        <v>0.6</v>
      </c>
      <c r="M72" s="21" t="s">
        <v>181</v>
      </c>
      <c r="N72" s="120" t="s">
        <v>182</v>
      </c>
      <c r="O72" s="243" t="s">
        <v>183</v>
      </c>
      <c r="P72" s="18" t="s">
        <v>184</v>
      </c>
      <c r="Q72" s="8" t="s">
        <v>46</v>
      </c>
      <c r="R72" s="143"/>
      <c r="S72" s="120"/>
      <c r="T72" s="252" t="s">
        <v>185</v>
      </c>
    </row>
    <row r="73" spans="1:20" ht="189.75" customHeight="1" x14ac:dyDescent="0.15">
      <c r="A73" s="163"/>
      <c r="B73" s="127"/>
      <c r="C73" s="124"/>
      <c r="D73" s="127"/>
      <c r="E73" s="154"/>
      <c r="F73" s="127"/>
      <c r="G73" s="157"/>
      <c r="H73" s="157"/>
      <c r="I73" s="170"/>
      <c r="J73" s="135"/>
      <c r="K73" s="166"/>
      <c r="L73" s="190"/>
      <c r="M73" s="21" t="s">
        <v>186</v>
      </c>
      <c r="N73" s="121"/>
      <c r="O73" s="244"/>
      <c r="P73" s="18" t="s">
        <v>187</v>
      </c>
      <c r="Q73" s="8" t="s">
        <v>70</v>
      </c>
      <c r="R73" s="144"/>
      <c r="S73" s="121"/>
      <c r="T73" s="253"/>
    </row>
    <row r="74" spans="1:20" ht="150" x14ac:dyDescent="0.15">
      <c r="A74" s="163"/>
      <c r="B74" s="127"/>
      <c r="C74" s="124"/>
      <c r="D74" s="127"/>
      <c r="E74" s="155"/>
      <c r="F74" s="128"/>
      <c r="G74" s="158"/>
      <c r="H74" s="158"/>
      <c r="I74" s="170"/>
      <c r="J74" s="136"/>
      <c r="K74" s="167"/>
      <c r="L74" s="190"/>
      <c r="M74" s="21" t="s">
        <v>468</v>
      </c>
      <c r="N74" s="122"/>
      <c r="O74" s="245"/>
      <c r="P74" s="18" t="s">
        <v>505</v>
      </c>
      <c r="Q74" s="70" t="s">
        <v>460</v>
      </c>
      <c r="R74" s="145"/>
      <c r="S74" s="122"/>
      <c r="T74" s="253"/>
    </row>
    <row r="75" spans="1:20" ht="105" customHeight="1" x14ac:dyDescent="0.15">
      <c r="A75" s="163"/>
      <c r="B75" s="127"/>
      <c r="C75" s="124"/>
      <c r="D75" s="127"/>
      <c r="E75" s="153" t="s">
        <v>53</v>
      </c>
      <c r="F75" s="129" t="s">
        <v>188</v>
      </c>
      <c r="G75" s="156">
        <v>43709</v>
      </c>
      <c r="H75" s="156">
        <v>44074</v>
      </c>
      <c r="I75" s="132">
        <f>(H75-G75)/7</f>
        <v>52.142857142857146</v>
      </c>
      <c r="J75" s="134">
        <v>1</v>
      </c>
      <c r="K75" s="137" t="s">
        <v>189</v>
      </c>
      <c r="L75" s="190"/>
      <c r="M75" s="16" t="s">
        <v>190</v>
      </c>
      <c r="N75" s="120" t="s">
        <v>191</v>
      </c>
      <c r="O75" s="243" t="s">
        <v>44</v>
      </c>
      <c r="P75" s="31" t="s">
        <v>192</v>
      </c>
      <c r="Q75" s="9" t="s">
        <v>193</v>
      </c>
      <c r="R75" s="143"/>
      <c r="S75" s="120"/>
      <c r="T75" s="253"/>
    </row>
    <row r="76" spans="1:20" ht="96" customHeight="1" x14ac:dyDescent="0.15">
      <c r="A76" s="163"/>
      <c r="B76" s="127"/>
      <c r="C76" s="124"/>
      <c r="D76" s="127"/>
      <c r="E76" s="154"/>
      <c r="F76" s="127"/>
      <c r="G76" s="157"/>
      <c r="H76" s="157"/>
      <c r="I76" s="132"/>
      <c r="J76" s="135"/>
      <c r="K76" s="138"/>
      <c r="L76" s="190"/>
      <c r="M76" s="16" t="s">
        <v>194</v>
      </c>
      <c r="N76" s="121"/>
      <c r="O76" s="244"/>
      <c r="P76" s="31" t="s">
        <v>195</v>
      </c>
      <c r="Q76" s="9" t="s">
        <v>52</v>
      </c>
      <c r="R76" s="144"/>
      <c r="S76" s="121"/>
      <c r="T76" s="253"/>
    </row>
    <row r="77" spans="1:20" ht="176.25" customHeight="1" x14ac:dyDescent="0.15">
      <c r="A77" s="163"/>
      <c r="B77" s="127"/>
      <c r="C77" s="124"/>
      <c r="D77" s="127"/>
      <c r="E77" s="154"/>
      <c r="F77" s="127"/>
      <c r="G77" s="157"/>
      <c r="H77" s="157"/>
      <c r="I77" s="132"/>
      <c r="J77" s="135"/>
      <c r="K77" s="138"/>
      <c r="L77" s="190"/>
      <c r="M77" s="16" t="s">
        <v>196</v>
      </c>
      <c r="N77" s="121"/>
      <c r="O77" s="244"/>
      <c r="P77" s="31" t="s">
        <v>197</v>
      </c>
      <c r="Q77" s="8" t="s">
        <v>70</v>
      </c>
      <c r="R77" s="144"/>
      <c r="S77" s="121"/>
      <c r="T77" s="253"/>
    </row>
    <row r="78" spans="1:20" ht="150" x14ac:dyDescent="0.15">
      <c r="A78" s="163"/>
      <c r="B78" s="127"/>
      <c r="C78" s="124"/>
      <c r="D78" s="127"/>
      <c r="E78" s="155"/>
      <c r="F78" s="128"/>
      <c r="G78" s="158"/>
      <c r="H78" s="158"/>
      <c r="I78" s="133"/>
      <c r="J78" s="136"/>
      <c r="K78" s="139"/>
      <c r="L78" s="190"/>
      <c r="M78" s="33" t="s">
        <v>468</v>
      </c>
      <c r="N78" s="122"/>
      <c r="O78" s="245"/>
      <c r="P78" s="18" t="s">
        <v>505</v>
      </c>
      <c r="Q78" s="70" t="s">
        <v>460</v>
      </c>
      <c r="R78" s="145"/>
      <c r="S78" s="122"/>
      <c r="T78" s="253"/>
    </row>
    <row r="79" spans="1:20" ht="92.25" customHeight="1" x14ac:dyDescent="0.15">
      <c r="A79" s="163"/>
      <c r="B79" s="127"/>
      <c r="C79" s="124"/>
      <c r="D79" s="127"/>
      <c r="E79" s="153" t="s">
        <v>62</v>
      </c>
      <c r="F79" s="129" t="s">
        <v>198</v>
      </c>
      <c r="G79" s="156">
        <v>43739</v>
      </c>
      <c r="H79" s="156">
        <v>44104</v>
      </c>
      <c r="I79" s="131">
        <f>(H79-G79)/7</f>
        <v>52.142857142857146</v>
      </c>
      <c r="J79" s="134">
        <v>1</v>
      </c>
      <c r="K79" s="137" t="s">
        <v>199</v>
      </c>
      <c r="L79" s="190"/>
      <c r="M79" s="34" t="s">
        <v>64</v>
      </c>
      <c r="N79" s="129" t="s">
        <v>191</v>
      </c>
      <c r="O79" s="140" t="s">
        <v>94</v>
      </c>
      <c r="P79" s="19" t="s">
        <v>200</v>
      </c>
      <c r="Q79" s="9" t="s">
        <v>52</v>
      </c>
      <c r="R79" s="143"/>
      <c r="S79" s="120"/>
      <c r="T79" s="253"/>
    </row>
    <row r="80" spans="1:20" ht="198" customHeight="1" x14ac:dyDescent="0.15">
      <c r="A80" s="163"/>
      <c r="B80" s="127"/>
      <c r="C80" s="124"/>
      <c r="D80" s="127"/>
      <c r="E80" s="154"/>
      <c r="F80" s="127"/>
      <c r="G80" s="157"/>
      <c r="H80" s="157"/>
      <c r="I80" s="132"/>
      <c r="J80" s="135"/>
      <c r="K80" s="138"/>
      <c r="L80" s="190"/>
      <c r="M80" s="16" t="s">
        <v>201</v>
      </c>
      <c r="N80" s="127"/>
      <c r="O80" s="141"/>
      <c r="P80" s="27" t="s">
        <v>202</v>
      </c>
      <c r="Q80" s="8" t="s">
        <v>67</v>
      </c>
      <c r="R80" s="144"/>
      <c r="S80" s="121"/>
      <c r="T80" s="253"/>
    </row>
    <row r="81" spans="1:20" ht="182.25" customHeight="1" x14ac:dyDescent="0.15">
      <c r="A81" s="163"/>
      <c r="B81" s="127"/>
      <c r="C81" s="124"/>
      <c r="D81" s="127"/>
      <c r="E81" s="154"/>
      <c r="F81" s="127"/>
      <c r="G81" s="157"/>
      <c r="H81" s="157"/>
      <c r="I81" s="132"/>
      <c r="J81" s="135"/>
      <c r="K81" s="138"/>
      <c r="L81" s="190"/>
      <c r="M81" s="21" t="s">
        <v>203</v>
      </c>
      <c r="N81" s="127"/>
      <c r="O81" s="141"/>
      <c r="P81" s="27" t="s">
        <v>204</v>
      </c>
      <c r="Q81" s="8" t="s">
        <v>70</v>
      </c>
      <c r="R81" s="144"/>
      <c r="S81" s="121"/>
      <c r="T81" s="253"/>
    </row>
    <row r="82" spans="1:20" ht="180" x14ac:dyDescent="0.15">
      <c r="A82" s="163"/>
      <c r="B82" s="127"/>
      <c r="C82" s="124"/>
      <c r="D82" s="127"/>
      <c r="E82" s="155"/>
      <c r="F82" s="128"/>
      <c r="G82" s="158"/>
      <c r="H82" s="158"/>
      <c r="I82" s="133"/>
      <c r="J82" s="136"/>
      <c r="K82" s="139"/>
      <c r="L82" s="190"/>
      <c r="M82" s="21" t="s">
        <v>469</v>
      </c>
      <c r="N82" s="128"/>
      <c r="O82" s="142"/>
      <c r="P82" s="27" t="s">
        <v>506</v>
      </c>
      <c r="Q82" s="70" t="s">
        <v>460</v>
      </c>
      <c r="R82" s="145"/>
      <c r="S82" s="122"/>
      <c r="T82" s="253"/>
    </row>
    <row r="83" spans="1:20" ht="67.5" customHeight="1" x14ac:dyDescent="0.15">
      <c r="A83" s="163"/>
      <c r="B83" s="127"/>
      <c r="C83" s="124"/>
      <c r="D83" s="127"/>
      <c r="E83" s="153" t="s">
        <v>138</v>
      </c>
      <c r="F83" s="129" t="s">
        <v>205</v>
      </c>
      <c r="G83" s="156">
        <v>43891</v>
      </c>
      <c r="H83" s="156">
        <v>44286</v>
      </c>
      <c r="I83" s="129">
        <f>(H83-G83)/7</f>
        <v>56.428571428571431</v>
      </c>
      <c r="J83" s="134">
        <v>0</v>
      </c>
      <c r="K83" s="137" t="s">
        <v>63</v>
      </c>
      <c r="L83" s="190"/>
      <c r="M83" s="21" t="s">
        <v>206</v>
      </c>
      <c r="N83" s="129" t="s">
        <v>191</v>
      </c>
      <c r="O83" s="140" t="s">
        <v>58</v>
      </c>
      <c r="P83" s="27" t="s">
        <v>168</v>
      </c>
      <c r="Q83" s="8" t="s">
        <v>67</v>
      </c>
      <c r="R83" s="143"/>
      <c r="S83" s="120"/>
      <c r="T83" s="253"/>
    </row>
    <row r="84" spans="1:20" ht="129.75" customHeight="1" x14ac:dyDescent="0.15">
      <c r="A84" s="163"/>
      <c r="B84" s="127"/>
      <c r="C84" s="124"/>
      <c r="D84" s="127"/>
      <c r="E84" s="154"/>
      <c r="F84" s="127"/>
      <c r="G84" s="157"/>
      <c r="H84" s="157"/>
      <c r="I84" s="127"/>
      <c r="J84" s="135"/>
      <c r="K84" s="138"/>
      <c r="L84" s="190"/>
      <c r="M84" s="21" t="s">
        <v>162</v>
      </c>
      <c r="N84" s="127"/>
      <c r="O84" s="141"/>
      <c r="P84" s="27" t="s">
        <v>207</v>
      </c>
      <c r="Q84" s="8" t="s">
        <v>70</v>
      </c>
      <c r="R84" s="144"/>
      <c r="S84" s="121"/>
      <c r="T84" s="253"/>
    </row>
    <row r="85" spans="1:20" ht="105" x14ac:dyDescent="0.15">
      <c r="A85" s="163"/>
      <c r="B85" s="127"/>
      <c r="C85" s="124"/>
      <c r="D85" s="127"/>
      <c r="E85" s="154"/>
      <c r="F85" s="127"/>
      <c r="G85" s="157"/>
      <c r="H85" s="157"/>
      <c r="I85" s="127"/>
      <c r="J85" s="135"/>
      <c r="K85" s="138"/>
      <c r="L85" s="190"/>
      <c r="M85" s="21" t="s">
        <v>470</v>
      </c>
      <c r="N85" s="127"/>
      <c r="O85" s="141"/>
      <c r="P85" s="27" t="s">
        <v>507</v>
      </c>
      <c r="Q85" s="70" t="s">
        <v>460</v>
      </c>
      <c r="R85" s="144"/>
      <c r="S85" s="121"/>
      <c r="T85" s="253"/>
    </row>
    <row r="86" spans="1:20" ht="99" customHeight="1" x14ac:dyDescent="0.15">
      <c r="A86" s="163"/>
      <c r="B86" s="127"/>
      <c r="C86" s="124"/>
      <c r="D86" s="127"/>
      <c r="E86" s="155"/>
      <c r="F86" s="128"/>
      <c r="G86" s="158"/>
      <c r="H86" s="158"/>
      <c r="I86" s="128"/>
      <c r="J86" s="136"/>
      <c r="K86" s="139"/>
      <c r="L86" s="190"/>
      <c r="M86" s="21" t="s">
        <v>556</v>
      </c>
      <c r="N86" s="128"/>
      <c r="O86" s="142"/>
      <c r="P86" s="27" t="s">
        <v>558</v>
      </c>
      <c r="Q86" s="87" t="s">
        <v>543</v>
      </c>
      <c r="R86" s="144"/>
      <c r="S86" s="121"/>
      <c r="T86" s="253"/>
    </row>
    <row r="87" spans="1:20" ht="57.75" customHeight="1" x14ac:dyDescent="0.15">
      <c r="A87" s="163"/>
      <c r="B87" s="127"/>
      <c r="C87" s="124"/>
      <c r="D87" s="127"/>
      <c r="E87" s="153" t="s">
        <v>149</v>
      </c>
      <c r="F87" s="129" t="s">
        <v>205</v>
      </c>
      <c r="G87" s="156">
        <v>44075</v>
      </c>
      <c r="H87" s="156">
        <v>44377</v>
      </c>
      <c r="I87" s="129">
        <f>(H87-G87)/7</f>
        <v>43.142857142857146</v>
      </c>
      <c r="J87" s="134">
        <v>0</v>
      </c>
      <c r="K87" s="137" t="s">
        <v>63</v>
      </c>
      <c r="L87" s="190"/>
      <c r="M87" s="32" t="s">
        <v>64</v>
      </c>
      <c r="N87" s="120" t="s">
        <v>191</v>
      </c>
      <c r="O87" s="120" t="s">
        <v>208</v>
      </c>
      <c r="P87" s="27" t="s">
        <v>168</v>
      </c>
      <c r="Q87" s="8" t="s">
        <v>70</v>
      </c>
      <c r="R87" s="144"/>
      <c r="S87" s="121"/>
      <c r="T87" s="253"/>
    </row>
    <row r="88" spans="1:20" ht="105" x14ac:dyDescent="0.15">
      <c r="A88" s="163"/>
      <c r="B88" s="127"/>
      <c r="C88" s="124"/>
      <c r="D88" s="127"/>
      <c r="E88" s="154"/>
      <c r="F88" s="127"/>
      <c r="G88" s="157"/>
      <c r="H88" s="157"/>
      <c r="I88" s="127"/>
      <c r="J88" s="135"/>
      <c r="K88" s="138"/>
      <c r="L88" s="190"/>
      <c r="M88" s="32" t="s">
        <v>175</v>
      </c>
      <c r="N88" s="121"/>
      <c r="O88" s="121"/>
      <c r="P88" s="27" t="s">
        <v>508</v>
      </c>
      <c r="Q88" s="70" t="s">
        <v>460</v>
      </c>
      <c r="R88" s="144"/>
      <c r="S88" s="121"/>
      <c r="T88" s="253"/>
    </row>
    <row r="89" spans="1:20" ht="94.5" customHeight="1" x14ac:dyDescent="0.15">
      <c r="A89" s="164"/>
      <c r="B89" s="128"/>
      <c r="C89" s="125"/>
      <c r="D89" s="128"/>
      <c r="E89" s="155"/>
      <c r="F89" s="128"/>
      <c r="G89" s="158"/>
      <c r="H89" s="158"/>
      <c r="I89" s="128"/>
      <c r="J89" s="136"/>
      <c r="K89" s="139"/>
      <c r="L89" s="191"/>
      <c r="M89" s="32" t="s">
        <v>557</v>
      </c>
      <c r="N89" s="122"/>
      <c r="O89" s="122"/>
      <c r="P89" s="27" t="s">
        <v>559</v>
      </c>
      <c r="Q89" s="87" t="s">
        <v>539</v>
      </c>
      <c r="R89" s="145"/>
      <c r="S89" s="122"/>
      <c r="T89" s="254"/>
    </row>
    <row r="90" spans="1:20" ht="81" customHeight="1" x14ac:dyDescent="0.15">
      <c r="A90" s="129">
        <v>5</v>
      </c>
      <c r="B90" s="129" t="s">
        <v>209</v>
      </c>
      <c r="C90" s="130" t="s">
        <v>210</v>
      </c>
      <c r="D90" s="129" t="s">
        <v>211</v>
      </c>
      <c r="E90" s="153" t="s">
        <v>39</v>
      </c>
      <c r="F90" s="129" t="s">
        <v>212</v>
      </c>
      <c r="G90" s="156">
        <v>43525</v>
      </c>
      <c r="H90" s="156">
        <v>44134</v>
      </c>
      <c r="I90" s="129">
        <f>(H90-G90)/7</f>
        <v>87</v>
      </c>
      <c r="J90" s="134">
        <v>1</v>
      </c>
      <c r="K90" s="168" t="s">
        <v>213</v>
      </c>
      <c r="L90" s="189">
        <f>AVERAGE(J90:J114)</f>
        <v>0.33333333333333331</v>
      </c>
      <c r="M90" s="36" t="s">
        <v>214</v>
      </c>
      <c r="N90" s="129" t="s">
        <v>182</v>
      </c>
      <c r="O90" s="243" t="s">
        <v>215</v>
      </c>
      <c r="P90" s="18" t="s">
        <v>216</v>
      </c>
      <c r="Q90" s="8" t="s">
        <v>46</v>
      </c>
      <c r="R90" s="143"/>
      <c r="S90" s="120"/>
      <c r="T90" s="252" t="s">
        <v>217</v>
      </c>
    </row>
    <row r="91" spans="1:20" ht="190.5" customHeight="1" x14ac:dyDescent="0.15">
      <c r="A91" s="127"/>
      <c r="B91" s="127"/>
      <c r="C91" s="124"/>
      <c r="D91" s="127"/>
      <c r="E91" s="154"/>
      <c r="F91" s="127"/>
      <c r="G91" s="157"/>
      <c r="H91" s="157"/>
      <c r="I91" s="127"/>
      <c r="J91" s="135"/>
      <c r="K91" s="166"/>
      <c r="L91" s="190"/>
      <c r="M91" s="36" t="s">
        <v>218</v>
      </c>
      <c r="N91" s="127"/>
      <c r="O91" s="244"/>
      <c r="P91" s="18" t="s">
        <v>219</v>
      </c>
      <c r="Q91" s="8" t="s">
        <v>193</v>
      </c>
      <c r="R91" s="144"/>
      <c r="S91" s="121"/>
      <c r="T91" s="253"/>
    </row>
    <row r="92" spans="1:20" ht="80.25" customHeight="1" x14ac:dyDescent="0.15">
      <c r="A92" s="127"/>
      <c r="B92" s="127"/>
      <c r="C92" s="124"/>
      <c r="D92" s="127"/>
      <c r="E92" s="154"/>
      <c r="F92" s="127"/>
      <c r="G92" s="157"/>
      <c r="H92" s="157"/>
      <c r="I92" s="127"/>
      <c r="J92" s="135"/>
      <c r="K92" s="166"/>
      <c r="L92" s="190"/>
      <c r="M92" s="36" t="s">
        <v>220</v>
      </c>
      <c r="N92" s="127"/>
      <c r="O92" s="244"/>
      <c r="P92" s="18" t="s">
        <v>221</v>
      </c>
      <c r="Q92" s="8" t="s">
        <v>52</v>
      </c>
      <c r="R92" s="144"/>
      <c r="S92" s="121"/>
      <c r="T92" s="253"/>
    </row>
    <row r="93" spans="1:20" ht="169.5" customHeight="1" x14ac:dyDescent="0.15">
      <c r="A93" s="127"/>
      <c r="B93" s="127"/>
      <c r="C93" s="124"/>
      <c r="D93" s="127"/>
      <c r="E93" s="154"/>
      <c r="F93" s="127"/>
      <c r="G93" s="157"/>
      <c r="H93" s="157"/>
      <c r="I93" s="127"/>
      <c r="J93" s="135"/>
      <c r="K93" s="166"/>
      <c r="L93" s="190"/>
      <c r="M93" s="21" t="s">
        <v>222</v>
      </c>
      <c r="N93" s="127"/>
      <c r="O93" s="244"/>
      <c r="P93" s="18" t="s">
        <v>223</v>
      </c>
      <c r="Q93" s="8" t="s">
        <v>70</v>
      </c>
      <c r="R93" s="144"/>
      <c r="S93" s="121"/>
      <c r="T93" s="253"/>
    </row>
    <row r="94" spans="1:20" ht="139.5" customHeight="1" x14ac:dyDescent="0.15">
      <c r="A94" s="127"/>
      <c r="B94" s="127"/>
      <c r="C94" s="124"/>
      <c r="D94" s="127"/>
      <c r="E94" s="154"/>
      <c r="F94" s="127"/>
      <c r="G94" s="157"/>
      <c r="H94" s="157"/>
      <c r="I94" s="127"/>
      <c r="J94" s="135"/>
      <c r="K94" s="166"/>
      <c r="L94" s="190"/>
      <c r="M94" s="21" t="s">
        <v>471</v>
      </c>
      <c r="N94" s="127"/>
      <c r="O94" s="244"/>
      <c r="P94" s="18" t="s">
        <v>509</v>
      </c>
      <c r="Q94" s="70" t="s">
        <v>460</v>
      </c>
      <c r="R94" s="145"/>
      <c r="S94" s="122"/>
      <c r="T94" s="253"/>
    </row>
    <row r="95" spans="1:20" ht="114" customHeight="1" x14ac:dyDescent="0.15">
      <c r="A95" s="127"/>
      <c r="B95" s="127"/>
      <c r="C95" s="124"/>
      <c r="D95" s="127"/>
      <c r="E95" s="155"/>
      <c r="F95" s="128"/>
      <c r="G95" s="158"/>
      <c r="H95" s="158"/>
      <c r="I95" s="128"/>
      <c r="J95" s="136"/>
      <c r="K95" s="167"/>
      <c r="L95" s="190"/>
      <c r="M95" s="21" t="s">
        <v>560</v>
      </c>
      <c r="N95" s="128"/>
      <c r="O95" s="245"/>
      <c r="P95" s="18" t="s">
        <v>561</v>
      </c>
      <c r="Q95" s="87" t="s">
        <v>539</v>
      </c>
      <c r="R95" s="73"/>
      <c r="S95" s="74"/>
      <c r="T95" s="253"/>
    </row>
    <row r="96" spans="1:20" ht="78" customHeight="1" x14ac:dyDescent="0.15">
      <c r="A96" s="127"/>
      <c r="B96" s="127"/>
      <c r="C96" s="124"/>
      <c r="D96" s="127"/>
      <c r="E96" s="153" t="s">
        <v>53</v>
      </c>
      <c r="F96" s="129" t="s">
        <v>224</v>
      </c>
      <c r="G96" s="156">
        <v>43739</v>
      </c>
      <c r="H96" s="156">
        <v>44135</v>
      </c>
      <c r="I96" s="129">
        <f>(H96-G96)/7</f>
        <v>56.571428571428569</v>
      </c>
      <c r="J96" s="134">
        <v>1</v>
      </c>
      <c r="K96" s="137" t="s">
        <v>225</v>
      </c>
      <c r="L96" s="190"/>
      <c r="M96" s="16" t="s">
        <v>226</v>
      </c>
      <c r="N96" s="120" t="s">
        <v>191</v>
      </c>
      <c r="O96" s="140" t="s">
        <v>58</v>
      </c>
      <c r="P96" s="19" t="s">
        <v>227</v>
      </c>
      <c r="Q96" s="8" t="s">
        <v>52</v>
      </c>
      <c r="R96" s="143"/>
      <c r="S96" s="120"/>
      <c r="T96" s="253"/>
    </row>
    <row r="97" spans="1:20" ht="192.75" customHeight="1" x14ac:dyDescent="0.15">
      <c r="A97" s="127"/>
      <c r="B97" s="127"/>
      <c r="C97" s="124"/>
      <c r="D97" s="127"/>
      <c r="E97" s="154"/>
      <c r="F97" s="127"/>
      <c r="G97" s="157"/>
      <c r="H97" s="157"/>
      <c r="I97" s="127"/>
      <c r="J97" s="135"/>
      <c r="K97" s="138"/>
      <c r="L97" s="190"/>
      <c r="M97" s="16" t="s">
        <v>228</v>
      </c>
      <c r="N97" s="121"/>
      <c r="O97" s="141"/>
      <c r="P97" s="19" t="s">
        <v>229</v>
      </c>
      <c r="Q97" s="8" t="s">
        <v>70</v>
      </c>
      <c r="R97" s="144"/>
      <c r="S97" s="121"/>
      <c r="T97" s="253"/>
    </row>
    <row r="98" spans="1:20" ht="192.75" customHeight="1" x14ac:dyDescent="0.15">
      <c r="A98" s="127"/>
      <c r="B98" s="127"/>
      <c r="C98" s="124"/>
      <c r="D98" s="127"/>
      <c r="E98" s="154"/>
      <c r="F98" s="127"/>
      <c r="G98" s="157"/>
      <c r="H98" s="157"/>
      <c r="I98" s="127"/>
      <c r="J98" s="135"/>
      <c r="K98" s="138"/>
      <c r="L98" s="190"/>
      <c r="M98" s="16" t="s">
        <v>472</v>
      </c>
      <c r="N98" s="122"/>
      <c r="O98" s="141"/>
      <c r="P98" s="19" t="s">
        <v>510</v>
      </c>
      <c r="Q98" s="70" t="s">
        <v>460</v>
      </c>
      <c r="R98" s="144"/>
      <c r="S98" s="121"/>
      <c r="T98" s="253"/>
    </row>
    <row r="99" spans="1:20" ht="108" customHeight="1" x14ac:dyDescent="0.15">
      <c r="A99" s="127"/>
      <c r="B99" s="127"/>
      <c r="C99" s="124"/>
      <c r="D99" s="127"/>
      <c r="E99" s="155"/>
      <c r="F99" s="128"/>
      <c r="G99" s="158"/>
      <c r="H99" s="158"/>
      <c r="I99" s="128"/>
      <c r="J99" s="136"/>
      <c r="K99" s="139"/>
      <c r="L99" s="190"/>
      <c r="M99" s="16" t="s">
        <v>562</v>
      </c>
      <c r="N99" s="74"/>
      <c r="O99" s="142"/>
      <c r="P99" s="19" t="s">
        <v>563</v>
      </c>
      <c r="Q99" s="87" t="s">
        <v>539</v>
      </c>
      <c r="R99" s="145"/>
      <c r="S99" s="122"/>
      <c r="T99" s="253"/>
    </row>
    <row r="100" spans="1:20" ht="69.75" customHeight="1" x14ac:dyDescent="0.15">
      <c r="A100" s="127"/>
      <c r="B100" s="127"/>
      <c r="C100" s="124"/>
      <c r="D100" s="127"/>
      <c r="E100" s="153" t="s">
        <v>62</v>
      </c>
      <c r="F100" s="129" t="s">
        <v>230</v>
      </c>
      <c r="G100" s="156">
        <v>43770</v>
      </c>
      <c r="H100" s="159">
        <v>44196</v>
      </c>
      <c r="I100" s="131">
        <f>(H100-G100)/7</f>
        <v>60.857142857142854</v>
      </c>
      <c r="J100" s="134">
        <v>0</v>
      </c>
      <c r="K100" s="137" t="s">
        <v>231</v>
      </c>
      <c r="L100" s="190"/>
      <c r="M100" s="16" t="s">
        <v>64</v>
      </c>
      <c r="N100" s="129" t="s">
        <v>232</v>
      </c>
      <c r="O100" s="140" t="s">
        <v>231</v>
      </c>
      <c r="P100" s="19" t="s">
        <v>233</v>
      </c>
      <c r="Q100" s="8" t="s">
        <v>52</v>
      </c>
      <c r="R100" s="143"/>
      <c r="S100" s="120"/>
      <c r="T100" s="253"/>
    </row>
    <row r="101" spans="1:20" ht="180" customHeight="1" x14ac:dyDescent="0.15">
      <c r="A101" s="127"/>
      <c r="B101" s="127"/>
      <c r="C101" s="124"/>
      <c r="D101" s="127"/>
      <c r="E101" s="154"/>
      <c r="F101" s="127"/>
      <c r="G101" s="157"/>
      <c r="H101" s="160"/>
      <c r="I101" s="132"/>
      <c r="J101" s="135"/>
      <c r="K101" s="138"/>
      <c r="L101" s="190"/>
      <c r="M101" s="16" t="s">
        <v>234</v>
      </c>
      <c r="N101" s="127"/>
      <c r="O101" s="141"/>
      <c r="P101" s="19" t="s">
        <v>235</v>
      </c>
      <c r="Q101" s="8" t="s">
        <v>67</v>
      </c>
      <c r="R101" s="144"/>
      <c r="S101" s="121"/>
      <c r="T101" s="253"/>
    </row>
    <row r="102" spans="1:20" ht="174.75" customHeight="1" x14ac:dyDescent="0.15">
      <c r="A102" s="127"/>
      <c r="B102" s="127"/>
      <c r="C102" s="124"/>
      <c r="D102" s="127"/>
      <c r="E102" s="154"/>
      <c r="F102" s="127"/>
      <c r="G102" s="157"/>
      <c r="H102" s="160"/>
      <c r="I102" s="132"/>
      <c r="J102" s="135"/>
      <c r="K102" s="138"/>
      <c r="L102" s="190"/>
      <c r="M102" s="33" t="s">
        <v>236</v>
      </c>
      <c r="N102" s="127"/>
      <c r="O102" s="141"/>
      <c r="P102" s="19" t="s">
        <v>237</v>
      </c>
      <c r="Q102" s="8" t="s">
        <v>70</v>
      </c>
      <c r="R102" s="144"/>
      <c r="S102" s="121"/>
      <c r="T102" s="253"/>
    </row>
    <row r="103" spans="1:20" ht="105" x14ac:dyDescent="0.15">
      <c r="A103" s="127"/>
      <c r="B103" s="127"/>
      <c r="C103" s="124"/>
      <c r="D103" s="127"/>
      <c r="E103" s="154"/>
      <c r="F103" s="127"/>
      <c r="G103" s="157"/>
      <c r="H103" s="160"/>
      <c r="I103" s="132"/>
      <c r="J103" s="135"/>
      <c r="K103" s="138"/>
      <c r="L103" s="190"/>
      <c r="M103" s="16" t="s">
        <v>473</v>
      </c>
      <c r="N103" s="127"/>
      <c r="O103" s="141"/>
      <c r="P103" s="19" t="s">
        <v>511</v>
      </c>
      <c r="Q103" s="70" t="s">
        <v>460</v>
      </c>
      <c r="R103" s="145"/>
      <c r="S103" s="122"/>
      <c r="T103" s="253"/>
    </row>
    <row r="104" spans="1:20" ht="127.5" customHeight="1" x14ac:dyDescent="0.15">
      <c r="A104" s="127"/>
      <c r="B104" s="127"/>
      <c r="C104" s="124"/>
      <c r="D104" s="127"/>
      <c r="E104" s="155"/>
      <c r="F104" s="128"/>
      <c r="G104" s="158"/>
      <c r="H104" s="161"/>
      <c r="I104" s="133"/>
      <c r="J104" s="136"/>
      <c r="K104" s="139"/>
      <c r="L104" s="190"/>
      <c r="M104" s="16" t="s">
        <v>564</v>
      </c>
      <c r="N104" s="128"/>
      <c r="O104" s="142"/>
      <c r="P104" s="19" t="s">
        <v>565</v>
      </c>
      <c r="Q104" s="87" t="s">
        <v>539</v>
      </c>
      <c r="R104" s="78"/>
      <c r="S104" s="77"/>
      <c r="T104" s="253"/>
    </row>
    <row r="105" spans="1:20" ht="75.75" customHeight="1" x14ac:dyDescent="0.15">
      <c r="A105" s="127"/>
      <c r="B105" s="127"/>
      <c r="C105" s="124"/>
      <c r="D105" s="127"/>
      <c r="E105" s="153" t="s">
        <v>138</v>
      </c>
      <c r="F105" s="129" t="s">
        <v>238</v>
      </c>
      <c r="G105" s="156">
        <v>43770</v>
      </c>
      <c r="H105" s="159">
        <v>44286</v>
      </c>
      <c r="I105" s="131">
        <f>(H105-G105)/7</f>
        <v>73.714285714285708</v>
      </c>
      <c r="J105" s="134">
        <v>0</v>
      </c>
      <c r="K105" s="137" t="s">
        <v>239</v>
      </c>
      <c r="L105" s="190"/>
      <c r="M105" s="37" t="s">
        <v>64</v>
      </c>
      <c r="N105" s="120" t="s">
        <v>191</v>
      </c>
      <c r="O105" s="140" t="s">
        <v>240</v>
      </c>
      <c r="P105" s="19" t="s">
        <v>241</v>
      </c>
      <c r="Q105" s="8" t="s">
        <v>52</v>
      </c>
      <c r="R105" s="143"/>
      <c r="S105" s="120"/>
      <c r="T105" s="253"/>
    </row>
    <row r="106" spans="1:20" ht="101.25" customHeight="1" x14ac:dyDescent="0.15">
      <c r="A106" s="127"/>
      <c r="B106" s="127"/>
      <c r="C106" s="124"/>
      <c r="D106" s="127"/>
      <c r="E106" s="154"/>
      <c r="F106" s="127"/>
      <c r="G106" s="157"/>
      <c r="H106" s="160"/>
      <c r="I106" s="132"/>
      <c r="J106" s="135"/>
      <c r="K106" s="138"/>
      <c r="L106" s="190"/>
      <c r="M106" s="16" t="s">
        <v>242</v>
      </c>
      <c r="N106" s="121"/>
      <c r="O106" s="141"/>
      <c r="P106" s="27" t="s">
        <v>243</v>
      </c>
      <c r="Q106" s="8" t="s">
        <v>67</v>
      </c>
      <c r="R106" s="144"/>
      <c r="S106" s="121"/>
      <c r="T106" s="253"/>
    </row>
    <row r="107" spans="1:20" ht="181.5" customHeight="1" x14ac:dyDescent="0.15">
      <c r="A107" s="127"/>
      <c r="B107" s="127"/>
      <c r="C107" s="124"/>
      <c r="D107" s="127"/>
      <c r="E107" s="154"/>
      <c r="F107" s="127"/>
      <c r="G107" s="157"/>
      <c r="H107" s="160"/>
      <c r="I107" s="132"/>
      <c r="J107" s="135"/>
      <c r="K107" s="138"/>
      <c r="L107" s="190"/>
      <c r="M107" s="21" t="s">
        <v>236</v>
      </c>
      <c r="N107" s="121"/>
      <c r="O107" s="141"/>
      <c r="P107" s="27" t="s">
        <v>237</v>
      </c>
      <c r="Q107" s="8" t="s">
        <v>70</v>
      </c>
      <c r="R107" s="144"/>
      <c r="S107" s="121"/>
      <c r="T107" s="253"/>
    </row>
    <row r="108" spans="1:20" ht="105" x14ac:dyDescent="0.15">
      <c r="A108" s="127"/>
      <c r="B108" s="127"/>
      <c r="C108" s="124"/>
      <c r="D108" s="127"/>
      <c r="E108" s="154"/>
      <c r="F108" s="127"/>
      <c r="G108" s="157"/>
      <c r="H108" s="160"/>
      <c r="I108" s="132"/>
      <c r="J108" s="135"/>
      <c r="K108" s="138"/>
      <c r="L108" s="190"/>
      <c r="M108" s="21" t="s">
        <v>474</v>
      </c>
      <c r="N108" s="122"/>
      <c r="O108" s="141"/>
      <c r="P108" s="19" t="s">
        <v>512</v>
      </c>
      <c r="Q108" s="70" t="s">
        <v>460</v>
      </c>
      <c r="R108" s="145"/>
      <c r="S108" s="122"/>
      <c r="T108" s="253"/>
    </row>
    <row r="109" spans="1:20" ht="88.5" customHeight="1" x14ac:dyDescent="0.15">
      <c r="A109" s="127"/>
      <c r="B109" s="127"/>
      <c r="C109" s="124"/>
      <c r="D109" s="127"/>
      <c r="E109" s="155"/>
      <c r="F109" s="128"/>
      <c r="G109" s="158"/>
      <c r="H109" s="161"/>
      <c r="I109" s="133"/>
      <c r="J109" s="136"/>
      <c r="K109" s="139"/>
      <c r="L109" s="190"/>
      <c r="M109" s="21" t="s">
        <v>566</v>
      </c>
      <c r="N109" s="77"/>
      <c r="O109" s="142"/>
      <c r="P109" s="27" t="s">
        <v>567</v>
      </c>
      <c r="Q109" s="87" t="s">
        <v>539</v>
      </c>
      <c r="R109" s="78"/>
      <c r="S109" s="77"/>
      <c r="T109" s="253"/>
    </row>
    <row r="110" spans="1:20" ht="101.25" customHeight="1" x14ac:dyDescent="0.15">
      <c r="A110" s="127"/>
      <c r="B110" s="127"/>
      <c r="C110" s="124"/>
      <c r="D110" s="127"/>
      <c r="E110" s="153" t="s">
        <v>149</v>
      </c>
      <c r="F110" s="129" t="s">
        <v>244</v>
      </c>
      <c r="G110" s="156">
        <v>43983</v>
      </c>
      <c r="H110" s="156">
        <v>44346</v>
      </c>
      <c r="I110" s="131">
        <f>(H110-G110)/7</f>
        <v>51.857142857142854</v>
      </c>
      <c r="J110" s="134">
        <v>0</v>
      </c>
      <c r="K110" s="137" t="s">
        <v>245</v>
      </c>
      <c r="L110" s="190"/>
      <c r="M110" s="21" t="s">
        <v>64</v>
      </c>
      <c r="N110" s="120" t="s">
        <v>191</v>
      </c>
      <c r="O110" s="140" t="s">
        <v>58</v>
      </c>
      <c r="P110" s="27" t="s">
        <v>168</v>
      </c>
      <c r="Q110" s="8" t="s">
        <v>67</v>
      </c>
      <c r="R110" s="143"/>
      <c r="S110" s="120"/>
      <c r="T110" s="253"/>
    </row>
    <row r="111" spans="1:20" ht="135" customHeight="1" x14ac:dyDescent="0.15">
      <c r="A111" s="127"/>
      <c r="B111" s="127"/>
      <c r="C111" s="124"/>
      <c r="D111" s="127"/>
      <c r="E111" s="154"/>
      <c r="F111" s="127"/>
      <c r="G111" s="157"/>
      <c r="H111" s="157"/>
      <c r="I111" s="132"/>
      <c r="J111" s="135"/>
      <c r="K111" s="138"/>
      <c r="L111" s="190"/>
      <c r="M111" s="21" t="s">
        <v>246</v>
      </c>
      <c r="N111" s="121"/>
      <c r="O111" s="141"/>
      <c r="P111" s="27" t="s">
        <v>247</v>
      </c>
      <c r="Q111" s="8" t="s">
        <v>70</v>
      </c>
      <c r="R111" s="144"/>
      <c r="S111" s="121"/>
      <c r="T111" s="253"/>
    </row>
    <row r="112" spans="1:20" ht="105" x14ac:dyDescent="0.15">
      <c r="A112" s="127"/>
      <c r="B112" s="127"/>
      <c r="C112" s="124"/>
      <c r="D112" s="127"/>
      <c r="E112" s="154"/>
      <c r="F112" s="127"/>
      <c r="G112" s="157"/>
      <c r="H112" s="157"/>
      <c r="I112" s="132"/>
      <c r="J112" s="135"/>
      <c r="K112" s="138"/>
      <c r="L112" s="190"/>
      <c r="M112" s="21" t="s">
        <v>475</v>
      </c>
      <c r="N112" s="122"/>
      <c r="O112" s="141"/>
      <c r="P112" s="19" t="s">
        <v>513</v>
      </c>
      <c r="Q112" s="70" t="s">
        <v>460</v>
      </c>
      <c r="R112" s="144"/>
      <c r="S112" s="121"/>
      <c r="T112" s="253"/>
    </row>
    <row r="113" spans="1:20" ht="99.75" customHeight="1" x14ac:dyDescent="0.15">
      <c r="A113" s="127"/>
      <c r="B113" s="127"/>
      <c r="C113" s="124"/>
      <c r="D113" s="127"/>
      <c r="E113" s="155"/>
      <c r="F113" s="128"/>
      <c r="G113" s="158"/>
      <c r="H113" s="158"/>
      <c r="I113" s="133"/>
      <c r="J113" s="136"/>
      <c r="K113" s="139"/>
      <c r="L113" s="190"/>
      <c r="M113" s="21" t="s">
        <v>568</v>
      </c>
      <c r="N113" s="77"/>
      <c r="O113" s="142"/>
      <c r="P113" s="27" t="s">
        <v>569</v>
      </c>
      <c r="Q113" s="87" t="s">
        <v>539</v>
      </c>
      <c r="R113" s="145"/>
      <c r="S113" s="122"/>
      <c r="T113" s="253"/>
    </row>
    <row r="114" spans="1:20" ht="76.5" customHeight="1" x14ac:dyDescent="0.15">
      <c r="A114" s="127"/>
      <c r="B114" s="127"/>
      <c r="C114" s="124"/>
      <c r="D114" s="127"/>
      <c r="E114" s="153" t="s">
        <v>157</v>
      </c>
      <c r="F114" s="129" t="s">
        <v>244</v>
      </c>
      <c r="G114" s="156">
        <v>44136</v>
      </c>
      <c r="H114" s="156">
        <v>44377</v>
      </c>
      <c r="I114" s="131">
        <f>(H114-G114)/7</f>
        <v>34.428571428571431</v>
      </c>
      <c r="J114" s="134">
        <v>0</v>
      </c>
      <c r="K114" s="137" t="s">
        <v>245</v>
      </c>
      <c r="L114" s="190"/>
      <c r="M114" s="21" t="s">
        <v>64</v>
      </c>
      <c r="N114" s="129" t="s">
        <v>191</v>
      </c>
      <c r="O114" s="140" t="s">
        <v>58</v>
      </c>
      <c r="P114" s="27" t="s">
        <v>168</v>
      </c>
      <c r="Q114" s="8" t="s">
        <v>70</v>
      </c>
      <c r="R114" s="143"/>
      <c r="S114" s="120"/>
      <c r="T114" s="253"/>
    </row>
    <row r="115" spans="1:20" ht="164.25" customHeight="1" x14ac:dyDescent="0.15">
      <c r="A115" s="49"/>
      <c r="B115" s="49"/>
      <c r="C115" s="50"/>
      <c r="D115" s="49"/>
      <c r="E115" s="154"/>
      <c r="F115" s="127"/>
      <c r="G115" s="157"/>
      <c r="H115" s="157"/>
      <c r="I115" s="132"/>
      <c r="J115" s="135"/>
      <c r="K115" s="138"/>
      <c r="L115" s="190"/>
      <c r="M115" s="21" t="s">
        <v>570</v>
      </c>
      <c r="N115" s="127"/>
      <c r="O115" s="141"/>
      <c r="P115" s="19" t="s">
        <v>514</v>
      </c>
      <c r="Q115" s="70" t="s">
        <v>460</v>
      </c>
      <c r="R115" s="145"/>
      <c r="S115" s="122"/>
      <c r="T115" s="254"/>
    </row>
    <row r="116" spans="1:20" ht="79.5" customHeight="1" x14ac:dyDescent="0.15">
      <c r="A116" s="81"/>
      <c r="B116" s="81"/>
      <c r="C116" s="83"/>
      <c r="D116" s="81"/>
      <c r="E116" s="155"/>
      <c r="F116" s="128"/>
      <c r="G116" s="158"/>
      <c r="H116" s="158"/>
      <c r="I116" s="133"/>
      <c r="J116" s="136"/>
      <c r="K116" s="139"/>
      <c r="L116" s="191"/>
      <c r="M116" s="21" t="s">
        <v>571</v>
      </c>
      <c r="N116" s="128"/>
      <c r="O116" s="142"/>
      <c r="P116" s="27" t="s">
        <v>572</v>
      </c>
      <c r="Q116" s="87" t="s">
        <v>539</v>
      </c>
      <c r="R116" s="78"/>
      <c r="S116" s="77"/>
      <c r="T116" s="80"/>
    </row>
    <row r="117" spans="1:20" ht="247.5" customHeight="1" x14ac:dyDescent="0.15">
      <c r="A117" s="129">
        <v>6</v>
      </c>
      <c r="B117" s="129" t="s">
        <v>248</v>
      </c>
      <c r="C117" s="130" t="s">
        <v>249</v>
      </c>
      <c r="D117" s="129" t="s">
        <v>250</v>
      </c>
      <c r="E117" s="153" t="s">
        <v>39</v>
      </c>
      <c r="F117" s="129" t="s">
        <v>251</v>
      </c>
      <c r="G117" s="156">
        <v>43648</v>
      </c>
      <c r="H117" s="159">
        <v>44074</v>
      </c>
      <c r="I117" s="131">
        <f>(H117-G117)/7</f>
        <v>60.857142857142854</v>
      </c>
      <c r="J117" s="134">
        <v>1</v>
      </c>
      <c r="K117" s="168" t="s">
        <v>252</v>
      </c>
      <c r="L117" s="189">
        <f>AVERAGE(J117:J131)</f>
        <v>0.59650000000000003</v>
      </c>
      <c r="M117" s="21" t="s">
        <v>253</v>
      </c>
      <c r="N117" s="129" t="s">
        <v>191</v>
      </c>
      <c r="O117" s="243" t="s">
        <v>94</v>
      </c>
      <c r="P117" s="18" t="s">
        <v>254</v>
      </c>
      <c r="Q117" s="8" t="s">
        <v>49</v>
      </c>
      <c r="R117" s="143"/>
      <c r="S117" s="120"/>
      <c r="T117" s="252" t="s">
        <v>255</v>
      </c>
    </row>
    <row r="118" spans="1:20" ht="147" customHeight="1" x14ac:dyDescent="0.15">
      <c r="A118" s="127"/>
      <c r="B118" s="127"/>
      <c r="C118" s="124"/>
      <c r="D118" s="127"/>
      <c r="E118" s="154"/>
      <c r="F118" s="127"/>
      <c r="G118" s="157"/>
      <c r="H118" s="160"/>
      <c r="I118" s="132"/>
      <c r="J118" s="135"/>
      <c r="K118" s="166"/>
      <c r="L118" s="190"/>
      <c r="M118" s="21" t="s">
        <v>256</v>
      </c>
      <c r="N118" s="127"/>
      <c r="O118" s="244"/>
      <c r="P118" s="18" t="s">
        <v>257</v>
      </c>
      <c r="Q118" s="8" t="s">
        <v>110</v>
      </c>
      <c r="R118" s="144"/>
      <c r="S118" s="121"/>
      <c r="T118" s="253"/>
    </row>
    <row r="119" spans="1:20" ht="195" customHeight="1" x14ac:dyDescent="0.15">
      <c r="A119" s="127"/>
      <c r="B119" s="127"/>
      <c r="C119" s="124"/>
      <c r="D119" s="127"/>
      <c r="E119" s="154"/>
      <c r="F119" s="127"/>
      <c r="G119" s="157"/>
      <c r="H119" s="160"/>
      <c r="I119" s="132"/>
      <c r="J119" s="135"/>
      <c r="K119" s="166"/>
      <c r="L119" s="190"/>
      <c r="M119" s="21" t="s">
        <v>258</v>
      </c>
      <c r="N119" s="127"/>
      <c r="O119" s="244"/>
      <c r="P119" s="18" t="s">
        <v>259</v>
      </c>
      <c r="Q119" s="8" t="s">
        <v>67</v>
      </c>
      <c r="R119" s="144"/>
      <c r="S119" s="121"/>
      <c r="T119" s="253"/>
    </row>
    <row r="120" spans="1:20" ht="213.75" customHeight="1" x14ac:dyDescent="0.15">
      <c r="A120" s="127"/>
      <c r="B120" s="127"/>
      <c r="C120" s="124"/>
      <c r="D120" s="127"/>
      <c r="E120" s="155"/>
      <c r="F120" s="128"/>
      <c r="G120" s="158"/>
      <c r="H120" s="161"/>
      <c r="I120" s="133"/>
      <c r="J120" s="136"/>
      <c r="K120" s="167"/>
      <c r="L120" s="190"/>
      <c r="M120" s="21" t="s">
        <v>260</v>
      </c>
      <c r="N120" s="128"/>
      <c r="O120" s="245"/>
      <c r="P120" s="18" t="s">
        <v>261</v>
      </c>
      <c r="Q120" s="8" t="s">
        <v>70</v>
      </c>
      <c r="R120" s="145"/>
      <c r="S120" s="122"/>
      <c r="T120" s="253"/>
    </row>
    <row r="121" spans="1:20" ht="234" customHeight="1" x14ac:dyDescent="0.15">
      <c r="A121" s="127"/>
      <c r="B121" s="127"/>
      <c r="C121" s="124"/>
      <c r="D121" s="127"/>
      <c r="E121" s="153" t="s">
        <v>53</v>
      </c>
      <c r="F121" s="129" t="s">
        <v>262</v>
      </c>
      <c r="G121" s="156">
        <v>43678</v>
      </c>
      <c r="H121" s="159">
        <v>44347</v>
      </c>
      <c r="I121" s="131">
        <f>(H121-G121)/7</f>
        <v>95.571428571428569</v>
      </c>
      <c r="J121" s="134">
        <v>1</v>
      </c>
      <c r="K121" s="168" t="s">
        <v>263</v>
      </c>
      <c r="L121" s="190"/>
      <c r="M121" s="21" t="s">
        <v>264</v>
      </c>
      <c r="N121" s="120" t="s">
        <v>191</v>
      </c>
      <c r="O121" s="249" t="s">
        <v>263</v>
      </c>
      <c r="P121" s="18" t="s">
        <v>265</v>
      </c>
      <c r="Q121" s="8" t="s">
        <v>49</v>
      </c>
      <c r="R121" s="143"/>
      <c r="S121" s="120"/>
      <c r="T121" s="253"/>
    </row>
    <row r="122" spans="1:20" ht="141" customHeight="1" x14ac:dyDescent="0.15">
      <c r="A122" s="127"/>
      <c r="B122" s="127"/>
      <c r="C122" s="124"/>
      <c r="D122" s="127"/>
      <c r="E122" s="154"/>
      <c r="F122" s="127"/>
      <c r="G122" s="157"/>
      <c r="H122" s="160"/>
      <c r="I122" s="132"/>
      <c r="J122" s="135"/>
      <c r="K122" s="166"/>
      <c r="L122" s="190"/>
      <c r="M122" s="21" t="s">
        <v>266</v>
      </c>
      <c r="N122" s="121"/>
      <c r="O122" s="250"/>
      <c r="P122" s="18" t="s">
        <v>267</v>
      </c>
      <c r="Q122" s="8" t="s">
        <v>110</v>
      </c>
      <c r="R122" s="144"/>
      <c r="S122" s="121"/>
      <c r="T122" s="253"/>
    </row>
    <row r="123" spans="1:20" ht="191.25" customHeight="1" x14ac:dyDescent="0.15">
      <c r="A123" s="127"/>
      <c r="B123" s="127"/>
      <c r="C123" s="124"/>
      <c r="D123" s="127"/>
      <c r="E123" s="154"/>
      <c r="F123" s="127"/>
      <c r="G123" s="157"/>
      <c r="H123" s="160"/>
      <c r="I123" s="132"/>
      <c r="J123" s="135"/>
      <c r="K123" s="166"/>
      <c r="L123" s="190"/>
      <c r="M123" s="16" t="s">
        <v>268</v>
      </c>
      <c r="N123" s="121"/>
      <c r="O123" s="250"/>
      <c r="P123" s="18" t="s">
        <v>269</v>
      </c>
      <c r="Q123" s="8" t="s">
        <v>67</v>
      </c>
      <c r="R123" s="144"/>
      <c r="S123" s="121"/>
      <c r="T123" s="253"/>
    </row>
    <row r="124" spans="1:20" ht="191.25" customHeight="1" x14ac:dyDescent="0.15">
      <c r="A124" s="127"/>
      <c r="B124" s="127"/>
      <c r="C124" s="124"/>
      <c r="D124" s="127"/>
      <c r="E124" s="155"/>
      <c r="F124" s="128"/>
      <c r="G124" s="158"/>
      <c r="H124" s="161"/>
      <c r="I124" s="133"/>
      <c r="J124" s="136"/>
      <c r="K124" s="167"/>
      <c r="L124" s="190"/>
      <c r="M124" s="21" t="s">
        <v>270</v>
      </c>
      <c r="N124" s="122"/>
      <c r="O124" s="251"/>
      <c r="P124" s="18" t="s">
        <v>271</v>
      </c>
      <c r="Q124" s="8" t="s">
        <v>70</v>
      </c>
      <c r="R124" s="145"/>
      <c r="S124" s="122"/>
      <c r="T124" s="253"/>
    </row>
    <row r="125" spans="1:20" ht="129.75" customHeight="1" x14ac:dyDescent="0.15">
      <c r="A125" s="127"/>
      <c r="B125" s="127"/>
      <c r="C125" s="124"/>
      <c r="D125" s="127"/>
      <c r="E125" s="153" t="s">
        <v>62</v>
      </c>
      <c r="F125" s="129" t="s">
        <v>272</v>
      </c>
      <c r="G125" s="156">
        <v>43678</v>
      </c>
      <c r="H125" s="159">
        <v>44347</v>
      </c>
      <c r="I125" s="131">
        <f>(H125-G125)/7</f>
        <v>95.571428571428569</v>
      </c>
      <c r="J125" s="177">
        <v>0.38600000000000001</v>
      </c>
      <c r="K125" s="168" t="s">
        <v>263</v>
      </c>
      <c r="L125" s="190"/>
      <c r="M125" s="38" t="s">
        <v>273</v>
      </c>
      <c r="N125" s="120" t="s">
        <v>191</v>
      </c>
      <c r="O125" s="243" t="s">
        <v>263</v>
      </c>
      <c r="P125" s="18" t="s">
        <v>274</v>
      </c>
      <c r="Q125" s="8" t="s">
        <v>49</v>
      </c>
      <c r="R125" s="143"/>
      <c r="S125" s="120"/>
      <c r="T125" s="253"/>
    </row>
    <row r="126" spans="1:20" ht="144" customHeight="1" x14ac:dyDescent="0.15">
      <c r="A126" s="127"/>
      <c r="B126" s="127"/>
      <c r="C126" s="124"/>
      <c r="D126" s="127"/>
      <c r="E126" s="154"/>
      <c r="F126" s="127"/>
      <c r="G126" s="157"/>
      <c r="H126" s="160"/>
      <c r="I126" s="132"/>
      <c r="J126" s="178"/>
      <c r="K126" s="166"/>
      <c r="L126" s="190"/>
      <c r="M126" s="38" t="s">
        <v>275</v>
      </c>
      <c r="N126" s="121"/>
      <c r="O126" s="244"/>
      <c r="P126" s="18" t="s">
        <v>276</v>
      </c>
      <c r="Q126" s="8" t="s">
        <v>110</v>
      </c>
      <c r="R126" s="144"/>
      <c r="S126" s="121"/>
      <c r="T126" s="253"/>
    </row>
    <row r="127" spans="1:20" ht="271.5" customHeight="1" x14ac:dyDescent="0.15">
      <c r="A127" s="127"/>
      <c r="B127" s="127"/>
      <c r="C127" s="124"/>
      <c r="D127" s="127"/>
      <c r="E127" s="154"/>
      <c r="F127" s="127"/>
      <c r="G127" s="157"/>
      <c r="H127" s="160"/>
      <c r="I127" s="132"/>
      <c r="J127" s="178"/>
      <c r="K127" s="166"/>
      <c r="L127" s="190"/>
      <c r="M127" s="25" t="s">
        <v>277</v>
      </c>
      <c r="N127" s="121"/>
      <c r="O127" s="244"/>
      <c r="P127" s="18" t="s">
        <v>278</v>
      </c>
      <c r="Q127" s="8" t="s">
        <v>67</v>
      </c>
      <c r="R127" s="144"/>
      <c r="S127" s="121"/>
      <c r="T127" s="253"/>
    </row>
    <row r="128" spans="1:20" ht="191.25" customHeight="1" x14ac:dyDescent="0.15">
      <c r="A128" s="127"/>
      <c r="B128" s="127"/>
      <c r="C128" s="124"/>
      <c r="D128" s="127"/>
      <c r="E128" s="154"/>
      <c r="F128" s="127"/>
      <c r="G128" s="157"/>
      <c r="H128" s="160"/>
      <c r="I128" s="132"/>
      <c r="J128" s="178"/>
      <c r="K128" s="166"/>
      <c r="L128" s="190"/>
      <c r="M128" s="25" t="s">
        <v>279</v>
      </c>
      <c r="N128" s="121"/>
      <c r="O128" s="244"/>
      <c r="P128" s="18" t="s">
        <v>280</v>
      </c>
      <c r="Q128" s="8" t="s">
        <v>70</v>
      </c>
      <c r="R128" s="144"/>
      <c r="S128" s="121"/>
      <c r="T128" s="253"/>
    </row>
    <row r="129" spans="1:20" ht="195" x14ac:dyDescent="0.15">
      <c r="A129" s="127"/>
      <c r="B129" s="127"/>
      <c r="C129" s="124"/>
      <c r="D129" s="127"/>
      <c r="E129" s="154"/>
      <c r="F129" s="127"/>
      <c r="G129" s="157"/>
      <c r="H129" s="160"/>
      <c r="I129" s="132"/>
      <c r="J129" s="178"/>
      <c r="K129" s="166"/>
      <c r="L129" s="190"/>
      <c r="M129" s="25" t="s">
        <v>476</v>
      </c>
      <c r="N129" s="122"/>
      <c r="O129" s="244"/>
      <c r="P129" s="18" t="s">
        <v>477</v>
      </c>
      <c r="Q129" s="70" t="s">
        <v>460</v>
      </c>
      <c r="R129" s="145"/>
      <c r="S129" s="122"/>
      <c r="T129" s="253"/>
    </row>
    <row r="130" spans="1:20" ht="103.5" customHeight="1" x14ac:dyDescent="0.15">
      <c r="A130" s="127"/>
      <c r="B130" s="127"/>
      <c r="C130" s="124"/>
      <c r="D130" s="127"/>
      <c r="E130" s="155"/>
      <c r="F130" s="128"/>
      <c r="G130" s="158"/>
      <c r="H130" s="161"/>
      <c r="I130" s="133"/>
      <c r="J130" s="179"/>
      <c r="K130" s="167"/>
      <c r="L130" s="190"/>
      <c r="M130" s="25" t="s">
        <v>573</v>
      </c>
      <c r="N130" s="77"/>
      <c r="O130" s="245"/>
      <c r="P130" s="18" t="s">
        <v>574</v>
      </c>
      <c r="Q130" s="87" t="s">
        <v>539</v>
      </c>
      <c r="R130" s="78"/>
      <c r="S130" s="77"/>
      <c r="T130" s="253"/>
    </row>
    <row r="131" spans="1:20" ht="103.5" customHeight="1" x14ac:dyDescent="0.15">
      <c r="A131" s="127"/>
      <c r="B131" s="127"/>
      <c r="C131" s="124"/>
      <c r="D131" s="127"/>
      <c r="E131" s="153" t="s">
        <v>138</v>
      </c>
      <c r="F131" s="129" t="s">
        <v>281</v>
      </c>
      <c r="G131" s="156">
        <v>43891</v>
      </c>
      <c r="H131" s="159">
        <v>44377</v>
      </c>
      <c r="I131" s="131">
        <f>(H131-G131)/7</f>
        <v>69.428571428571431</v>
      </c>
      <c r="J131" s="134">
        <v>0</v>
      </c>
      <c r="K131" s="137" t="s">
        <v>282</v>
      </c>
      <c r="L131" s="190"/>
      <c r="M131" s="39" t="s">
        <v>206</v>
      </c>
      <c r="N131" s="120" t="s">
        <v>191</v>
      </c>
      <c r="O131" s="140" t="s">
        <v>58</v>
      </c>
      <c r="P131" s="27" t="s">
        <v>283</v>
      </c>
      <c r="Q131" s="8" t="s">
        <v>67</v>
      </c>
      <c r="R131" s="143"/>
      <c r="S131" s="120"/>
      <c r="T131" s="253"/>
    </row>
    <row r="132" spans="1:20" ht="144" customHeight="1" x14ac:dyDescent="0.15">
      <c r="A132" s="127"/>
      <c r="B132" s="127"/>
      <c r="C132" s="124"/>
      <c r="D132" s="127"/>
      <c r="E132" s="154"/>
      <c r="F132" s="127"/>
      <c r="G132" s="157"/>
      <c r="H132" s="160"/>
      <c r="I132" s="132"/>
      <c r="J132" s="135"/>
      <c r="K132" s="138"/>
      <c r="L132" s="190"/>
      <c r="M132" s="40" t="s">
        <v>246</v>
      </c>
      <c r="N132" s="121"/>
      <c r="O132" s="141"/>
      <c r="P132" s="27" t="s">
        <v>284</v>
      </c>
      <c r="Q132" s="8" t="s">
        <v>70</v>
      </c>
      <c r="R132" s="144"/>
      <c r="S132" s="121"/>
      <c r="T132" s="253"/>
    </row>
    <row r="133" spans="1:20" ht="201" customHeight="1" x14ac:dyDescent="0.15">
      <c r="A133" s="127"/>
      <c r="B133" s="127"/>
      <c r="C133" s="124"/>
      <c r="D133" s="127"/>
      <c r="E133" s="154"/>
      <c r="F133" s="127"/>
      <c r="G133" s="157"/>
      <c r="H133" s="160"/>
      <c r="I133" s="132"/>
      <c r="J133" s="135"/>
      <c r="K133" s="138"/>
      <c r="L133" s="190"/>
      <c r="M133" s="40" t="s">
        <v>478</v>
      </c>
      <c r="N133" s="122"/>
      <c r="O133" s="141"/>
      <c r="P133" s="27" t="s">
        <v>514</v>
      </c>
      <c r="Q133" s="70" t="s">
        <v>460</v>
      </c>
      <c r="R133" s="145"/>
      <c r="S133" s="122"/>
      <c r="T133" s="254"/>
    </row>
    <row r="134" spans="1:20" ht="96" customHeight="1" x14ac:dyDescent="0.15">
      <c r="A134" s="128"/>
      <c r="B134" s="128"/>
      <c r="C134" s="125"/>
      <c r="D134" s="128"/>
      <c r="E134" s="155"/>
      <c r="F134" s="128"/>
      <c r="G134" s="158"/>
      <c r="H134" s="161"/>
      <c r="I134" s="133"/>
      <c r="J134" s="136"/>
      <c r="K134" s="139"/>
      <c r="L134" s="191"/>
      <c r="M134" s="40" t="s">
        <v>575</v>
      </c>
      <c r="N134" s="77"/>
      <c r="O134" s="142"/>
      <c r="P134" s="27" t="s">
        <v>576</v>
      </c>
      <c r="Q134" s="87" t="s">
        <v>539</v>
      </c>
      <c r="R134" s="78"/>
      <c r="S134" s="77"/>
      <c r="T134" s="80"/>
    </row>
    <row r="135" spans="1:20" ht="81.75" customHeight="1" x14ac:dyDescent="0.15">
      <c r="A135" s="129">
        <v>7</v>
      </c>
      <c r="B135" s="129" t="s">
        <v>285</v>
      </c>
      <c r="C135" s="130" t="s">
        <v>286</v>
      </c>
      <c r="D135" s="129" t="s">
        <v>287</v>
      </c>
      <c r="E135" s="153" t="s">
        <v>39</v>
      </c>
      <c r="F135" s="129" t="s">
        <v>288</v>
      </c>
      <c r="G135" s="156">
        <v>43617</v>
      </c>
      <c r="H135" s="159">
        <v>44196</v>
      </c>
      <c r="I135" s="131">
        <f>(H135-G135)/7</f>
        <v>82.714285714285708</v>
      </c>
      <c r="J135" s="134">
        <v>0.6</v>
      </c>
      <c r="K135" s="168" t="s">
        <v>289</v>
      </c>
      <c r="L135" s="172">
        <f>AVERAGE(J135:J152)</f>
        <v>0.12</v>
      </c>
      <c r="M135" s="62" t="s">
        <v>290</v>
      </c>
      <c r="N135" s="129" t="s">
        <v>191</v>
      </c>
      <c r="O135" s="243" t="s">
        <v>291</v>
      </c>
      <c r="P135" s="18" t="s">
        <v>292</v>
      </c>
      <c r="Q135" s="8" t="s">
        <v>46</v>
      </c>
      <c r="R135" s="143"/>
      <c r="S135" s="120"/>
      <c r="T135" s="252" t="s">
        <v>293</v>
      </c>
    </row>
    <row r="136" spans="1:20" ht="91.5" customHeight="1" x14ac:dyDescent="0.15">
      <c r="A136" s="127"/>
      <c r="B136" s="127"/>
      <c r="C136" s="124"/>
      <c r="D136" s="127"/>
      <c r="E136" s="154"/>
      <c r="F136" s="127"/>
      <c r="G136" s="157"/>
      <c r="H136" s="160"/>
      <c r="I136" s="132"/>
      <c r="J136" s="135"/>
      <c r="K136" s="166"/>
      <c r="L136" s="173"/>
      <c r="M136" s="62" t="s">
        <v>290</v>
      </c>
      <c r="N136" s="127"/>
      <c r="O136" s="244"/>
      <c r="P136" s="18" t="s">
        <v>292</v>
      </c>
      <c r="Q136" s="8" t="s">
        <v>193</v>
      </c>
      <c r="R136" s="144"/>
      <c r="S136" s="121"/>
      <c r="T136" s="253"/>
    </row>
    <row r="137" spans="1:20" ht="93" customHeight="1" x14ac:dyDescent="0.15">
      <c r="A137" s="127"/>
      <c r="B137" s="127"/>
      <c r="C137" s="124"/>
      <c r="D137" s="127"/>
      <c r="E137" s="154"/>
      <c r="F137" s="127"/>
      <c r="G137" s="157"/>
      <c r="H137" s="160"/>
      <c r="I137" s="132"/>
      <c r="J137" s="135"/>
      <c r="K137" s="166"/>
      <c r="L137" s="173"/>
      <c r="M137" s="62" t="s">
        <v>290</v>
      </c>
      <c r="N137" s="127"/>
      <c r="O137" s="244"/>
      <c r="P137" s="18" t="s">
        <v>294</v>
      </c>
      <c r="Q137" s="8" t="s">
        <v>110</v>
      </c>
      <c r="R137" s="144"/>
      <c r="S137" s="121"/>
      <c r="T137" s="253"/>
    </row>
    <row r="138" spans="1:20" ht="110.25" customHeight="1" x14ac:dyDescent="0.15">
      <c r="A138" s="127"/>
      <c r="B138" s="127"/>
      <c r="C138" s="124"/>
      <c r="D138" s="127"/>
      <c r="E138" s="154"/>
      <c r="F138" s="127"/>
      <c r="G138" s="157"/>
      <c r="H138" s="160"/>
      <c r="I138" s="132"/>
      <c r="J138" s="135"/>
      <c r="K138" s="166"/>
      <c r="L138" s="173"/>
      <c r="M138" s="41" t="s">
        <v>290</v>
      </c>
      <c r="N138" s="127"/>
      <c r="O138" s="244"/>
      <c r="P138" s="18" t="s">
        <v>295</v>
      </c>
      <c r="Q138" s="8" t="s">
        <v>67</v>
      </c>
      <c r="R138" s="144"/>
      <c r="S138" s="121"/>
      <c r="T138" s="253"/>
    </row>
    <row r="139" spans="1:20" ht="170.25" customHeight="1" x14ac:dyDescent="0.15">
      <c r="A139" s="127"/>
      <c r="B139" s="127"/>
      <c r="C139" s="124"/>
      <c r="D139" s="127"/>
      <c r="E139" s="154"/>
      <c r="F139" s="127"/>
      <c r="G139" s="157"/>
      <c r="H139" s="160"/>
      <c r="I139" s="132"/>
      <c r="J139" s="135"/>
      <c r="K139" s="166"/>
      <c r="L139" s="173"/>
      <c r="M139" s="61" t="s">
        <v>296</v>
      </c>
      <c r="N139" s="127"/>
      <c r="O139" s="244"/>
      <c r="P139" s="18" t="s">
        <v>297</v>
      </c>
      <c r="Q139" s="8" t="s">
        <v>70</v>
      </c>
      <c r="R139" s="144"/>
      <c r="S139" s="121"/>
      <c r="T139" s="253"/>
    </row>
    <row r="140" spans="1:20" ht="170.25" customHeight="1" x14ac:dyDescent="0.15">
      <c r="A140" s="127"/>
      <c r="B140" s="127"/>
      <c r="C140" s="124"/>
      <c r="D140" s="127"/>
      <c r="E140" s="154"/>
      <c r="F140" s="127"/>
      <c r="G140" s="157"/>
      <c r="H140" s="160"/>
      <c r="I140" s="132"/>
      <c r="J140" s="135"/>
      <c r="K140" s="166"/>
      <c r="L140" s="173"/>
      <c r="M140" s="61" t="s">
        <v>479</v>
      </c>
      <c r="N140" s="128"/>
      <c r="O140" s="244"/>
      <c r="P140" s="18" t="s">
        <v>515</v>
      </c>
      <c r="Q140" s="70" t="s">
        <v>460</v>
      </c>
      <c r="R140" s="145"/>
      <c r="S140" s="122"/>
      <c r="T140" s="253"/>
    </row>
    <row r="141" spans="1:20" ht="101.25" customHeight="1" x14ac:dyDescent="0.15">
      <c r="A141" s="127"/>
      <c r="B141" s="127"/>
      <c r="C141" s="124"/>
      <c r="D141" s="127"/>
      <c r="E141" s="155"/>
      <c r="F141" s="128"/>
      <c r="G141" s="158"/>
      <c r="H141" s="161"/>
      <c r="I141" s="133"/>
      <c r="J141" s="136"/>
      <c r="K141" s="167"/>
      <c r="L141" s="173"/>
      <c r="M141" s="61" t="s">
        <v>577</v>
      </c>
      <c r="N141" s="81"/>
      <c r="O141" s="245"/>
      <c r="P141" s="18" t="s">
        <v>578</v>
      </c>
      <c r="Q141" s="87" t="s">
        <v>539</v>
      </c>
      <c r="R141" s="78"/>
      <c r="S141" s="77"/>
      <c r="T141" s="253"/>
    </row>
    <row r="142" spans="1:20" ht="73.5" customHeight="1" x14ac:dyDescent="0.15">
      <c r="A142" s="127"/>
      <c r="B142" s="127"/>
      <c r="C142" s="124"/>
      <c r="D142" s="127"/>
      <c r="E142" s="153" t="s">
        <v>53</v>
      </c>
      <c r="F142" s="129" t="s">
        <v>298</v>
      </c>
      <c r="G142" s="156">
        <v>43983</v>
      </c>
      <c r="H142" s="159">
        <v>44285</v>
      </c>
      <c r="I142" s="131">
        <f>(H142-G142)/7</f>
        <v>43.142857142857146</v>
      </c>
      <c r="J142" s="134">
        <v>0</v>
      </c>
      <c r="K142" s="168" t="s">
        <v>299</v>
      </c>
      <c r="L142" s="173"/>
      <c r="M142" s="21" t="s">
        <v>64</v>
      </c>
      <c r="N142" s="129" t="s">
        <v>191</v>
      </c>
      <c r="O142" s="243" t="s">
        <v>299</v>
      </c>
      <c r="P142" s="27" t="s">
        <v>168</v>
      </c>
      <c r="Q142" s="8" t="s">
        <v>67</v>
      </c>
      <c r="R142" s="143"/>
      <c r="S142" s="120"/>
      <c r="T142" s="253"/>
    </row>
    <row r="143" spans="1:20" ht="150" customHeight="1" x14ac:dyDescent="0.15">
      <c r="A143" s="127"/>
      <c r="B143" s="127"/>
      <c r="C143" s="124"/>
      <c r="D143" s="127"/>
      <c r="E143" s="154"/>
      <c r="F143" s="127"/>
      <c r="G143" s="157"/>
      <c r="H143" s="160"/>
      <c r="I143" s="132"/>
      <c r="J143" s="135"/>
      <c r="K143" s="166"/>
      <c r="L143" s="173"/>
      <c r="M143" s="21" t="s">
        <v>300</v>
      </c>
      <c r="N143" s="127"/>
      <c r="O143" s="244"/>
      <c r="P143" s="27" t="s">
        <v>301</v>
      </c>
      <c r="Q143" s="8" t="s">
        <v>70</v>
      </c>
      <c r="R143" s="144"/>
      <c r="S143" s="121"/>
      <c r="T143" s="253"/>
    </row>
    <row r="144" spans="1:20" ht="105" x14ac:dyDescent="0.15">
      <c r="A144" s="127"/>
      <c r="B144" s="127"/>
      <c r="C144" s="124"/>
      <c r="D144" s="127"/>
      <c r="E144" s="154"/>
      <c r="F144" s="127"/>
      <c r="G144" s="157"/>
      <c r="H144" s="160"/>
      <c r="I144" s="132"/>
      <c r="J144" s="135"/>
      <c r="K144" s="166"/>
      <c r="L144" s="173"/>
      <c r="M144" s="21" t="s">
        <v>579</v>
      </c>
      <c r="N144" s="127"/>
      <c r="O144" s="244"/>
      <c r="P144" s="18" t="s">
        <v>516</v>
      </c>
      <c r="Q144" s="70" t="s">
        <v>460</v>
      </c>
      <c r="R144" s="145"/>
      <c r="S144" s="122"/>
      <c r="T144" s="253"/>
    </row>
    <row r="145" spans="1:20" ht="89.25" customHeight="1" x14ac:dyDescent="0.15">
      <c r="A145" s="127"/>
      <c r="B145" s="127"/>
      <c r="C145" s="124"/>
      <c r="D145" s="127"/>
      <c r="E145" s="155"/>
      <c r="F145" s="128"/>
      <c r="G145" s="158"/>
      <c r="H145" s="161"/>
      <c r="I145" s="133"/>
      <c r="J145" s="136"/>
      <c r="K145" s="167"/>
      <c r="L145" s="173"/>
      <c r="M145" s="21" t="s">
        <v>580</v>
      </c>
      <c r="N145" s="128"/>
      <c r="O145" s="245"/>
      <c r="P145" s="18" t="s">
        <v>581</v>
      </c>
      <c r="Q145" s="87" t="s">
        <v>539</v>
      </c>
      <c r="R145" s="78"/>
      <c r="S145" s="77"/>
      <c r="T145" s="253"/>
    </row>
    <row r="146" spans="1:20" ht="66.75" customHeight="1" x14ac:dyDescent="0.15">
      <c r="A146" s="127"/>
      <c r="B146" s="127"/>
      <c r="C146" s="124"/>
      <c r="D146" s="127"/>
      <c r="E146" s="153" t="s">
        <v>62</v>
      </c>
      <c r="F146" s="129" t="s">
        <v>302</v>
      </c>
      <c r="G146" s="159">
        <v>44166</v>
      </c>
      <c r="H146" s="159">
        <v>44316</v>
      </c>
      <c r="I146" s="131">
        <f>(H146-G146)/7</f>
        <v>21.428571428571427</v>
      </c>
      <c r="J146" s="134">
        <v>0</v>
      </c>
      <c r="K146" s="137" t="s">
        <v>282</v>
      </c>
      <c r="L146" s="173"/>
      <c r="M146" s="21" t="s">
        <v>64</v>
      </c>
      <c r="N146" s="129" t="s">
        <v>191</v>
      </c>
      <c r="O146" s="140" t="s">
        <v>282</v>
      </c>
      <c r="P146" s="27" t="s">
        <v>168</v>
      </c>
      <c r="Q146" s="8" t="s">
        <v>70</v>
      </c>
      <c r="R146" s="143"/>
      <c r="S146" s="120"/>
      <c r="T146" s="253"/>
    </row>
    <row r="147" spans="1:20" ht="216" customHeight="1" x14ac:dyDescent="0.15">
      <c r="A147" s="127"/>
      <c r="B147" s="127"/>
      <c r="C147" s="124"/>
      <c r="D147" s="127"/>
      <c r="E147" s="154"/>
      <c r="F147" s="127"/>
      <c r="G147" s="160"/>
      <c r="H147" s="160"/>
      <c r="I147" s="132"/>
      <c r="J147" s="135"/>
      <c r="K147" s="138"/>
      <c r="L147" s="173"/>
      <c r="M147" s="21" t="s">
        <v>480</v>
      </c>
      <c r="N147" s="127"/>
      <c r="O147" s="141"/>
      <c r="P147" s="18" t="s">
        <v>517</v>
      </c>
      <c r="Q147" s="70" t="s">
        <v>460</v>
      </c>
      <c r="R147" s="145"/>
      <c r="S147" s="122"/>
      <c r="T147" s="253"/>
    </row>
    <row r="148" spans="1:20" ht="117" customHeight="1" x14ac:dyDescent="0.15">
      <c r="A148" s="127"/>
      <c r="B148" s="127"/>
      <c r="C148" s="124"/>
      <c r="D148" s="127"/>
      <c r="E148" s="155"/>
      <c r="F148" s="128"/>
      <c r="G148" s="161"/>
      <c r="H148" s="161"/>
      <c r="I148" s="133"/>
      <c r="J148" s="136"/>
      <c r="K148" s="139"/>
      <c r="L148" s="173"/>
      <c r="M148" s="21" t="s">
        <v>582</v>
      </c>
      <c r="N148" s="128"/>
      <c r="O148" s="142"/>
      <c r="P148" s="18" t="s">
        <v>583</v>
      </c>
      <c r="Q148" s="87" t="s">
        <v>539</v>
      </c>
      <c r="R148" s="78"/>
      <c r="S148" s="77"/>
      <c r="T148" s="253"/>
    </row>
    <row r="149" spans="1:20" ht="69" customHeight="1" x14ac:dyDescent="0.15">
      <c r="A149" s="127"/>
      <c r="B149" s="127"/>
      <c r="C149" s="124"/>
      <c r="D149" s="127"/>
      <c r="E149" s="153" t="s">
        <v>138</v>
      </c>
      <c r="F149" s="129" t="s">
        <v>303</v>
      </c>
      <c r="G149" s="159">
        <v>44256</v>
      </c>
      <c r="H149" s="159">
        <v>44347</v>
      </c>
      <c r="I149" s="131">
        <f>(H149-G149)/7</f>
        <v>13</v>
      </c>
      <c r="J149" s="134">
        <v>0</v>
      </c>
      <c r="K149" s="168" t="s">
        <v>252</v>
      </c>
      <c r="L149" s="173"/>
      <c r="M149" s="21" t="s">
        <v>64</v>
      </c>
      <c r="N149" s="120" t="s">
        <v>191</v>
      </c>
      <c r="O149" s="243" t="s">
        <v>94</v>
      </c>
      <c r="P149" s="27" t="s">
        <v>168</v>
      </c>
      <c r="Q149" s="8" t="s">
        <v>70</v>
      </c>
      <c r="R149" s="143"/>
      <c r="S149" s="120"/>
      <c r="T149" s="253"/>
    </row>
    <row r="150" spans="1:20" ht="105" x14ac:dyDescent="0.15">
      <c r="A150" s="127"/>
      <c r="B150" s="127"/>
      <c r="C150" s="124"/>
      <c r="D150" s="127"/>
      <c r="E150" s="154"/>
      <c r="F150" s="127"/>
      <c r="G150" s="160"/>
      <c r="H150" s="160"/>
      <c r="I150" s="132"/>
      <c r="J150" s="135"/>
      <c r="K150" s="166"/>
      <c r="L150" s="173"/>
      <c r="M150" s="21" t="s">
        <v>304</v>
      </c>
      <c r="N150" s="121"/>
      <c r="O150" s="244"/>
      <c r="P150" s="18" t="s">
        <v>518</v>
      </c>
      <c r="Q150" s="70" t="s">
        <v>460</v>
      </c>
      <c r="R150" s="145"/>
      <c r="S150" s="122"/>
      <c r="T150" s="253"/>
    </row>
    <row r="151" spans="1:20" ht="80.25" customHeight="1" x14ac:dyDescent="0.15">
      <c r="A151" s="127"/>
      <c r="B151" s="127"/>
      <c r="C151" s="124"/>
      <c r="D151" s="127"/>
      <c r="E151" s="155"/>
      <c r="F151" s="128"/>
      <c r="G151" s="161"/>
      <c r="H151" s="161"/>
      <c r="I151" s="133"/>
      <c r="J151" s="136"/>
      <c r="K151" s="167"/>
      <c r="L151" s="173"/>
      <c r="M151" s="21" t="s">
        <v>584</v>
      </c>
      <c r="N151" s="122"/>
      <c r="O151" s="245"/>
      <c r="P151" s="18" t="s">
        <v>585</v>
      </c>
      <c r="Q151" s="87" t="s">
        <v>539</v>
      </c>
      <c r="R151" s="78"/>
      <c r="S151" s="77"/>
      <c r="T151" s="253"/>
    </row>
    <row r="152" spans="1:20" ht="59.25" customHeight="1" x14ac:dyDescent="0.15">
      <c r="A152" s="127"/>
      <c r="B152" s="127"/>
      <c r="C152" s="124"/>
      <c r="D152" s="127"/>
      <c r="E152" s="153" t="s">
        <v>149</v>
      </c>
      <c r="F152" s="129" t="s">
        <v>305</v>
      </c>
      <c r="G152" s="156">
        <v>44256</v>
      </c>
      <c r="H152" s="156">
        <v>44377</v>
      </c>
      <c r="I152" s="131">
        <f>(H152-G152)/7</f>
        <v>17.285714285714285</v>
      </c>
      <c r="J152" s="134">
        <v>0</v>
      </c>
      <c r="K152" s="137" t="s">
        <v>282</v>
      </c>
      <c r="L152" s="173"/>
      <c r="M152" s="16" t="s">
        <v>64</v>
      </c>
      <c r="N152" s="129" t="s">
        <v>306</v>
      </c>
      <c r="O152" s="140" t="s">
        <v>58</v>
      </c>
      <c r="P152" s="19" t="s">
        <v>168</v>
      </c>
      <c r="Q152" s="8" t="s">
        <v>70</v>
      </c>
      <c r="R152" s="143"/>
      <c r="S152" s="120"/>
      <c r="T152" s="253"/>
    </row>
    <row r="153" spans="1:20" ht="214.5" customHeight="1" x14ac:dyDescent="0.15">
      <c r="A153" s="51"/>
      <c r="B153" s="49"/>
      <c r="C153" s="50"/>
      <c r="D153" s="49"/>
      <c r="E153" s="154"/>
      <c r="F153" s="127"/>
      <c r="G153" s="157"/>
      <c r="H153" s="157"/>
      <c r="I153" s="132"/>
      <c r="J153" s="135"/>
      <c r="K153" s="138"/>
      <c r="L153" s="173"/>
      <c r="M153" s="21" t="s">
        <v>478</v>
      </c>
      <c r="N153" s="127"/>
      <c r="O153" s="141"/>
      <c r="P153" s="18" t="s">
        <v>519</v>
      </c>
      <c r="Q153" s="70" t="s">
        <v>460</v>
      </c>
      <c r="R153" s="145"/>
      <c r="S153" s="122"/>
      <c r="T153" s="254"/>
    </row>
    <row r="154" spans="1:20" ht="93" customHeight="1" x14ac:dyDescent="0.15">
      <c r="A154" s="84"/>
      <c r="B154" s="81"/>
      <c r="C154" s="83"/>
      <c r="D154" s="81"/>
      <c r="E154" s="155"/>
      <c r="F154" s="128"/>
      <c r="G154" s="158"/>
      <c r="H154" s="158"/>
      <c r="I154" s="133"/>
      <c r="J154" s="136"/>
      <c r="K154" s="139"/>
      <c r="L154" s="174"/>
      <c r="M154" s="21" t="s">
        <v>584</v>
      </c>
      <c r="N154" s="128"/>
      <c r="O154" s="142"/>
      <c r="P154" s="18" t="s">
        <v>586</v>
      </c>
      <c r="Q154" s="87" t="s">
        <v>539</v>
      </c>
      <c r="R154" s="78"/>
      <c r="S154" s="77"/>
      <c r="T154" s="80"/>
    </row>
    <row r="155" spans="1:20" ht="177" customHeight="1" x14ac:dyDescent="0.15">
      <c r="A155" s="169">
        <v>8</v>
      </c>
      <c r="B155" s="261" t="s">
        <v>307</v>
      </c>
      <c r="C155" s="130" t="s">
        <v>308</v>
      </c>
      <c r="D155" s="129" t="s">
        <v>309</v>
      </c>
      <c r="E155" s="153" t="s">
        <v>39</v>
      </c>
      <c r="F155" s="129" t="s">
        <v>310</v>
      </c>
      <c r="G155" s="156">
        <v>43654</v>
      </c>
      <c r="H155" s="159">
        <v>43805</v>
      </c>
      <c r="I155" s="131">
        <f>(H155-G155)/7</f>
        <v>21.571428571428573</v>
      </c>
      <c r="J155" s="134">
        <v>1</v>
      </c>
      <c r="K155" s="168" t="s">
        <v>94</v>
      </c>
      <c r="L155" s="189">
        <f>AVERAGE(J155:J175)</f>
        <v>0.51112000000000002</v>
      </c>
      <c r="M155" s="38" t="s">
        <v>311</v>
      </c>
      <c r="N155" s="120" t="s">
        <v>191</v>
      </c>
      <c r="O155" s="243" t="s">
        <v>94</v>
      </c>
      <c r="P155" s="18" t="s">
        <v>312</v>
      </c>
      <c r="Q155" s="8" t="s">
        <v>193</v>
      </c>
      <c r="R155" s="143"/>
      <c r="S155" s="120"/>
      <c r="T155" s="252" t="s">
        <v>313</v>
      </c>
    </row>
    <row r="156" spans="1:20" ht="163.5" customHeight="1" x14ac:dyDescent="0.15">
      <c r="A156" s="163"/>
      <c r="B156" s="262"/>
      <c r="C156" s="124"/>
      <c r="D156" s="127"/>
      <c r="E156" s="154"/>
      <c r="F156" s="127"/>
      <c r="G156" s="157"/>
      <c r="H156" s="160"/>
      <c r="I156" s="132"/>
      <c r="J156" s="135"/>
      <c r="K156" s="166"/>
      <c r="L156" s="190"/>
      <c r="M156" s="38" t="s">
        <v>314</v>
      </c>
      <c r="N156" s="121"/>
      <c r="O156" s="244"/>
      <c r="P156" s="18" t="s">
        <v>315</v>
      </c>
      <c r="Q156" s="8" t="s">
        <v>110</v>
      </c>
      <c r="R156" s="144"/>
      <c r="S156" s="121"/>
      <c r="T156" s="253"/>
    </row>
    <row r="157" spans="1:20" ht="159" customHeight="1" x14ac:dyDescent="0.15">
      <c r="A157" s="163"/>
      <c r="B157" s="262"/>
      <c r="C157" s="124"/>
      <c r="D157" s="127"/>
      <c r="E157" s="154"/>
      <c r="F157" s="127"/>
      <c r="G157" s="157"/>
      <c r="H157" s="160"/>
      <c r="I157" s="132"/>
      <c r="J157" s="135"/>
      <c r="K157" s="166"/>
      <c r="L157" s="190"/>
      <c r="M157" s="38" t="s">
        <v>316</v>
      </c>
      <c r="N157" s="121"/>
      <c r="O157" s="244"/>
      <c r="P157" s="18" t="s">
        <v>317</v>
      </c>
      <c r="Q157" s="8" t="s">
        <v>67</v>
      </c>
      <c r="R157" s="144"/>
      <c r="S157" s="121"/>
      <c r="T157" s="253"/>
    </row>
    <row r="158" spans="1:20" ht="243.75" customHeight="1" x14ac:dyDescent="0.15">
      <c r="A158" s="163"/>
      <c r="B158" s="262"/>
      <c r="C158" s="124"/>
      <c r="D158" s="127"/>
      <c r="E158" s="155"/>
      <c r="F158" s="128"/>
      <c r="G158" s="158"/>
      <c r="H158" s="161"/>
      <c r="I158" s="133"/>
      <c r="J158" s="136"/>
      <c r="K158" s="167"/>
      <c r="L158" s="190"/>
      <c r="M158" s="38" t="s">
        <v>318</v>
      </c>
      <c r="N158" s="122"/>
      <c r="O158" s="245"/>
      <c r="P158" s="18" t="s">
        <v>319</v>
      </c>
      <c r="Q158" s="8" t="s">
        <v>70</v>
      </c>
      <c r="R158" s="145"/>
      <c r="S158" s="122"/>
      <c r="T158" s="253"/>
    </row>
    <row r="159" spans="1:20" ht="165" customHeight="1" x14ac:dyDescent="0.15">
      <c r="A159" s="163"/>
      <c r="B159" s="262"/>
      <c r="C159" s="124"/>
      <c r="D159" s="127"/>
      <c r="E159" s="153" t="s">
        <v>53</v>
      </c>
      <c r="F159" s="129" t="s">
        <v>320</v>
      </c>
      <c r="G159" s="156">
        <v>43654</v>
      </c>
      <c r="H159" s="159">
        <v>44347</v>
      </c>
      <c r="I159" s="131">
        <f>(H159-G159)/7</f>
        <v>99</v>
      </c>
      <c r="J159" s="134">
        <v>0.77780000000000005</v>
      </c>
      <c r="K159" s="137" t="s">
        <v>321</v>
      </c>
      <c r="L159" s="190"/>
      <c r="M159" s="38" t="s">
        <v>322</v>
      </c>
      <c r="N159" s="129" t="s">
        <v>323</v>
      </c>
      <c r="O159" s="140" t="s">
        <v>321</v>
      </c>
      <c r="P159" s="18" t="s">
        <v>324</v>
      </c>
      <c r="Q159" s="8" t="s">
        <v>193</v>
      </c>
      <c r="R159" s="143"/>
      <c r="S159" s="120"/>
      <c r="T159" s="253"/>
    </row>
    <row r="160" spans="1:20" ht="162.75" customHeight="1" x14ac:dyDescent="0.15">
      <c r="A160" s="163"/>
      <c r="B160" s="262"/>
      <c r="C160" s="124"/>
      <c r="D160" s="127"/>
      <c r="E160" s="154"/>
      <c r="F160" s="127"/>
      <c r="G160" s="157"/>
      <c r="H160" s="160"/>
      <c r="I160" s="132"/>
      <c r="J160" s="135"/>
      <c r="K160" s="138"/>
      <c r="L160" s="190"/>
      <c r="M160" s="38" t="s">
        <v>325</v>
      </c>
      <c r="N160" s="127"/>
      <c r="O160" s="141"/>
      <c r="P160" s="18" t="s">
        <v>326</v>
      </c>
      <c r="Q160" s="8" t="s">
        <v>110</v>
      </c>
      <c r="R160" s="144"/>
      <c r="S160" s="121"/>
      <c r="T160" s="253"/>
    </row>
    <row r="161" spans="1:20" ht="162.75" customHeight="1" x14ac:dyDescent="0.15">
      <c r="A161" s="163"/>
      <c r="B161" s="262"/>
      <c r="C161" s="124"/>
      <c r="D161" s="127"/>
      <c r="E161" s="154"/>
      <c r="F161" s="127"/>
      <c r="G161" s="157"/>
      <c r="H161" s="160"/>
      <c r="I161" s="132"/>
      <c r="J161" s="135"/>
      <c r="K161" s="138"/>
      <c r="L161" s="190"/>
      <c r="M161" s="38" t="s">
        <v>327</v>
      </c>
      <c r="N161" s="127"/>
      <c r="O161" s="141"/>
      <c r="P161" s="18" t="s">
        <v>328</v>
      </c>
      <c r="Q161" s="8" t="s">
        <v>67</v>
      </c>
      <c r="R161" s="144"/>
      <c r="S161" s="121"/>
      <c r="T161" s="253"/>
    </row>
    <row r="162" spans="1:20" ht="188.25" customHeight="1" x14ac:dyDescent="0.15">
      <c r="A162" s="163"/>
      <c r="B162" s="262"/>
      <c r="C162" s="124"/>
      <c r="D162" s="127"/>
      <c r="E162" s="154"/>
      <c r="F162" s="127"/>
      <c r="G162" s="157"/>
      <c r="H162" s="160"/>
      <c r="I162" s="132"/>
      <c r="J162" s="135"/>
      <c r="K162" s="138"/>
      <c r="L162" s="190"/>
      <c r="M162" s="38" t="s">
        <v>329</v>
      </c>
      <c r="N162" s="127"/>
      <c r="O162" s="141"/>
      <c r="P162" s="18" t="s">
        <v>330</v>
      </c>
      <c r="Q162" s="8" t="s">
        <v>70</v>
      </c>
      <c r="R162" s="144"/>
      <c r="S162" s="121"/>
      <c r="T162" s="253"/>
    </row>
    <row r="163" spans="1:20" ht="188.25" customHeight="1" x14ac:dyDescent="0.15">
      <c r="A163" s="163"/>
      <c r="B163" s="262"/>
      <c r="C163" s="124"/>
      <c r="D163" s="127"/>
      <c r="E163" s="154"/>
      <c r="F163" s="127"/>
      <c r="G163" s="157"/>
      <c r="H163" s="160"/>
      <c r="I163" s="132"/>
      <c r="J163" s="135"/>
      <c r="K163" s="138"/>
      <c r="L163" s="190"/>
      <c r="M163" s="38" t="s">
        <v>481</v>
      </c>
      <c r="N163" s="127"/>
      <c r="O163" s="141"/>
      <c r="P163" s="18" t="s">
        <v>520</v>
      </c>
      <c r="Q163" s="70" t="s">
        <v>460</v>
      </c>
      <c r="R163" s="145"/>
      <c r="S163" s="122"/>
      <c r="T163" s="253"/>
    </row>
    <row r="164" spans="1:20" ht="188.25" customHeight="1" x14ac:dyDescent="0.15">
      <c r="A164" s="163"/>
      <c r="B164" s="262"/>
      <c r="C164" s="124"/>
      <c r="D164" s="127"/>
      <c r="E164" s="155"/>
      <c r="F164" s="128"/>
      <c r="G164" s="158"/>
      <c r="H164" s="161"/>
      <c r="I164" s="133"/>
      <c r="J164" s="136"/>
      <c r="K164" s="139"/>
      <c r="L164" s="190"/>
      <c r="M164" s="38" t="s">
        <v>587</v>
      </c>
      <c r="N164" s="128"/>
      <c r="O164" s="142"/>
      <c r="P164" s="18" t="s">
        <v>588</v>
      </c>
      <c r="Q164" s="87" t="s">
        <v>539</v>
      </c>
      <c r="R164" s="78"/>
      <c r="S164" s="77"/>
      <c r="T164" s="253"/>
    </row>
    <row r="165" spans="1:20" ht="175.5" customHeight="1" x14ac:dyDescent="0.15">
      <c r="A165" s="163"/>
      <c r="B165" s="262"/>
      <c r="C165" s="124"/>
      <c r="D165" s="127"/>
      <c r="E165" s="153" t="s">
        <v>62</v>
      </c>
      <c r="F165" s="129" t="s">
        <v>331</v>
      </c>
      <c r="G165" s="156">
        <v>43654</v>
      </c>
      <c r="H165" s="159">
        <v>44347</v>
      </c>
      <c r="I165" s="131">
        <f>(H165-G165)/7</f>
        <v>99</v>
      </c>
      <c r="J165" s="134">
        <v>0.77780000000000005</v>
      </c>
      <c r="K165" s="137" t="s">
        <v>332</v>
      </c>
      <c r="L165" s="190"/>
      <c r="M165" s="16" t="s">
        <v>333</v>
      </c>
      <c r="N165" s="120" t="s">
        <v>191</v>
      </c>
      <c r="O165" s="140" t="s">
        <v>332</v>
      </c>
      <c r="P165" s="18" t="s">
        <v>334</v>
      </c>
      <c r="Q165" s="8" t="s">
        <v>193</v>
      </c>
      <c r="R165" s="143"/>
      <c r="S165" s="120"/>
      <c r="T165" s="253"/>
    </row>
    <row r="166" spans="1:20" ht="150" customHeight="1" x14ac:dyDescent="0.15">
      <c r="A166" s="163"/>
      <c r="B166" s="262"/>
      <c r="C166" s="124"/>
      <c r="D166" s="127"/>
      <c r="E166" s="154"/>
      <c r="F166" s="127"/>
      <c r="G166" s="157"/>
      <c r="H166" s="160"/>
      <c r="I166" s="132"/>
      <c r="J166" s="135"/>
      <c r="K166" s="138"/>
      <c r="L166" s="190"/>
      <c r="M166" s="16" t="s">
        <v>335</v>
      </c>
      <c r="N166" s="121"/>
      <c r="O166" s="141"/>
      <c r="P166" s="18" t="s">
        <v>336</v>
      </c>
      <c r="Q166" s="8" t="s">
        <v>110</v>
      </c>
      <c r="R166" s="144"/>
      <c r="S166" s="121"/>
      <c r="T166" s="253"/>
    </row>
    <row r="167" spans="1:20" ht="150" customHeight="1" x14ac:dyDescent="0.15">
      <c r="A167" s="163"/>
      <c r="B167" s="262"/>
      <c r="C167" s="124"/>
      <c r="D167" s="127"/>
      <c r="E167" s="154"/>
      <c r="F167" s="127"/>
      <c r="G167" s="157"/>
      <c r="H167" s="160"/>
      <c r="I167" s="132"/>
      <c r="J167" s="135"/>
      <c r="K167" s="138"/>
      <c r="L167" s="190"/>
      <c r="M167" s="16" t="s">
        <v>337</v>
      </c>
      <c r="N167" s="121"/>
      <c r="O167" s="141"/>
      <c r="P167" s="18" t="s">
        <v>338</v>
      </c>
      <c r="Q167" s="8" t="s">
        <v>67</v>
      </c>
      <c r="R167" s="144"/>
      <c r="S167" s="121"/>
      <c r="T167" s="253"/>
    </row>
    <row r="168" spans="1:20" ht="167.25" customHeight="1" x14ac:dyDescent="0.15">
      <c r="A168" s="163"/>
      <c r="B168" s="262"/>
      <c r="C168" s="124"/>
      <c r="D168" s="127"/>
      <c r="E168" s="154"/>
      <c r="F168" s="127"/>
      <c r="G168" s="157"/>
      <c r="H168" s="160"/>
      <c r="I168" s="132"/>
      <c r="J168" s="135"/>
      <c r="K168" s="138"/>
      <c r="L168" s="190"/>
      <c r="M168" s="16" t="s">
        <v>339</v>
      </c>
      <c r="N168" s="121"/>
      <c r="O168" s="141"/>
      <c r="P168" s="18" t="s">
        <v>340</v>
      </c>
      <c r="Q168" s="8" t="s">
        <v>70</v>
      </c>
      <c r="R168" s="144"/>
      <c r="S168" s="121"/>
      <c r="T168" s="253"/>
    </row>
    <row r="169" spans="1:20" ht="167.25" customHeight="1" x14ac:dyDescent="0.15">
      <c r="A169" s="163"/>
      <c r="B169" s="262"/>
      <c r="C169" s="124"/>
      <c r="D169" s="127"/>
      <c r="E169" s="154"/>
      <c r="F169" s="127"/>
      <c r="G169" s="157"/>
      <c r="H169" s="160"/>
      <c r="I169" s="132"/>
      <c r="J169" s="135"/>
      <c r="K169" s="138"/>
      <c r="L169" s="190"/>
      <c r="M169" s="16" t="s">
        <v>482</v>
      </c>
      <c r="N169" s="122"/>
      <c r="O169" s="142"/>
      <c r="P169" s="18" t="s">
        <v>521</v>
      </c>
      <c r="Q169" s="70" t="s">
        <v>460</v>
      </c>
      <c r="R169" s="145"/>
      <c r="S169" s="122"/>
      <c r="T169" s="253"/>
    </row>
    <row r="170" spans="1:20" ht="134.25" customHeight="1" x14ac:dyDescent="0.15">
      <c r="A170" s="163"/>
      <c r="B170" s="262"/>
      <c r="C170" s="124"/>
      <c r="D170" s="127"/>
      <c r="E170" s="155"/>
      <c r="F170" s="128"/>
      <c r="G170" s="158"/>
      <c r="H170" s="161"/>
      <c r="I170" s="133"/>
      <c r="J170" s="136"/>
      <c r="K170" s="139"/>
      <c r="L170" s="190"/>
      <c r="M170" s="16" t="s">
        <v>589</v>
      </c>
      <c r="N170" s="77"/>
      <c r="O170" s="82"/>
      <c r="P170" s="18" t="s">
        <v>590</v>
      </c>
      <c r="Q170" s="87" t="s">
        <v>539</v>
      </c>
      <c r="R170" s="78"/>
      <c r="S170" s="77"/>
      <c r="T170" s="253"/>
    </row>
    <row r="171" spans="1:20" ht="92.25" customHeight="1" x14ac:dyDescent="0.15">
      <c r="A171" s="163"/>
      <c r="B171" s="262"/>
      <c r="C171" s="124"/>
      <c r="D171" s="127"/>
      <c r="E171" s="153" t="s">
        <v>138</v>
      </c>
      <c r="F171" s="129" t="s">
        <v>341</v>
      </c>
      <c r="G171" s="156">
        <v>43891</v>
      </c>
      <c r="H171" s="156">
        <v>44285</v>
      </c>
      <c r="I171" s="131">
        <f>(H171-G171)/7</f>
        <v>56.285714285714285</v>
      </c>
      <c r="J171" s="134">
        <v>0</v>
      </c>
      <c r="K171" s="137" t="s">
        <v>282</v>
      </c>
      <c r="L171" s="190"/>
      <c r="M171" s="16" t="s">
        <v>342</v>
      </c>
      <c r="N171" s="129" t="s">
        <v>191</v>
      </c>
      <c r="O171" s="140" t="s">
        <v>58</v>
      </c>
      <c r="P171" s="31" t="s">
        <v>343</v>
      </c>
      <c r="Q171" s="8" t="s">
        <v>67</v>
      </c>
      <c r="R171" s="143"/>
      <c r="S171" s="120"/>
      <c r="T171" s="253"/>
    </row>
    <row r="172" spans="1:20" ht="150" customHeight="1" x14ac:dyDescent="0.15">
      <c r="A172" s="163"/>
      <c r="B172" s="262"/>
      <c r="C172" s="124"/>
      <c r="D172" s="127"/>
      <c r="E172" s="154"/>
      <c r="F172" s="127"/>
      <c r="G172" s="157"/>
      <c r="H172" s="157"/>
      <c r="I172" s="132"/>
      <c r="J172" s="135"/>
      <c r="K172" s="138"/>
      <c r="L172" s="190"/>
      <c r="M172" s="16" t="s">
        <v>300</v>
      </c>
      <c r="N172" s="127"/>
      <c r="O172" s="141"/>
      <c r="P172" s="31" t="s">
        <v>344</v>
      </c>
      <c r="Q172" s="8" t="s">
        <v>70</v>
      </c>
      <c r="R172" s="144"/>
      <c r="S172" s="121"/>
      <c r="T172" s="253"/>
    </row>
    <row r="173" spans="1:20" ht="201.75" customHeight="1" x14ac:dyDescent="0.15">
      <c r="A173" s="163"/>
      <c r="B173" s="262"/>
      <c r="C173" s="124"/>
      <c r="D173" s="127"/>
      <c r="E173" s="154"/>
      <c r="F173" s="127"/>
      <c r="G173" s="157"/>
      <c r="H173" s="157"/>
      <c r="I173" s="132"/>
      <c r="J173" s="135"/>
      <c r="K173" s="138"/>
      <c r="L173" s="190"/>
      <c r="M173" s="16" t="s">
        <v>483</v>
      </c>
      <c r="N173" s="127"/>
      <c r="O173" s="141"/>
      <c r="P173" s="18" t="s">
        <v>522</v>
      </c>
      <c r="Q173" s="70" t="s">
        <v>460</v>
      </c>
      <c r="R173" s="145"/>
      <c r="S173" s="122"/>
      <c r="T173" s="253"/>
    </row>
    <row r="174" spans="1:20" ht="75.75" customHeight="1" x14ac:dyDescent="0.15">
      <c r="A174" s="163"/>
      <c r="B174" s="262"/>
      <c r="C174" s="124"/>
      <c r="D174" s="127"/>
      <c r="E174" s="155"/>
      <c r="F174" s="128"/>
      <c r="G174" s="158"/>
      <c r="H174" s="158"/>
      <c r="I174" s="133"/>
      <c r="J174" s="136"/>
      <c r="K174" s="139"/>
      <c r="L174" s="190"/>
      <c r="M174" s="16" t="s">
        <v>584</v>
      </c>
      <c r="N174" s="128"/>
      <c r="O174" s="142"/>
      <c r="P174" s="18" t="s">
        <v>581</v>
      </c>
      <c r="Q174" s="87" t="s">
        <v>539</v>
      </c>
      <c r="R174" s="78"/>
      <c r="S174" s="77"/>
      <c r="T174" s="253"/>
    </row>
    <row r="175" spans="1:20" ht="95.25" customHeight="1" x14ac:dyDescent="0.15">
      <c r="A175" s="163"/>
      <c r="B175" s="262"/>
      <c r="C175" s="124"/>
      <c r="D175" s="127"/>
      <c r="E175" s="153" t="s">
        <v>149</v>
      </c>
      <c r="F175" s="129" t="s">
        <v>341</v>
      </c>
      <c r="G175" s="156">
        <v>43983</v>
      </c>
      <c r="H175" s="156">
        <v>44377</v>
      </c>
      <c r="I175" s="131">
        <f>(H175-G175)/7</f>
        <v>56.285714285714285</v>
      </c>
      <c r="J175" s="134">
        <v>0</v>
      </c>
      <c r="K175" s="137" t="s">
        <v>282</v>
      </c>
      <c r="L175" s="190"/>
      <c r="M175" s="16"/>
      <c r="N175" s="120" t="s">
        <v>191</v>
      </c>
      <c r="O175" s="140" t="s">
        <v>58</v>
      </c>
      <c r="P175" s="19" t="s">
        <v>168</v>
      </c>
      <c r="Q175" s="8" t="s">
        <v>67</v>
      </c>
      <c r="R175" s="143"/>
      <c r="S175" s="120"/>
      <c r="T175" s="253"/>
    </row>
    <row r="176" spans="1:20" ht="137.25" customHeight="1" x14ac:dyDescent="0.15">
      <c r="A176" s="163"/>
      <c r="B176" s="262"/>
      <c r="C176" s="124"/>
      <c r="D176" s="127"/>
      <c r="E176" s="154"/>
      <c r="F176" s="127"/>
      <c r="G176" s="157"/>
      <c r="H176" s="157"/>
      <c r="I176" s="132"/>
      <c r="J176" s="135"/>
      <c r="K176" s="138"/>
      <c r="L176" s="190"/>
      <c r="M176" s="21" t="s">
        <v>300</v>
      </c>
      <c r="N176" s="121"/>
      <c r="O176" s="141"/>
      <c r="P176" s="27" t="s">
        <v>345</v>
      </c>
      <c r="Q176" s="8" t="s">
        <v>70</v>
      </c>
      <c r="R176" s="144"/>
      <c r="S176" s="121"/>
      <c r="T176" s="253"/>
    </row>
    <row r="177" spans="1:20" ht="137.25" customHeight="1" x14ac:dyDescent="0.15">
      <c r="A177" s="163"/>
      <c r="B177" s="262"/>
      <c r="C177" s="124"/>
      <c r="D177" s="127"/>
      <c r="E177" s="154"/>
      <c r="F177" s="127"/>
      <c r="G177" s="157"/>
      <c r="H177" s="157"/>
      <c r="I177" s="132"/>
      <c r="J177" s="135"/>
      <c r="K177" s="138"/>
      <c r="L177" s="190"/>
      <c r="M177" s="21" t="s">
        <v>346</v>
      </c>
      <c r="N177" s="122"/>
      <c r="O177" s="141"/>
      <c r="P177" s="18" t="s">
        <v>523</v>
      </c>
      <c r="Q177" s="70" t="s">
        <v>460</v>
      </c>
      <c r="R177" s="145"/>
      <c r="S177" s="122"/>
      <c r="T177" s="254"/>
    </row>
    <row r="178" spans="1:20" ht="137.25" customHeight="1" x14ac:dyDescent="0.15">
      <c r="A178" s="164"/>
      <c r="B178" s="263"/>
      <c r="C178" s="125"/>
      <c r="D178" s="128"/>
      <c r="E178" s="155"/>
      <c r="F178" s="128"/>
      <c r="G178" s="158"/>
      <c r="H178" s="158"/>
      <c r="I178" s="133"/>
      <c r="J178" s="136"/>
      <c r="K178" s="139"/>
      <c r="L178" s="191"/>
      <c r="M178" s="21" t="s">
        <v>591</v>
      </c>
      <c r="N178" s="76"/>
      <c r="O178" s="142"/>
      <c r="P178" s="18" t="s">
        <v>586</v>
      </c>
      <c r="Q178" s="87" t="s">
        <v>539</v>
      </c>
      <c r="R178" s="79"/>
      <c r="S178" s="76"/>
      <c r="T178" s="80"/>
    </row>
    <row r="179" spans="1:20" ht="169.5" customHeight="1" x14ac:dyDescent="0.15">
      <c r="A179" s="169">
        <v>9</v>
      </c>
      <c r="B179" s="129" t="s">
        <v>347</v>
      </c>
      <c r="C179" s="130" t="s">
        <v>348</v>
      </c>
      <c r="D179" s="129" t="s">
        <v>349</v>
      </c>
      <c r="E179" s="48" t="s">
        <v>39</v>
      </c>
      <c r="F179" s="61" t="s">
        <v>350</v>
      </c>
      <c r="G179" s="96">
        <v>43586</v>
      </c>
      <c r="H179" s="97">
        <v>43677</v>
      </c>
      <c r="I179" s="52">
        <f>(H179-G179)/7</f>
        <v>13</v>
      </c>
      <c r="J179" s="98">
        <v>1</v>
      </c>
      <c r="K179" s="53" t="s">
        <v>351</v>
      </c>
      <c r="L179" s="172">
        <f>AVERAGE(J179:J207)</f>
        <v>0.31111111111111112</v>
      </c>
      <c r="M179" s="21" t="s">
        <v>352</v>
      </c>
      <c r="N179" s="35" t="s">
        <v>191</v>
      </c>
      <c r="O179" s="53" t="s">
        <v>351</v>
      </c>
      <c r="P179" s="18" t="s">
        <v>353</v>
      </c>
      <c r="Q179" s="8" t="s">
        <v>193</v>
      </c>
      <c r="R179" s="24"/>
      <c r="S179" s="54"/>
      <c r="T179" s="252" t="s">
        <v>354</v>
      </c>
    </row>
    <row r="180" spans="1:20" ht="90" customHeight="1" x14ac:dyDescent="0.15">
      <c r="A180" s="163"/>
      <c r="B180" s="127"/>
      <c r="C180" s="124"/>
      <c r="D180" s="127"/>
      <c r="E180" s="153" t="s">
        <v>53</v>
      </c>
      <c r="F180" s="129" t="s">
        <v>355</v>
      </c>
      <c r="G180" s="156">
        <v>43678</v>
      </c>
      <c r="H180" s="159">
        <v>44074</v>
      </c>
      <c r="I180" s="131">
        <f>(H180-G180)/7</f>
        <v>56.571428571428569</v>
      </c>
      <c r="J180" s="134">
        <v>1</v>
      </c>
      <c r="K180" s="137" t="s">
        <v>356</v>
      </c>
      <c r="L180" s="173"/>
      <c r="M180" s="42" t="s">
        <v>64</v>
      </c>
      <c r="N180" s="120" t="s">
        <v>191</v>
      </c>
      <c r="O180" s="140" t="s">
        <v>357</v>
      </c>
      <c r="P180" s="31" t="s">
        <v>358</v>
      </c>
      <c r="Q180" s="9" t="s">
        <v>52</v>
      </c>
      <c r="R180" s="143"/>
      <c r="S180" s="120"/>
      <c r="T180" s="253"/>
    </row>
    <row r="181" spans="1:20" ht="149.25" customHeight="1" x14ac:dyDescent="0.15">
      <c r="A181" s="163"/>
      <c r="B181" s="127"/>
      <c r="C181" s="124"/>
      <c r="D181" s="127"/>
      <c r="E181" s="154"/>
      <c r="F181" s="127"/>
      <c r="G181" s="157"/>
      <c r="H181" s="160"/>
      <c r="I181" s="132"/>
      <c r="J181" s="135"/>
      <c r="K181" s="138"/>
      <c r="L181" s="173"/>
      <c r="M181" s="16" t="s">
        <v>359</v>
      </c>
      <c r="N181" s="121"/>
      <c r="O181" s="141"/>
      <c r="P181" s="31" t="s">
        <v>360</v>
      </c>
      <c r="Q181" s="8" t="s">
        <v>67</v>
      </c>
      <c r="R181" s="144"/>
      <c r="S181" s="121"/>
      <c r="T181" s="253"/>
    </row>
    <row r="182" spans="1:20" ht="256.5" customHeight="1" x14ac:dyDescent="0.15">
      <c r="A182" s="163"/>
      <c r="B182" s="127"/>
      <c r="C182" s="124"/>
      <c r="D182" s="127"/>
      <c r="E182" s="154"/>
      <c r="F182" s="127"/>
      <c r="G182" s="157"/>
      <c r="H182" s="160"/>
      <c r="I182" s="132"/>
      <c r="J182" s="135"/>
      <c r="K182" s="138"/>
      <c r="L182" s="173"/>
      <c r="M182" s="16" t="s">
        <v>361</v>
      </c>
      <c r="N182" s="121"/>
      <c r="O182" s="141"/>
      <c r="P182" s="31" t="s">
        <v>362</v>
      </c>
      <c r="Q182" s="8" t="s">
        <v>70</v>
      </c>
      <c r="R182" s="144"/>
      <c r="S182" s="121"/>
      <c r="T182" s="253"/>
    </row>
    <row r="183" spans="1:20" ht="256.5" customHeight="1" x14ac:dyDescent="0.15">
      <c r="A183" s="163"/>
      <c r="B183" s="127"/>
      <c r="C183" s="124"/>
      <c r="D183" s="127"/>
      <c r="E183" s="155"/>
      <c r="F183" s="128"/>
      <c r="G183" s="158"/>
      <c r="H183" s="161"/>
      <c r="I183" s="133"/>
      <c r="J183" s="136"/>
      <c r="K183" s="139"/>
      <c r="L183" s="173"/>
      <c r="M183" s="16" t="s">
        <v>484</v>
      </c>
      <c r="N183" s="122"/>
      <c r="O183" s="142"/>
      <c r="P183" s="31" t="s">
        <v>524</v>
      </c>
      <c r="Q183" s="70" t="s">
        <v>460</v>
      </c>
      <c r="R183" s="145"/>
      <c r="S183" s="122"/>
      <c r="T183" s="253"/>
    </row>
    <row r="184" spans="1:20" ht="88.5" customHeight="1" x14ac:dyDescent="0.15">
      <c r="A184" s="163"/>
      <c r="B184" s="127"/>
      <c r="C184" s="124"/>
      <c r="D184" s="127"/>
      <c r="E184" s="153" t="s">
        <v>62</v>
      </c>
      <c r="F184" s="129" t="s">
        <v>363</v>
      </c>
      <c r="G184" s="156">
        <v>43770</v>
      </c>
      <c r="H184" s="159">
        <v>44196</v>
      </c>
      <c r="I184" s="131">
        <f>(H184-G184)/7</f>
        <v>60.857142857142854</v>
      </c>
      <c r="J184" s="134">
        <v>0.8</v>
      </c>
      <c r="K184" s="137" t="s">
        <v>364</v>
      </c>
      <c r="L184" s="173"/>
      <c r="M184" s="42" t="s">
        <v>64</v>
      </c>
      <c r="N184" s="120" t="s">
        <v>365</v>
      </c>
      <c r="O184" s="140" t="s">
        <v>364</v>
      </c>
      <c r="P184" s="31" t="s">
        <v>366</v>
      </c>
      <c r="Q184" s="9" t="s">
        <v>52</v>
      </c>
      <c r="R184" s="143"/>
      <c r="S184" s="120"/>
      <c r="T184" s="253"/>
    </row>
    <row r="185" spans="1:20" ht="157.5" customHeight="1" x14ac:dyDescent="0.15">
      <c r="A185" s="163"/>
      <c r="B185" s="127"/>
      <c r="C185" s="124"/>
      <c r="D185" s="127"/>
      <c r="E185" s="154"/>
      <c r="F185" s="127"/>
      <c r="G185" s="157"/>
      <c r="H185" s="160"/>
      <c r="I185" s="132"/>
      <c r="J185" s="135"/>
      <c r="K185" s="138"/>
      <c r="L185" s="173"/>
      <c r="M185" s="16" t="s">
        <v>367</v>
      </c>
      <c r="N185" s="121"/>
      <c r="O185" s="141"/>
      <c r="P185" s="31" t="s">
        <v>368</v>
      </c>
      <c r="Q185" s="8" t="s">
        <v>67</v>
      </c>
      <c r="R185" s="144"/>
      <c r="S185" s="121"/>
      <c r="T185" s="253"/>
    </row>
    <row r="186" spans="1:20" ht="157.5" customHeight="1" x14ac:dyDescent="0.15">
      <c r="A186" s="163"/>
      <c r="B186" s="127"/>
      <c r="C186" s="124"/>
      <c r="D186" s="127"/>
      <c r="E186" s="154"/>
      <c r="F186" s="127"/>
      <c r="G186" s="157"/>
      <c r="H186" s="160"/>
      <c r="I186" s="132"/>
      <c r="J186" s="135"/>
      <c r="K186" s="138"/>
      <c r="L186" s="173"/>
      <c r="M186" s="16" t="s">
        <v>369</v>
      </c>
      <c r="N186" s="121"/>
      <c r="O186" s="141"/>
      <c r="P186" s="31" t="s">
        <v>370</v>
      </c>
      <c r="Q186" s="8" t="s">
        <v>70</v>
      </c>
      <c r="R186" s="144"/>
      <c r="S186" s="121"/>
      <c r="T186" s="253"/>
    </row>
    <row r="187" spans="1:20" ht="208.5" customHeight="1" x14ac:dyDescent="0.15">
      <c r="A187" s="163"/>
      <c r="B187" s="127"/>
      <c r="C187" s="124"/>
      <c r="D187" s="127"/>
      <c r="E187" s="154"/>
      <c r="F187" s="127"/>
      <c r="G187" s="157"/>
      <c r="H187" s="160"/>
      <c r="I187" s="132"/>
      <c r="J187" s="135"/>
      <c r="K187" s="138"/>
      <c r="L187" s="173"/>
      <c r="M187" s="16" t="s">
        <v>485</v>
      </c>
      <c r="N187" s="121"/>
      <c r="O187" s="141"/>
      <c r="P187" s="31" t="s">
        <v>525</v>
      </c>
      <c r="Q187" s="70" t="s">
        <v>460</v>
      </c>
      <c r="R187" s="145"/>
      <c r="S187" s="122"/>
      <c r="T187" s="253"/>
    </row>
    <row r="188" spans="1:20" ht="144.75" customHeight="1" x14ac:dyDescent="0.15">
      <c r="A188" s="163"/>
      <c r="B188" s="127"/>
      <c r="C188" s="124"/>
      <c r="D188" s="127"/>
      <c r="E188" s="155"/>
      <c r="F188" s="128"/>
      <c r="G188" s="158"/>
      <c r="H188" s="161"/>
      <c r="I188" s="133"/>
      <c r="J188" s="136"/>
      <c r="K188" s="139"/>
      <c r="L188" s="173"/>
      <c r="M188" s="16" t="s">
        <v>592</v>
      </c>
      <c r="N188" s="122"/>
      <c r="O188" s="142"/>
      <c r="P188" s="31" t="s">
        <v>593</v>
      </c>
      <c r="Q188" s="87" t="s">
        <v>539</v>
      </c>
      <c r="R188" s="78"/>
      <c r="S188" s="77"/>
      <c r="T188" s="253"/>
    </row>
    <row r="189" spans="1:20" ht="99.75" customHeight="1" x14ac:dyDescent="0.15">
      <c r="A189" s="163"/>
      <c r="B189" s="127"/>
      <c r="C189" s="124"/>
      <c r="D189" s="127"/>
      <c r="E189" s="153" t="s">
        <v>138</v>
      </c>
      <c r="F189" s="129" t="s">
        <v>371</v>
      </c>
      <c r="G189" s="156">
        <v>43891</v>
      </c>
      <c r="H189" s="159">
        <v>44286</v>
      </c>
      <c r="I189" s="131">
        <f>(H189-G189)/7</f>
        <v>56.428571428571431</v>
      </c>
      <c r="J189" s="134">
        <v>0</v>
      </c>
      <c r="K189" s="137" t="s">
        <v>372</v>
      </c>
      <c r="L189" s="173"/>
      <c r="M189" s="16" t="s">
        <v>153</v>
      </c>
      <c r="N189" s="120" t="s">
        <v>191</v>
      </c>
      <c r="O189" s="140" t="s">
        <v>372</v>
      </c>
      <c r="P189" s="31" t="s">
        <v>373</v>
      </c>
      <c r="Q189" s="8" t="s">
        <v>67</v>
      </c>
      <c r="R189" s="143"/>
      <c r="S189" s="120"/>
      <c r="T189" s="253"/>
    </row>
    <row r="190" spans="1:20" ht="138" customHeight="1" x14ac:dyDescent="0.15">
      <c r="A190" s="163"/>
      <c r="B190" s="127"/>
      <c r="C190" s="124"/>
      <c r="D190" s="127"/>
      <c r="E190" s="154"/>
      <c r="F190" s="127"/>
      <c r="G190" s="157"/>
      <c r="H190" s="160"/>
      <c r="I190" s="132"/>
      <c r="J190" s="135"/>
      <c r="K190" s="138"/>
      <c r="L190" s="173"/>
      <c r="M190" s="16" t="s">
        <v>374</v>
      </c>
      <c r="N190" s="121"/>
      <c r="O190" s="141"/>
      <c r="P190" s="31" t="s">
        <v>344</v>
      </c>
      <c r="Q190" s="8" t="s">
        <v>70</v>
      </c>
      <c r="R190" s="144"/>
      <c r="S190" s="121"/>
      <c r="T190" s="253"/>
    </row>
    <row r="191" spans="1:20" ht="105" x14ac:dyDescent="0.15">
      <c r="A191" s="163"/>
      <c r="B191" s="127"/>
      <c r="C191" s="124"/>
      <c r="D191" s="127"/>
      <c r="E191" s="154"/>
      <c r="F191" s="127"/>
      <c r="G191" s="157"/>
      <c r="H191" s="160"/>
      <c r="I191" s="132"/>
      <c r="J191" s="135"/>
      <c r="K191" s="138"/>
      <c r="L191" s="173"/>
      <c r="M191" s="16" t="s">
        <v>486</v>
      </c>
      <c r="N191" s="122"/>
      <c r="O191" s="141"/>
      <c r="P191" s="31" t="s">
        <v>526</v>
      </c>
      <c r="Q191" s="70" t="s">
        <v>460</v>
      </c>
      <c r="R191" s="144"/>
      <c r="S191" s="121"/>
      <c r="T191" s="253"/>
    </row>
    <row r="192" spans="1:20" ht="114.75" customHeight="1" x14ac:dyDescent="0.15">
      <c r="A192" s="163"/>
      <c r="B192" s="127"/>
      <c r="C192" s="124"/>
      <c r="D192" s="127"/>
      <c r="E192" s="155"/>
      <c r="F192" s="128"/>
      <c r="G192" s="158"/>
      <c r="H192" s="161"/>
      <c r="I192" s="133"/>
      <c r="J192" s="136"/>
      <c r="K192" s="139"/>
      <c r="L192" s="173"/>
      <c r="M192" s="16" t="s">
        <v>594</v>
      </c>
      <c r="N192" s="77"/>
      <c r="O192" s="142"/>
      <c r="P192" s="31" t="s">
        <v>595</v>
      </c>
      <c r="Q192" s="87" t="s">
        <v>539</v>
      </c>
      <c r="R192" s="145"/>
      <c r="S192" s="122"/>
      <c r="T192" s="253"/>
    </row>
    <row r="193" spans="1:20" ht="57.75" customHeight="1" x14ac:dyDescent="0.15">
      <c r="A193" s="163"/>
      <c r="B193" s="127"/>
      <c r="C193" s="124"/>
      <c r="D193" s="127"/>
      <c r="E193" s="153" t="s">
        <v>149</v>
      </c>
      <c r="F193" s="129" t="s">
        <v>375</v>
      </c>
      <c r="G193" s="156">
        <v>43983</v>
      </c>
      <c r="H193" s="159">
        <v>44286</v>
      </c>
      <c r="I193" s="131">
        <f>(H193-G193)/7</f>
        <v>43.285714285714285</v>
      </c>
      <c r="J193" s="134">
        <v>0</v>
      </c>
      <c r="K193" s="137" t="s">
        <v>376</v>
      </c>
      <c r="L193" s="173"/>
      <c r="M193" s="16" t="s">
        <v>64</v>
      </c>
      <c r="N193" s="129" t="s">
        <v>191</v>
      </c>
      <c r="O193" s="140" t="s">
        <v>377</v>
      </c>
      <c r="P193" s="31" t="s">
        <v>378</v>
      </c>
      <c r="Q193" s="8" t="s">
        <v>67</v>
      </c>
      <c r="R193" s="143"/>
      <c r="S193" s="120"/>
      <c r="T193" s="253"/>
    </row>
    <row r="194" spans="1:20" ht="134.25" customHeight="1" x14ac:dyDescent="0.15">
      <c r="A194" s="163"/>
      <c r="B194" s="127"/>
      <c r="C194" s="124"/>
      <c r="D194" s="127"/>
      <c r="E194" s="154"/>
      <c r="F194" s="127"/>
      <c r="G194" s="157"/>
      <c r="H194" s="160"/>
      <c r="I194" s="132"/>
      <c r="J194" s="135"/>
      <c r="K194" s="138"/>
      <c r="L194" s="173"/>
      <c r="M194" s="16" t="s">
        <v>300</v>
      </c>
      <c r="N194" s="127"/>
      <c r="O194" s="141"/>
      <c r="P194" s="31" t="s">
        <v>379</v>
      </c>
      <c r="Q194" s="8" t="s">
        <v>70</v>
      </c>
      <c r="R194" s="144"/>
      <c r="S194" s="121"/>
      <c r="T194" s="253"/>
    </row>
    <row r="195" spans="1:20" ht="131.25" customHeight="1" x14ac:dyDescent="0.15">
      <c r="A195" s="163"/>
      <c r="B195" s="127"/>
      <c r="C195" s="124"/>
      <c r="D195" s="127"/>
      <c r="E195" s="154"/>
      <c r="F195" s="127"/>
      <c r="G195" s="157"/>
      <c r="H195" s="160"/>
      <c r="I195" s="132"/>
      <c r="J195" s="135"/>
      <c r="K195" s="138"/>
      <c r="L195" s="173"/>
      <c r="M195" s="16" t="s">
        <v>486</v>
      </c>
      <c r="N195" s="127"/>
      <c r="O195" s="141"/>
      <c r="P195" s="31" t="s">
        <v>527</v>
      </c>
      <c r="Q195" s="70" t="s">
        <v>460</v>
      </c>
      <c r="R195" s="145"/>
      <c r="S195" s="122"/>
      <c r="T195" s="253"/>
    </row>
    <row r="196" spans="1:20" ht="84.75" customHeight="1" x14ac:dyDescent="0.15">
      <c r="A196" s="163"/>
      <c r="B196" s="127"/>
      <c r="C196" s="124"/>
      <c r="D196" s="127"/>
      <c r="E196" s="155"/>
      <c r="F196" s="128"/>
      <c r="G196" s="158"/>
      <c r="H196" s="161"/>
      <c r="I196" s="133"/>
      <c r="J196" s="136"/>
      <c r="K196" s="139"/>
      <c r="L196" s="173"/>
      <c r="M196" s="16" t="s">
        <v>596</v>
      </c>
      <c r="N196" s="128"/>
      <c r="O196" s="142"/>
      <c r="P196" s="31" t="s">
        <v>597</v>
      </c>
      <c r="Q196" s="87" t="s">
        <v>539</v>
      </c>
      <c r="R196" s="78"/>
      <c r="S196" s="77"/>
      <c r="T196" s="253"/>
    </row>
    <row r="197" spans="1:20" ht="48.75" customHeight="1" x14ac:dyDescent="0.15">
      <c r="A197" s="163"/>
      <c r="B197" s="127"/>
      <c r="C197" s="124"/>
      <c r="D197" s="127"/>
      <c r="E197" s="153" t="s">
        <v>157</v>
      </c>
      <c r="F197" s="129" t="s">
        <v>380</v>
      </c>
      <c r="G197" s="156">
        <v>44013</v>
      </c>
      <c r="H197" s="156">
        <v>44316</v>
      </c>
      <c r="I197" s="131">
        <f>(H197-G197)/7</f>
        <v>43.285714285714285</v>
      </c>
      <c r="J197" s="134">
        <v>0</v>
      </c>
      <c r="K197" s="137" t="s">
        <v>381</v>
      </c>
      <c r="L197" s="173"/>
      <c r="M197" s="16" t="s">
        <v>64</v>
      </c>
      <c r="N197" s="120" t="s">
        <v>232</v>
      </c>
      <c r="O197" s="140" t="s">
        <v>381</v>
      </c>
      <c r="P197" s="31" t="s">
        <v>382</v>
      </c>
      <c r="Q197" s="8" t="s">
        <v>70</v>
      </c>
      <c r="R197" s="143"/>
      <c r="S197" s="120"/>
      <c r="T197" s="253"/>
    </row>
    <row r="198" spans="1:20" ht="172.5" customHeight="1" x14ac:dyDescent="0.15">
      <c r="A198" s="163"/>
      <c r="B198" s="127"/>
      <c r="C198" s="124"/>
      <c r="D198" s="127"/>
      <c r="E198" s="154"/>
      <c r="F198" s="127"/>
      <c r="G198" s="157"/>
      <c r="H198" s="157"/>
      <c r="I198" s="132"/>
      <c r="J198" s="135"/>
      <c r="K198" s="138"/>
      <c r="L198" s="173"/>
      <c r="M198" s="16" t="s">
        <v>383</v>
      </c>
      <c r="N198" s="121"/>
      <c r="O198" s="141"/>
      <c r="P198" s="31" t="s">
        <v>528</v>
      </c>
      <c r="Q198" s="70" t="s">
        <v>460</v>
      </c>
      <c r="R198" s="145"/>
      <c r="S198" s="122"/>
      <c r="T198" s="253"/>
    </row>
    <row r="199" spans="1:20" ht="97.5" customHeight="1" x14ac:dyDescent="0.15">
      <c r="A199" s="163"/>
      <c r="B199" s="127"/>
      <c r="C199" s="124"/>
      <c r="D199" s="127"/>
      <c r="E199" s="155"/>
      <c r="F199" s="128"/>
      <c r="G199" s="158"/>
      <c r="H199" s="158"/>
      <c r="I199" s="133"/>
      <c r="J199" s="136"/>
      <c r="K199" s="139"/>
      <c r="L199" s="173"/>
      <c r="M199" s="16" t="s">
        <v>598</v>
      </c>
      <c r="N199" s="122"/>
      <c r="O199" s="142"/>
      <c r="P199" s="31" t="s">
        <v>599</v>
      </c>
      <c r="Q199" s="87" t="s">
        <v>539</v>
      </c>
      <c r="R199" s="78"/>
      <c r="S199" s="77"/>
      <c r="T199" s="253"/>
    </row>
    <row r="200" spans="1:20" ht="48.75" customHeight="1" x14ac:dyDescent="0.15">
      <c r="A200" s="163"/>
      <c r="B200" s="127"/>
      <c r="C200" s="124"/>
      <c r="D200" s="127"/>
      <c r="E200" s="153" t="s">
        <v>164</v>
      </c>
      <c r="F200" s="129" t="s">
        <v>384</v>
      </c>
      <c r="G200" s="156">
        <v>44105</v>
      </c>
      <c r="H200" s="156">
        <v>44347</v>
      </c>
      <c r="I200" s="131">
        <f>(H200-G200)/7</f>
        <v>34.571428571428569</v>
      </c>
      <c r="J200" s="134">
        <v>0</v>
      </c>
      <c r="K200" s="137" t="s">
        <v>385</v>
      </c>
      <c r="L200" s="173"/>
      <c r="M200" s="16" t="s">
        <v>64</v>
      </c>
      <c r="N200" s="129" t="s">
        <v>191</v>
      </c>
      <c r="O200" s="140" t="s">
        <v>385</v>
      </c>
      <c r="P200" s="31" t="s">
        <v>386</v>
      </c>
      <c r="Q200" s="8" t="s">
        <v>70</v>
      </c>
      <c r="R200" s="143"/>
      <c r="S200" s="120"/>
      <c r="T200" s="253"/>
    </row>
    <row r="201" spans="1:20" ht="105" x14ac:dyDescent="0.15">
      <c r="A201" s="163"/>
      <c r="B201" s="127"/>
      <c r="C201" s="124"/>
      <c r="D201" s="127"/>
      <c r="E201" s="154"/>
      <c r="F201" s="127"/>
      <c r="G201" s="157"/>
      <c r="H201" s="157"/>
      <c r="I201" s="132"/>
      <c r="J201" s="135"/>
      <c r="K201" s="138"/>
      <c r="L201" s="173"/>
      <c r="M201" s="16" t="s">
        <v>487</v>
      </c>
      <c r="N201" s="128"/>
      <c r="O201" s="141"/>
      <c r="P201" s="31" t="s">
        <v>529</v>
      </c>
      <c r="Q201" s="70" t="s">
        <v>460</v>
      </c>
      <c r="R201" s="145"/>
      <c r="S201" s="122"/>
      <c r="T201" s="253"/>
    </row>
    <row r="202" spans="1:20" ht="94.5" customHeight="1" x14ac:dyDescent="0.15">
      <c r="A202" s="163"/>
      <c r="B202" s="127"/>
      <c r="C202" s="124"/>
      <c r="D202" s="127"/>
      <c r="E202" s="155"/>
      <c r="F202" s="128"/>
      <c r="G202" s="158"/>
      <c r="H202" s="158"/>
      <c r="I202" s="133"/>
      <c r="J202" s="136"/>
      <c r="K202" s="139"/>
      <c r="L202" s="173"/>
      <c r="M202" s="16" t="s">
        <v>600</v>
      </c>
      <c r="N202" s="81"/>
      <c r="O202" s="142"/>
      <c r="P202" s="31" t="s">
        <v>601</v>
      </c>
      <c r="Q202" s="87" t="s">
        <v>539</v>
      </c>
      <c r="R202" s="78"/>
      <c r="S202" s="77"/>
      <c r="T202" s="253"/>
    </row>
    <row r="203" spans="1:20" ht="70.5" customHeight="1" x14ac:dyDescent="0.15">
      <c r="A203" s="163"/>
      <c r="B203" s="127"/>
      <c r="C203" s="124"/>
      <c r="D203" s="127"/>
      <c r="E203" s="153" t="s">
        <v>172</v>
      </c>
      <c r="F203" s="129" t="s">
        <v>388</v>
      </c>
      <c r="G203" s="156">
        <v>43983</v>
      </c>
      <c r="H203" s="159">
        <v>44377</v>
      </c>
      <c r="I203" s="131">
        <f>(H203-G203)/7</f>
        <v>56.285714285714285</v>
      </c>
      <c r="J203" s="134">
        <v>0</v>
      </c>
      <c r="K203" s="137" t="s">
        <v>282</v>
      </c>
      <c r="L203" s="173"/>
      <c r="M203" s="16"/>
      <c r="N203" s="120" t="s">
        <v>191</v>
      </c>
      <c r="O203" s="140" t="s">
        <v>282</v>
      </c>
      <c r="P203" s="31" t="s">
        <v>378</v>
      </c>
      <c r="Q203" s="8" t="s">
        <v>70</v>
      </c>
      <c r="R203" s="143"/>
      <c r="S203" s="120"/>
      <c r="T203" s="253"/>
    </row>
    <row r="204" spans="1:20" ht="120" customHeight="1" x14ac:dyDescent="0.15">
      <c r="A204" s="163"/>
      <c r="B204" s="127"/>
      <c r="C204" s="124"/>
      <c r="D204" s="127"/>
      <c r="E204" s="154"/>
      <c r="F204" s="127"/>
      <c r="G204" s="157"/>
      <c r="H204" s="160"/>
      <c r="I204" s="132"/>
      <c r="J204" s="135"/>
      <c r="K204" s="138"/>
      <c r="L204" s="173"/>
      <c r="M204" s="16" t="s">
        <v>300</v>
      </c>
      <c r="N204" s="121"/>
      <c r="O204" s="141"/>
      <c r="P204" s="31" t="s">
        <v>389</v>
      </c>
      <c r="Q204" s="8" t="s">
        <v>70</v>
      </c>
      <c r="R204" s="144"/>
      <c r="S204" s="121"/>
      <c r="T204" s="253"/>
    </row>
    <row r="205" spans="1:20" ht="183" customHeight="1" x14ac:dyDescent="0.15">
      <c r="A205" s="163"/>
      <c r="B205" s="127"/>
      <c r="C205" s="124"/>
      <c r="D205" s="127"/>
      <c r="E205" s="154"/>
      <c r="F205" s="127"/>
      <c r="G205" s="157"/>
      <c r="H205" s="160"/>
      <c r="I205" s="132"/>
      <c r="J205" s="135"/>
      <c r="K205" s="138"/>
      <c r="L205" s="173"/>
      <c r="M205" s="16" t="s">
        <v>346</v>
      </c>
      <c r="N205" s="121"/>
      <c r="O205" s="141"/>
      <c r="P205" s="31" t="s">
        <v>530</v>
      </c>
      <c r="Q205" s="70" t="s">
        <v>460</v>
      </c>
      <c r="R205" s="145"/>
      <c r="S205" s="122"/>
      <c r="T205" s="253"/>
    </row>
    <row r="206" spans="1:20" ht="93" customHeight="1" x14ac:dyDescent="0.15">
      <c r="A206" s="163"/>
      <c r="B206" s="127"/>
      <c r="C206" s="124"/>
      <c r="D206" s="127"/>
      <c r="E206" s="155"/>
      <c r="F206" s="128"/>
      <c r="G206" s="158"/>
      <c r="H206" s="161"/>
      <c r="I206" s="133"/>
      <c r="J206" s="136"/>
      <c r="K206" s="139"/>
      <c r="L206" s="173"/>
      <c r="M206" s="16" t="s">
        <v>600</v>
      </c>
      <c r="N206" s="122"/>
      <c r="O206" s="142"/>
      <c r="P206" s="31" t="s">
        <v>602</v>
      </c>
      <c r="Q206" s="87" t="s">
        <v>539</v>
      </c>
      <c r="R206" s="78"/>
      <c r="S206" s="77"/>
      <c r="T206" s="253"/>
    </row>
    <row r="207" spans="1:20" ht="66.75" customHeight="1" x14ac:dyDescent="0.15">
      <c r="A207" s="163"/>
      <c r="B207" s="127"/>
      <c r="C207" s="124"/>
      <c r="D207" s="127"/>
      <c r="E207" s="153" t="s">
        <v>390</v>
      </c>
      <c r="F207" s="129" t="s">
        <v>388</v>
      </c>
      <c r="G207" s="156">
        <v>44075</v>
      </c>
      <c r="H207" s="159">
        <v>44377</v>
      </c>
      <c r="I207" s="131">
        <f>(H207-G207)/7</f>
        <v>43.142857142857146</v>
      </c>
      <c r="J207" s="134">
        <v>0</v>
      </c>
      <c r="K207" s="137" t="s">
        <v>282</v>
      </c>
      <c r="L207" s="173"/>
      <c r="M207" s="16" t="s">
        <v>64</v>
      </c>
      <c r="N207" s="120" t="s">
        <v>191</v>
      </c>
      <c r="O207" s="151" t="s">
        <v>58</v>
      </c>
      <c r="P207" s="91" t="s">
        <v>391</v>
      </c>
      <c r="Q207" s="8" t="s">
        <v>70</v>
      </c>
      <c r="R207" s="143"/>
      <c r="S207" s="120"/>
      <c r="T207" s="253"/>
    </row>
    <row r="208" spans="1:20" ht="190.5" customHeight="1" x14ac:dyDescent="0.15">
      <c r="A208" s="51"/>
      <c r="B208" s="49"/>
      <c r="C208" s="50"/>
      <c r="D208" s="49"/>
      <c r="E208" s="154"/>
      <c r="F208" s="127"/>
      <c r="G208" s="157"/>
      <c r="H208" s="160"/>
      <c r="I208" s="132"/>
      <c r="J208" s="135"/>
      <c r="K208" s="138"/>
      <c r="L208" s="173"/>
      <c r="M208" s="16" t="s">
        <v>488</v>
      </c>
      <c r="N208" s="121"/>
      <c r="O208" s="151"/>
      <c r="P208" s="92" t="s">
        <v>530</v>
      </c>
      <c r="Q208" s="70" t="s">
        <v>460</v>
      </c>
      <c r="R208" s="145"/>
      <c r="S208" s="122"/>
      <c r="T208" s="254"/>
    </row>
    <row r="209" spans="1:20" ht="94.5" customHeight="1" x14ac:dyDescent="0.15">
      <c r="A209" s="84"/>
      <c r="B209" s="81"/>
      <c r="C209" s="83"/>
      <c r="D209" s="81"/>
      <c r="E209" s="155"/>
      <c r="F209" s="128"/>
      <c r="G209" s="158"/>
      <c r="H209" s="161"/>
      <c r="I209" s="133"/>
      <c r="J209" s="136"/>
      <c r="K209" s="139"/>
      <c r="L209" s="174"/>
      <c r="M209" s="16" t="s">
        <v>596</v>
      </c>
      <c r="N209" s="122"/>
      <c r="O209" s="151"/>
      <c r="P209" s="88" t="s">
        <v>602</v>
      </c>
      <c r="Q209" s="85" t="s">
        <v>539</v>
      </c>
      <c r="R209" s="89"/>
      <c r="S209" s="77"/>
      <c r="T209" s="90"/>
    </row>
    <row r="210" spans="1:20" ht="146.25" customHeight="1" x14ac:dyDescent="0.15">
      <c r="A210" s="146">
        <v>10</v>
      </c>
      <c r="B210" s="146" t="s">
        <v>392</v>
      </c>
      <c r="C210" s="130" t="s">
        <v>393</v>
      </c>
      <c r="D210" s="129" t="s">
        <v>394</v>
      </c>
      <c r="E210" s="147" t="s">
        <v>39</v>
      </c>
      <c r="F210" s="146" t="s">
        <v>395</v>
      </c>
      <c r="G210" s="148">
        <v>43617</v>
      </c>
      <c r="H210" s="149">
        <v>44074</v>
      </c>
      <c r="I210" s="170">
        <f>(H210-G210)/7</f>
        <v>65.285714285714292</v>
      </c>
      <c r="J210" s="150">
        <v>1</v>
      </c>
      <c r="K210" s="171" t="s">
        <v>396</v>
      </c>
      <c r="L210" s="152">
        <f>AVERAGE(J210:J227)</f>
        <v>0.33333333333333331</v>
      </c>
      <c r="M210" s="36" t="s">
        <v>397</v>
      </c>
      <c r="N210" s="255" t="s">
        <v>191</v>
      </c>
      <c r="O210" s="171" t="s">
        <v>396</v>
      </c>
      <c r="P210" s="41" t="s">
        <v>398</v>
      </c>
      <c r="Q210" s="99" t="s">
        <v>193</v>
      </c>
      <c r="R210" s="120"/>
      <c r="S210" s="120"/>
      <c r="T210" s="120" t="s">
        <v>399</v>
      </c>
    </row>
    <row r="211" spans="1:20" ht="99" customHeight="1" x14ac:dyDescent="0.15">
      <c r="A211" s="146"/>
      <c r="B211" s="146"/>
      <c r="C211" s="124"/>
      <c r="D211" s="127"/>
      <c r="E211" s="147"/>
      <c r="F211" s="146"/>
      <c r="G211" s="148"/>
      <c r="H211" s="149"/>
      <c r="I211" s="170"/>
      <c r="J211" s="150"/>
      <c r="K211" s="171"/>
      <c r="L211" s="152"/>
      <c r="M211" s="36" t="s">
        <v>400</v>
      </c>
      <c r="N211" s="255"/>
      <c r="O211" s="171"/>
      <c r="P211" s="41" t="s">
        <v>401</v>
      </c>
      <c r="Q211" s="99" t="s">
        <v>52</v>
      </c>
      <c r="R211" s="121"/>
      <c r="S211" s="121"/>
      <c r="T211" s="121"/>
    </row>
    <row r="212" spans="1:20" ht="334.5" customHeight="1" x14ac:dyDescent="0.15">
      <c r="A212" s="146"/>
      <c r="B212" s="146"/>
      <c r="C212" s="124"/>
      <c r="D212" s="127"/>
      <c r="E212" s="147"/>
      <c r="F212" s="146"/>
      <c r="G212" s="148"/>
      <c r="H212" s="149"/>
      <c r="I212" s="170"/>
      <c r="J212" s="150"/>
      <c r="K212" s="171"/>
      <c r="L212" s="152"/>
      <c r="M212" s="16" t="s">
        <v>402</v>
      </c>
      <c r="N212" s="255"/>
      <c r="O212" s="171"/>
      <c r="P212" s="41" t="s">
        <v>403</v>
      </c>
      <c r="Q212" s="99" t="s">
        <v>67</v>
      </c>
      <c r="R212" s="121"/>
      <c r="S212" s="121"/>
      <c r="T212" s="121"/>
    </row>
    <row r="213" spans="1:20" ht="151.5" customHeight="1" x14ac:dyDescent="0.15">
      <c r="A213" s="146"/>
      <c r="B213" s="146"/>
      <c r="C213" s="124"/>
      <c r="D213" s="127"/>
      <c r="E213" s="147"/>
      <c r="F213" s="146"/>
      <c r="G213" s="148"/>
      <c r="H213" s="149"/>
      <c r="I213" s="170"/>
      <c r="J213" s="150"/>
      <c r="K213" s="171"/>
      <c r="L213" s="152"/>
      <c r="M213" s="16" t="s">
        <v>404</v>
      </c>
      <c r="N213" s="255"/>
      <c r="O213" s="171"/>
      <c r="P213" s="41" t="s">
        <v>405</v>
      </c>
      <c r="Q213" s="99" t="s">
        <v>70</v>
      </c>
      <c r="R213" s="121"/>
      <c r="S213" s="121"/>
      <c r="T213" s="121"/>
    </row>
    <row r="214" spans="1:20" ht="240" x14ac:dyDescent="0.15">
      <c r="A214" s="146"/>
      <c r="B214" s="146"/>
      <c r="C214" s="124"/>
      <c r="D214" s="127"/>
      <c r="E214" s="147"/>
      <c r="F214" s="146"/>
      <c r="G214" s="148"/>
      <c r="H214" s="149"/>
      <c r="I214" s="170"/>
      <c r="J214" s="150"/>
      <c r="K214" s="171"/>
      <c r="L214" s="152"/>
      <c r="M214" s="16" t="s">
        <v>489</v>
      </c>
      <c r="N214" s="255"/>
      <c r="O214" s="171"/>
      <c r="P214" s="41" t="s">
        <v>531</v>
      </c>
      <c r="Q214" s="99" t="s">
        <v>460</v>
      </c>
      <c r="R214" s="121"/>
      <c r="S214" s="121"/>
      <c r="T214" s="121"/>
    </row>
    <row r="215" spans="1:20" ht="60.75" customHeight="1" x14ac:dyDescent="0.15">
      <c r="A215" s="146"/>
      <c r="B215" s="146"/>
      <c r="C215" s="124"/>
      <c r="D215" s="127"/>
      <c r="E215" s="147" t="s">
        <v>53</v>
      </c>
      <c r="F215" s="146" t="s">
        <v>406</v>
      </c>
      <c r="G215" s="148">
        <v>43982</v>
      </c>
      <c r="H215" s="149">
        <v>44286</v>
      </c>
      <c r="I215" s="170">
        <f>(H215-G215)/7</f>
        <v>43.428571428571431</v>
      </c>
      <c r="J215" s="150">
        <v>0</v>
      </c>
      <c r="K215" s="151" t="s">
        <v>407</v>
      </c>
      <c r="L215" s="152"/>
      <c r="M215" s="16" t="s">
        <v>64</v>
      </c>
      <c r="N215" s="255" t="s">
        <v>408</v>
      </c>
      <c r="O215" s="137" t="s">
        <v>409</v>
      </c>
      <c r="P215" s="47" t="s">
        <v>168</v>
      </c>
      <c r="Q215" s="99" t="s">
        <v>67</v>
      </c>
      <c r="R215" s="121"/>
      <c r="S215" s="121"/>
      <c r="T215" s="121"/>
    </row>
    <row r="216" spans="1:20" ht="129" customHeight="1" x14ac:dyDescent="0.15">
      <c r="A216" s="146"/>
      <c r="B216" s="146"/>
      <c r="C216" s="124"/>
      <c r="D216" s="127"/>
      <c r="E216" s="147"/>
      <c r="F216" s="146"/>
      <c r="G216" s="148"/>
      <c r="H216" s="149"/>
      <c r="I216" s="170"/>
      <c r="J216" s="150"/>
      <c r="K216" s="151"/>
      <c r="L216" s="152"/>
      <c r="M216" s="16" t="s">
        <v>410</v>
      </c>
      <c r="N216" s="255"/>
      <c r="O216" s="138"/>
      <c r="P216" s="47" t="s">
        <v>411</v>
      </c>
      <c r="Q216" s="99" t="s">
        <v>70</v>
      </c>
      <c r="R216" s="121"/>
      <c r="S216" s="121"/>
      <c r="T216" s="121"/>
    </row>
    <row r="217" spans="1:20" ht="129" customHeight="1" x14ac:dyDescent="0.15">
      <c r="A217" s="146"/>
      <c r="B217" s="146"/>
      <c r="C217" s="124"/>
      <c r="D217" s="127"/>
      <c r="E217" s="147"/>
      <c r="F217" s="146"/>
      <c r="G217" s="148"/>
      <c r="H217" s="149"/>
      <c r="I217" s="170"/>
      <c r="J217" s="150"/>
      <c r="K217" s="151"/>
      <c r="L217" s="152"/>
      <c r="M217" s="16" t="s">
        <v>490</v>
      </c>
      <c r="N217" s="255"/>
      <c r="O217" s="138"/>
      <c r="P217" s="47" t="s">
        <v>532</v>
      </c>
      <c r="Q217" s="99" t="s">
        <v>460</v>
      </c>
      <c r="R217" s="121"/>
      <c r="S217" s="121"/>
      <c r="T217" s="121"/>
    </row>
    <row r="218" spans="1:20" ht="114" customHeight="1" x14ac:dyDescent="0.15">
      <c r="A218" s="146"/>
      <c r="B218" s="146"/>
      <c r="C218" s="124"/>
      <c r="D218" s="127"/>
      <c r="E218" s="147"/>
      <c r="F218" s="146"/>
      <c r="G218" s="148"/>
      <c r="H218" s="149"/>
      <c r="I218" s="170"/>
      <c r="J218" s="150"/>
      <c r="K218" s="151"/>
      <c r="L218" s="152"/>
      <c r="M218" s="16" t="s">
        <v>603</v>
      </c>
      <c r="N218" s="118"/>
      <c r="O218" s="139"/>
      <c r="P218" s="47" t="s">
        <v>604</v>
      </c>
      <c r="Q218" s="99" t="s">
        <v>539</v>
      </c>
      <c r="R218" s="121"/>
      <c r="S218" s="121"/>
      <c r="T218" s="121"/>
    </row>
    <row r="219" spans="1:20" ht="90.75" customHeight="1" x14ac:dyDescent="0.15">
      <c r="A219" s="146"/>
      <c r="B219" s="146"/>
      <c r="C219" s="124"/>
      <c r="D219" s="127"/>
      <c r="E219" s="153" t="s">
        <v>62</v>
      </c>
      <c r="F219" s="129" t="s">
        <v>412</v>
      </c>
      <c r="G219" s="156">
        <v>44075</v>
      </c>
      <c r="H219" s="159">
        <v>44316</v>
      </c>
      <c r="I219" s="131">
        <f>(H219-G219)/7</f>
        <v>34.428571428571431</v>
      </c>
      <c r="J219" s="134">
        <v>0</v>
      </c>
      <c r="K219" s="137" t="s">
        <v>413</v>
      </c>
      <c r="L219" s="152"/>
      <c r="M219" s="16" t="s">
        <v>414</v>
      </c>
      <c r="N219" s="255" t="s">
        <v>306</v>
      </c>
      <c r="O219" s="137" t="s">
        <v>415</v>
      </c>
      <c r="P219" s="47" t="s">
        <v>168</v>
      </c>
      <c r="Q219" s="99" t="s">
        <v>70</v>
      </c>
      <c r="R219" s="121"/>
      <c r="S219" s="121"/>
      <c r="T219" s="121"/>
    </row>
    <row r="220" spans="1:20" ht="120" x14ac:dyDescent="0.15">
      <c r="A220" s="146"/>
      <c r="B220" s="146"/>
      <c r="C220" s="124"/>
      <c r="D220" s="127"/>
      <c r="E220" s="154"/>
      <c r="F220" s="127"/>
      <c r="G220" s="157"/>
      <c r="H220" s="160"/>
      <c r="I220" s="132"/>
      <c r="J220" s="135"/>
      <c r="K220" s="138"/>
      <c r="L220" s="152"/>
      <c r="M220" s="16" t="s">
        <v>491</v>
      </c>
      <c r="N220" s="255"/>
      <c r="O220" s="138"/>
      <c r="P220" s="47" t="s">
        <v>533</v>
      </c>
      <c r="Q220" s="99" t="s">
        <v>460</v>
      </c>
      <c r="R220" s="121"/>
      <c r="S220" s="121"/>
      <c r="T220" s="121"/>
    </row>
    <row r="221" spans="1:20" ht="88.5" customHeight="1" x14ac:dyDescent="0.15">
      <c r="A221" s="146"/>
      <c r="B221" s="146"/>
      <c r="C221" s="124"/>
      <c r="D221" s="127"/>
      <c r="E221" s="155"/>
      <c r="F221" s="128"/>
      <c r="G221" s="158"/>
      <c r="H221" s="161"/>
      <c r="I221" s="133"/>
      <c r="J221" s="136"/>
      <c r="K221" s="139"/>
      <c r="L221" s="152"/>
      <c r="M221" s="16" t="s">
        <v>596</v>
      </c>
      <c r="N221" s="118"/>
      <c r="O221" s="139"/>
      <c r="P221" s="47" t="s">
        <v>605</v>
      </c>
      <c r="Q221" s="99" t="s">
        <v>539</v>
      </c>
      <c r="R221" s="121"/>
      <c r="S221" s="121"/>
      <c r="T221" s="121"/>
    </row>
    <row r="222" spans="1:20" ht="90.75" customHeight="1" x14ac:dyDescent="0.15">
      <c r="A222" s="146"/>
      <c r="B222" s="146"/>
      <c r="C222" s="124"/>
      <c r="D222" s="127"/>
      <c r="E222" s="147" t="s">
        <v>138</v>
      </c>
      <c r="F222" s="146" t="s">
        <v>416</v>
      </c>
      <c r="G222" s="148">
        <v>44166</v>
      </c>
      <c r="H222" s="149">
        <v>44347</v>
      </c>
      <c r="I222" s="170">
        <f>(H222-G222)/7</f>
        <v>25.857142857142858</v>
      </c>
      <c r="J222" s="150">
        <v>0</v>
      </c>
      <c r="K222" s="151" t="s">
        <v>282</v>
      </c>
      <c r="L222" s="152"/>
      <c r="M222" s="16" t="s">
        <v>64</v>
      </c>
      <c r="N222" s="255" t="s">
        <v>191</v>
      </c>
      <c r="O222" s="137" t="s">
        <v>282</v>
      </c>
      <c r="P222" s="47" t="s">
        <v>168</v>
      </c>
      <c r="Q222" s="99" t="s">
        <v>70</v>
      </c>
      <c r="R222" s="121"/>
      <c r="S222" s="121"/>
      <c r="T222" s="121"/>
    </row>
    <row r="223" spans="1:20" ht="177" customHeight="1" x14ac:dyDescent="0.15">
      <c r="A223" s="146"/>
      <c r="B223" s="146"/>
      <c r="C223" s="124"/>
      <c r="D223" s="127"/>
      <c r="E223" s="147"/>
      <c r="F223" s="146"/>
      <c r="G223" s="148"/>
      <c r="H223" s="149"/>
      <c r="I223" s="170"/>
      <c r="J223" s="150"/>
      <c r="K223" s="151"/>
      <c r="L223" s="152"/>
      <c r="M223" s="16" t="s">
        <v>387</v>
      </c>
      <c r="N223" s="255"/>
      <c r="O223" s="138"/>
      <c r="P223" s="47" t="s">
        <v>534</v>
      </c>
      <c r="Q223" s="99" t="s">
        <v>460</v>
      </c>
      <c r="R223" s="121"/>
      <c r="S223" s="121"/>
      <c r="T223" s="121"/>
    </row>
    <row r="224" spans="1:20" ht="90" customHeight="1" x14ac:dyDescent="0.15">
      <c r="A224" s="146"/>
      <c r="B224" s="146"/>
      <c r="C224" s="124"/>
      <c r="D224" s="127"/>
      <c r="E224" s="147"/>
      <c r="F224" s="146"/>
      <c r="G224" s="148"/>
      <c r="H224" s="149"/>
      <c r="I224" s="170"/>
      <c r="J224" s="150"/>
      <c r="K224" s="151"/>
      <c r="L224" s="152"/>
      <c r="M224" s="16" t="s">
        <v>596</v>
      </c>
      <c r="N224" s="118"/>
      <c r="O224" s="139"/>
      <c r="P224" s="47" t="s">
        <v>606</v>
      </c>
      <c r="Q224" s="99" t="s">
        <v>539</v>
      </c>
      <c r="R224" s="121"/>
      <c r="S224" s="121"/>
      <c r="T224" s="121"/>
    </row>
    <row r="225" spans="1:20" ht="90.75" customHeight="1" x14ac:dyDescent="0.15">
      <c r="A225" s="146"/>
      <c r="B225" s="146"/>
      <c r="C225" s="124"/>
      <c r="D225" s="127"/>
      <c r="E225" s="147" t="s">
        <v>149</v>
      </c>
      <c r="F225" s="146" t="s">
        <v>417</v>
      </c>
      <c r="G225" s="148">
        <v>44197</v>
      </c>
      <c r="H225" s="149">
        <v>44377</v>
      </c>
      <c r="I225" s="170">
        <f>(H225-G225)/7</f>
        <v>25.714285714285715</v>
      </c>
      <c r="J225" s="150">
        <v>1</v>
      </c>
      <c r="K225" s="151" t="s">
        <v>385</v>
      </c>
      <c r="L225" s="152"/>
      <c r="M225" s="16" t="s">
        <v>64</v>
      </c>
      <c r="N225" s="255" t="s">
        <v>191</v>
      </c>
      <c r="O225" s="151" t="s">
        <v>385</v>
      </c>
      <c r="P225" s="47" t="s">
        <v>168</v>
      </c>
      <c r="Q225" s="99" t="s">
        <v>70</v>
      </c>
      <c r="R225" s="121"/>
      <c r="S225" s="121"/>
      <c r="T225" s="121"/>
    </row>
    <row r="226" spans="1:20" ht="180" x14ac:dyDescent="0.15">
      <c r="A226" s="146"/>
      <c r="B226" s="146"/>
      <c r="C226" s="124"/>
      <c r="D226" s="127"/>
      <c r="E226" s="147"/>
      <c r="F226" s="146"/>
      <c r="G226" s="148"/>
      <c r="H226" s="149"/>
      <c r="I226" s="170"/>
      <c r="J226" s="150"/>
      <c r="K226" s="151"/>
      <c r="L226" s="152"/>
      <c r="M226" s="16" t="s">
        <v>492</v>
      </c>
      <c r="N226" s="255"/>
      <c r="O226" s="151"/>
      <c r="P226" s="47" t="s">
        <v>535</v>
      </c>
      <c r="Q226" s="99" t="s">
        <v>460</v>
      </c>
      <c r="R226" s="121"/>
      <c r="S226" s="121"/>
      <c r="T226" s="121"/>
    </row>
    <row r="227" spans="1:20" ht="129.75" customHeight="1" x14ac:dyDescent="0.15">
      <c r="A227" s="146"/>
      <c r="B227" s="146"/>
      <c r="C227" s="124"/>
      <c r="D227" s="127"/>
      <c r="E227" s="147" t="s">
        <v>157</v>
      </c>
      <c r="F227" s="146" t="s">
        <v>418</v>
      </c>
      <c r="G227" s="148">
        <v>44348</v>
      </c>
      <c r="H227" s="149">
        <v>44377</v>
      </c>
      <c r="I227" s="131">
        <f>(H227-G227)/7</f>
        <v>4.1428571428571432</v>
      </c>
      <c r="J227" s="150">
        <v>0</v>
      </c>
      <c r="K227" s="151" t="s">
        <v>282</v>
      </c>
      <c r="L227" s="152"/>
      <c r="M227" s="16" t="s">
        <v>64</v>
      </c>
      <c r="N227" s="100" t="s">
        <v>191</v>
      </c>
      <c r="O227" s="137" t="s">
        <v>58</v>
      </c>
      <c r="P227" s="47" t="s">
        <v>493</v>
      </c>
      <c r="Q227" s="99" t="s">
        <v>460</v>
      </c>
      <c r="R227" s="121"/>
      <c r="S227" s="121"/>
      <c r="T227" s="121"/>
    </row>
    <row r="228" spans="1:20" ht="96" customHeight="1" x14ac:dyDescent="0.15">
      <c r="A228" s="146"/>
      <c r="B228" s="146"/>
      <c r="C228" s="125"/>
      <c r="D228" s="128"/>
      <c r="E228" s="147"/>
      <c r="F228" s="146"/>
      <c r="G228" s="148"/>
      <c r="H228" s="149"/>
      <c r="I228" s="133"/>
      <c r="J228" s="150"/>
      <c r="K228" s="151"/>
      <c r="L228" s="152"/>
      <c r="M228" s="16" t="s">
        <v>596</v>
      </c>
      <c r="N228" s="100"/>
      <c r="O228" s="139"/>
      <c r="P228" s="47" t="s">
        <v>607</v>
      </c>
      <c r="Q228" s="99" t="s">
        <v>539</v>
      </c>
      <c r="R228" s="122"/>
      <c r="S228" s="122"/>
      <c r="T228" s="122"/>
    </row>
    <row r="229" spans="1:20" ht="129.75" customHeight="1" x14ac:dyDescent="0.15">
      <c r="A229" s="111"/>
      <c r="B229" s="111"/>
      <c r="C229" s="119"/>
      <c r="D229" s="111"/>
      <c r="E229" s="111"/>
      <c r="F229" s="111"/>
      <c r="G229" s="112"/>
      <c r="H229" s="113"/>
      <c r="I229" s="12"/>
      <c r="J229" s="104"/>
      <c r="K229" s="114"/>
      <c r="L229" s="115"/>
      <c r="M229" s="33"/>
      <c r="N229" s="116"/>
      <c r="O229" s="114"/>
      <c r="P229" s="117"/>
      <c r="Q229" s="111"/>
      <c r="R229" s="116"/>
      <c r="S229" s="116"/>
      <c r="T229" s="116"/>
    </row>
    <row r="230" spans="1:20" ht="30" customHeight="1" x14ac:dyDescent="0.15">
      <c r="A230" s="216" t="s">
        <v>419</v>
      </c>
      <c r="B230" s="216"/>
      <c r="C230" s="216"/>
      <c r="D230" s="216"/>
      <c r="E230" s="10" t="s">
        <v>420</v>
      </c>
      <c r="F230" s="11">
        <f>L11</f>
        <v>0.93333333333333324</v>
      </c>
      <c r="G230" s="108"/>
      <c r="H230" s="108"/>
      <c r="I230" s="12"/>
      <c r="J230" s="103"/>
      <c r="K230" s="10"/>
      <c r="L230" s="10"/>
      <c r="M230" s="10"/>
      <c r="N230" s="10"/>
      <c r="O230" s="10"/>
      <c r="P230" s="10"/>
      <c r="Q230" s="10"/>
      <c r="R230" s="10"/>
      <c r="S230" s="10"/>
      <c r="T230" s="10"/>
    </row>
    <row r="231" spans="1:20" ht="15" x14ac:dyDescent="0.15">
      <c r="A231" s="59"/>
      <c r="B231" s="59"/>
      <c r="C231" s="43"/>
      <c r="D231" s="43"/>
      <c r="E231" s="10" t="s">
        <v>421</v>
      </c>
      <c r="F231" s="11">
        <f>L21</f>
        <v>1</v>
      </c>
      <c r="G231" s="108"/>
      <c r="H231" s="108"/>
      <c r="I231" s="12"/>
      <c r="J231" s="103"/>
      <c r="K231" s="10"/>
      <c r="L231" s="10"/>
      <c r="M231" s="10"/>
      <c r="N231" s="10"/>
      <c r="O231" s="10"/>
      <c r="P231" s="10"/>
      <c r="Q231" s="10"/>
      <c r="R231" s="10"/>
      <c r="S231" s="10"/>
      <c r="T231" s="10"/>
    </row>
    <row r="232" spans="1:20" ht="15" x14ac:dyDescent="0.15">
      <c r="A232" s="59"/>
      <c r="B232" s="59"/>
      <c r="C232" s="43"/>
      <c r="D232" s="43"/>
      <c r="E232" s="10" t="s">
        <v>422</v>
      </c>
      <c r="F232" s="11">
        <f>L32</f>
        <v>0.71250000000000002</v>
      </c>
      <c r="G232" s="108"/>
      <c r="H232" s="108"/>
      <c r="I232" s="12"/>
      <c r="J232" s="103"/>
      <c r="K232" s="10"/>
      <c r="L232" s="10"/>
      <c r="M232" s="10"/>
      <c r="N232" s="10"/>
      <c r="O232" s="10"/>
      <c r="P232" s="10"/>
      <c r="Q232" s="10"/>
      <c r="R232" s="10"/>
      <c r="S232" s="10"/>
      <c r="T232" s="10"/>
    </row>
    <row r="233" spans="1:20" ht="15" x14ac:dyDescent="0.15">
      <c r="A233" s="59"/>
      <c r="B233" s="59"/>
      <c r="C233" s="43"/>
      <c r="D233" s="43"/>
      <c r="E233" s="10" t="s">
        <v>423</v>
      </c>
      <c r="F233" s="11">
        <f>L72</f>
        <v>0.6</v>
      </c>
      <c r="G233" s="108"/>
      <c r="H233" s="108"/>
      <c r="I233" s="12"/>
      <c r="J233" s="103"/>
      <c r="K233" s="10"/>
      <c r="L233" s="10"/>
      <c r="M233" s="10"/>
      <c r="N233" s="10"/>
      <c r="O233" s="10"/>
      <c r="P233" s="10"/>
      <c r="Q233" s="10"/>
      <c r="R233" s="10"/>
      <c r="S233" s="10"/>
      <c r="T233" s="10"/>
    </row>
    <row r="234" spans="1:20" ht="15" x14ac:dyDescent="0.15">
      <c r="A234" s="59"/>
      <c r="B234" s="59"/>
      <c r="C234" s="43"/>
      <c r="D234" s="43"/>
      <c r="E234" s="10" t="s">
        <v>424</v>
      </c>
      <c r="F234" s="11">
        <f>L90</f>
        <v>0.33333333333333331</v>
      </c>
      <c r="G234" s="108"/>
      <c r="H234" s="108"/>
      <c r="I234" s="12"/>
      <c r="J234" s="103"/>
      <c r="K234" s="10"/>
      <c r="L234" s="10"/>
      <c r="M234" s="10"/>
      <c r="N234" s="10"/>
      <c r="O234" s="10"/>
      <c r="P234" s="10"/>
      <c r="Q234" s="10"/>
      <c r="R234" s="10"/>
      <c r="S234" s="10"/>
      <c r="T234" s="10"/>
    </row>
    <row r="235" spans="1:20" ht="15" x14ac:dyDescent="0.15">
      <c r="A235" s="59"/>
      <c r="B235" s="59"/>
      <c r="C235" s="43"/>
      <c r="D235" s="43"/>
      <c r="E235" s="10" t="s">
        <v>425</v>
      </c>
      <c r="F235" s="11">
        <f>L117</f>
        <v>0.59650000000000003</v>
      </c>
      <c r="G235" s="108"/>
      <c r="H235" s="108"/>
      <c r="I235" s="12"/>
      <c r="J235" s="103"/>
      <c r="K235" s="10"/>
      <c r="L235" s="10"/>
      <c r="M235" s="10"/>
      <c r="N235" s="10"/>
      <c r="O235" s="10"/>
      <c r="P235" s="10"/>
      <c r="Q235" s="10"/>
      <c r="R235" s="10"/>
      <c r="S235" s="10"/>
      <c r="T235" s="10"/>
    </row>
    <row r="236" spans="1:20" ht="15" x14ac:dyDescent="0.15">
      <c r="A236" s="59"/>
      <c r="B236" s="59"/>
      <c r="C236" s="43"/>
      <c r="D236" s="43"/>
      <c r="E236" s="10" t="s">
        <v>426</v>
      </c>
      <c r="F236" s="11">
        <f>L135</f>
        <v>0.12</v>
      </c>
      <c r="G236" s="108"/>
      <c r="H236" s="108"/>
      <c r="I236" s="12"/>
      <c r="J236" s="103"/>
      <c r="K236" s="10"/>
      <c r="L236" s="10"/>
      <c r="M236" s="10"/>
      <c r="N236" s="10"/>
      <c r="O236" s="10"/>
      <c r="P236" s="10"/>
      <c r="Q236" s="10"/>
      <c r="R236" s="10"/>
      <c r="S236" s="10"/>
      <c r="T236" s="10"/>
    </row>
    <row r="237" spans="1:20" ht="15" x14ac:dyDescent="0.15">
      <c r="A237" s="59"/>
      <c r="B237" s="59"/>
      <c r="C237" s="43"/>
      <c r="D237" s="43"/>
      <c r="E237" s="10" t="s">
        <v>427</v>
      </c>
      <c r="F237" s="11">
        <f>L155</f>
        <v>0.51112000000000002</v>
      </c>
      <c r="G237" s="108"/>
      <c r="H237" s="108"/>
      <c r="I237" s="12"/>
      <c r="J237" s="103"/>
      <c r="K237" s="10"/>
      <c r="L237" s="10"/>
      <c r="M237" s="10"/>
      <c r="N237" s="10"/>
      <c r="O237" s="10"/>
      <c r="P237" s="10"/>
      <c r="Q237" s="10"/>
      <c r="R237" s="10"/>
      <c r="S237" s="10"/>
      <c r="T237" s="10"/>
    </row>
    <row r="238" spans="1:20" ht="15" x14ac:dyDescent="0.15">
      <c r="A238" s="59"/>
      <c r="B238" s="59"/>
      <c r="C238" s="43"/>
      <c r="D238" s="43"/>
      <c r="E238" s="10" t="s">
        <v>428</v>
      </c>
      <c r="F238" s="11">
        <f>L179</f>
        <v>0.31111111111111112</v>
      </c>
      <c r="G238" s="108"/>
      <c r="H238" s="108"/>
      <c r="I238" s="12"/>
      <c r="J238" s="103"/>
      <c r="K238" s="10"/>
      <c r="L238" s="10"/>
      <c r="M238" s="10"/>
      <c r="N238" s="10"/>
      <c r="O238" s="10"/>
      <c r="P238" s="10"/>
      <c r="Q238" s="10"/>
      <c r="R238" s="10"/>
      <c r="S238" s="10"/>
      <c r="T238" s="10"/>
    </row>
    <row r="239" spans="1:20" ht="15" x14ac:dyDescent="0.15">
      <c r="A239" s="59"/>
      <c r="B239" s="59"/>
      <c r="C239" s="43"/>
      <c r="D239" s="43"/>
      <c r="E239" s="10" t="s">
        <v>429</v>
      </c>
      <c r="F239" s="11">
        <f>L210</f>
        <v>0.33333333333333331</v>
      </c>
      <c r="G239" s="108"/>
      <c r="H239" s="109"/>
      <c r="I239" s="12"/>
      <c r="J239" s="104"/>
      <c r="K239" s="10"/>
      <c r="L239" s="10"/>
      <c r="M239" s="10"/>
      <c r="N239" s="10"/>
      <c r="O239" s="10"/>
      <c r="P239" s="10"/>
      <c r="Q239" s="10"/>
      <c r="R239" s="10"/>
      <c r="S239" s="10"/>
      <c r="T239" s="10"/>
    </row>
    <row r="240" spans="1:20" x14ac:dyDescent="0.15">
      <c r="A240" s="59"/>
      <c r="B240" s="59"/>
      <c r="C240" s="43"/>
      <c r="D240" s="43"/>
      <c r="E240" s="13"/>
      <c r="F240" s="14"/>
      <c r="G240" s="108"/>
      <c r="H240" s="109"/>
      <c r="I240" s="44"/>
      <c r="J240" s="104"/>
      <c r="K240" s="10"/>
      <c r="L240" s="10"/>
      <c r="M240" s="10"/>
      <c r="N240" s="10"/>
      <c r="O240" s="10"/>
      <c r="P240" s="10"/>
      <c r="Q240" s="10"/>
      <c r="R240" s="10"/>
      <c r="S240" s="10"/>
      <c r="T240" s="10"/>
    </row>
    <row r="241" spans="1:20" ht="23.25" customHeight="1" x14ac:dyDescent="0.15">
      <c r="A241" s="217" t="s">
        <v>430</v>
      </c>
      <c r="B241" s="217"/>
      <c r="C241" s="217"/>
      <c r="D241" s="217"/>
      <c r="E241" s="15">
        <f>AVERAGE(F230:F239)</f>
        <v>0.545123111111111</v>
      </c>
      <c r="F241" s="13" t="s">
        <v>431</v>
      </c>
      <c r="G241" s="108"/>
      <c r="H241" s="108"/>
      <c r="I241" s="45"/>
      <c r="J241" s="103"/>
      <c r="K241" s="10"/>
      <c r="L241" s="10"/>
      <c r="M241" s="10"/>
      <c r="N241" s="10"/>
      <c r="O241" s="10"/>
      <c r="P241" s="10"/>
      <c r="Q241" s="10"/>
      <c r="R241" s="10"/>
      <c r="S241" s="10"/>
      <c r="T241" s="10"/>
    </row>
  </sheetData>
  <mergeCells count="668">
    <mergeCell ref="B117:B134"/>
    <mergeCell ref="A117:A134"/>
    <mergeCell ref="O131:O134"/>
    <mergeCell ref="O135:O141"/>
    <mergeCell ref="O175:O178"/>
    <mergeCell ref="B155:B178"/>
    <mergeCell ref="A155:A178"/>
    <mergeCell ref="K175:K178"/>
    <mergeCell ref="K165:K170"/>
    <mergeCell ref="J165:J170"/>
    <mergeCell ref="I165:I170"/>
    <mergeCell ref="H165:H170"/>
    <mergeCell ref="G165:G170"/>
    <mergeCell ref="E146:E148"/>
    <mergeCell ref="F146:F148"/>
    <mergeCell ref="G146:G148"/>
    <mergeCell ref="H146:H148"/>
    <mergeCell ref="I146:I148"/>
    <mergeCell ref="J146:J148"/>
    <mergeCell ref="K146:K148"/>
    <mergeCell ref="E149:E151"/>
    <mergeCell ref="A32:A71"/>
    <mergeCell ref="T72:T89"/>
    <mergeCell ref="R83:R89"/>
    <mergeCell ref="S83:S89"/>
    <mergeCell ref="O96:O99"/>
    <mergeCell ref="R96:R99"/>
    <mergeCell ref="S96:S99"/>
    <mergeCell ref="A21:A31"/>
    <mergeCell ref="B21:B31"/>
    <mergeCell ref="E28:E31"/>
    <mergeCell ref="F28:F31"/>
    <mergeCell ref="G28:G31"/>
    <mergeCell ref="H28:H31"/>
    <mergeCell ref="I28:I31"/>
    <mergeCell ref="J28:J31"/>
    <mergeCell ref="K28:K31"/>
    <mergeCell ref="T32:T70"/>
    <mergeCell ref="R44:R48"/>
    <mergeCell ref="S44:S48"/>
    <mergeCell ref="R50:R54"/>
    <mergeCell ref="S38:S42"/>
    <mergeCell ref="S50:S54"/>
    <mergeCell ref="R56:R59"/>
    <mergeCell ref="S56:S59"/>
    <mergeCell ref="I215:I218"/>
    <mergeCell ref="S11:S20"/>
    <mergeCell ref="T11:T20"/>
    <mergeCell ref="M30:M31"/>
    <mergeCell ref="N28:N31"/>
    <mergeCell ref="O28:O31"/>
    <mergeCell ref="R28:R31"/>
    <mergeCell ref="S28:S31"/>
    <mergeCell ref="T21:T31"/>
    <mergeCell ref="N21:N24"/>
    <mergeCell ref="R21:R24"/>
    <mergeCell ref="S21:S24"/>
    <mergeCell ref="O14:O15"/>
    <mergeCell ref="O11:O13"/>
    <mergeCell ref="R11:R20"/>
    <mergeCell ref="L11:L20"/>
    <mergeCell ref="R69:R71"/>
    <mergeCell ref="O105:O109"/>
    <mergeCell ref="R110:R113"/>
    <mergeCell ref="S110:S113"/>
    <mergeCell ref="O125:O130"/>
    <mergeCell ref="J159:J164"/>
    <mergeCell ref="K159:K164"/>
    <mergeCell ref="N159:N164"/>
    <mergeCell ref="G149:G151"/>
    <mergeCell ref="H149:H151"/>
    <mergeCell ref="I149:I151"/>
    <mergeCell ref="J149:J151"/>
    <mergeCell ref="K149:K151"/>
    <mergeCell ref="N149:N151"/>
    <mergeCell ref="J152:J154"/>
    <mergeCell ref="K152:K154"/>
    <mergeCell ref="J155:J158"/>
    <mergeCell ref="I155:I158"/>
    <mergeCell ref="H155:H158"/>
    <mergeCell ref="G155:G158"/>
    <mergeCell ref="G152:G154"/>
    <mergeCell ref="H152:H154"/>
    <mergeCell ref="I152:I154"/>
    <mergeCell ref="L135:L154"/>
    <mergeCell ref="N152:N154"/>
    <mergeCell ref="O152:O154"/>
    <mergeCell ref="O159:O164"/>
    <mergeCell ref="L155:L178"/>
    <mergeCell ref="N171:N174"/>
    <mergeCell ref="O171:O174"/>
    <mergeCell ref="E165:E170"/>
    <mergeCell ref="E171:E174"/>
    <mergeCell ref="F171:F174"/>
    <mergeCell ref="G171:G174"/>
    <mergeCell ref="H171:H174"/>
    <mergeCell ref="I171:I174"/>
    <mergeCell ref="J171:J174"/>
    <mergeCell ref="K171:K174"/>
    <mergeCell ref="N175:N177"/>
    <mergeCell ref="I175:I178"/>
    <mergeCell ref="J175:J178"/>
    <mergeCell ref="F149:F151"/>
    <mergeCell ref="E159:E164"/>
    <mergeCell ref="F159:F164"/>
    <mergeCell ref="G159:G164"/>
    <mergeCell ref="H159:H164"/>
    <mergeCell ref="I159:I164"/>
    <mergeCell ref="I135:I141"/>
    <mergeCell ref="J135:J141"/>
    <mergeCell ref="K135:K141"/>
    <mergeCell ref="E142:E145"/>
    <mergeCell ref="F142:F145"/>
    <mergeCell ref="G142:G145"/>
    <mergeCell ref="H142:H145"/>
    <mergeCell ref="I142:I145"/>
    <mergeCell ref="J142:J145"/>
    <mergeCell ref="K142:K145"/>
    <mergeCell ref="S210:S228"/>
    <mergeCell ref="E131:E134"/>
    <mergeCell ref="F131:F134"/>
    <mergeCell ref="G131:G134"/>
    <mergeCell ref="H131:H134"/>
    <mergeCell ref="I131:I134"/>
    <mergeCell ref="J131:J134"/>
    <mergeCell ref="K131:K134"/>
    <mergeCell ref="I121:I124"/>
    <mergeCell ref="H121:H124"/>
    <mergeCell ref="G121:G124"/>
    <mergeCell ref="F121:F124"/>
    <mergeCell ref="H125:H130"/>
    <mergeCell ref="I125:I130"/>
    <mergeCell ref="J125:J130"/>
    <mergeCell ref="K125:K130"/>
    <mergeCell ref="E125:E130"/>
    <mergeCell ref="F125:F130"/>
    <mergeCell ref="G125:G130"/>
    <mergeCell ref="E121:E124"/>
    <mergeCell ref="O149:O151"/>
    <mergeCell ref="E135:E141"/>
    <mergeCell ref="F135:F141"/>
    <mergeCell ref="G135:G141"/>
    <mergeCell ref="O203:O206"/>
    <mergeCell ref="N207:N209"/>
    <mergeCell ref="O207:O209"/>
    <mergeCell ref="R193:R195"/>
    <mergeCell ref="S193:S195"/>
    <mergeCell ref="R197:R198"/>
    <mergeCell ref="S197:S198"/>
    <mergeCell ref="N200:N201"/>
    <mergeCell ref="R200:R201"/>
    <mergeCell ref="S200:S201"/>
    <mergeCell ref="R203:R205"/>
    <mergeCell ref="S203:S205"/>
    <mergeCell ref="R175:R177"/>
    <mergeCell ref="S175:S177"/>
    <mergeCell ref="T155:T177"/>
    <mergeCell ref="N180:N183"/>
    <mergeCell ref="R180:R183"/>
    <mergeCell ref="S180:S183"/>
    <mergeCell ref="R184:R187"/>
    <mergeCell ref="S184:S187"/>
    <mergeCell ref="T179:T208"/>
    <mergeCell ref="N155:N158"/>
    <mergeCell ref="R159:R163"/>
    <mergeCell ref="S159:S163"/>
    <mergeCell ref="N165:N169"/>
    <mergeCell ref="R165:R169"/>
    <mergeCell ref="S165:S169"/>
    <mergeCell ref="R171:R173"/>
    <mergeCell ref="S171:S173"/>
    <mergeCell ref="R155:R158"/>
    <mergeCell ref="S155:S158"/>
    <mergeCell ref="O165:O169"/>
    <mergeCell ref="R207:R208"/>
    <mergeCell ref="O180:O183"/>
    <mergeCell ref="S207:S208"/>
    <mergeCell ref="N193:N196"/>
    <mergeCell ref="R146:R147"/>
    <mergeCell ref="S146:S147"/>
    <mergeCell ref="R149:R150"/>
    <mergeCell ref="S149:S150"/>
    <mergeCell ref="R152:R153"/>
    <mergeCell ref="S152:S153"/>
    <mergeCell ref="T135:T153"/>
    <mergeCell ref="N142:N145"/>
    <mergeCell ref="O142:O145"/>
    <mergeCell ref="N146:N148"/>
    <mergeCell ref="O146:O148"/>
    <mergeCell ref="R131:R133"/>
    <mergeCell ref="S131:S133"/>
    <mergeCell ref="T117:T133"/>
    <mergeCell ref="N135:N140"/>
    <mergeCell ref="R135:R140"/>
    <mergeCell ref="S135:S140"/>
    <mergeCell ref="R142:R144"/>
    <mergeCell ref="S142:S144"/>
    <mergeCell ref="R114:R115"/>
    <mergeCell ref="S114:S115"/>
    <mergeCell ref="T90:T115"/>
    <mergeCell ref="N117:N120"/>
    <mergeCell ref="N121:N124"/>
    <mergeCell ref="N125:N129"/>
    <mergeCell ref="R125:R129"/>
    <mergeCell ref="S125:S129"/>
    <mergeCell ref="N105:N108"/>
    <mergeCell ref="R105:R108"/>
    <mergeCell ref="R100:R103"/>
    <mergeCell ref="S100:S103"/>
    <mergeCell ref="S105:S108"/>
    <mergeCell ref="N110:N112"/>
    <mergeCell ref="R117:R120"/>
    <mergeCell ref="S117:S120"/>
    <mergeCell ref="R121:R124"/>
    <mergeCell ref="S121:S124"/>
    <mergeCell ref="N114:N116"/>
    <mergeCell ref="N100:N104"/>
    <mergeCell ref="O100:O104"/>
    <mergeCell ref="R90:R94"/>
    <mergeCell ref="S90:S94"/>
    <mergeCell ref="N72:N74"/>
    <mergeCell ref="O72:O74"/>
    <mergeCell ref="R72:R74"/>
    <mergeCell ref="S72:S74"/>
    <mergeCell ref="N75:N78"/>
    <mergeCell ref="R75:R78"/>
    <mergeCell ref="S75:S78"/>
    <mergeCell ref="N79:N82"/>
    <mergeCell ref="R79:R82"/>
    <mergeCell ref="S79:S82"/>
    <mergeCell ref="N87:N89"/>
    <mergeCell ref="O87:O89"/>
    <mergeCell ref="R61:R63"/>
    <mergeCell ref="S61:S63"/>
    <mergeCell ref="O121:O124"/>
    <mergeCell ref="O21:O24"/>
    <mergeCell ref="K121:K124"/>
    <mergeCell ref="J121:J124"/>
    <mergeCell ref="N96:N98"/>
    <mergeCell ref="K44:K49"/>
    <mergeCell ref="J44:J49"/>
    <mergeCell ref="J87:J89"/>
    <mergeCell ref="N38:N42"/>
    <mergeCell ref="O38:O43"/>
    <mergeCell ref="J79:J82"/>
    <mergeCell ref="L117:L134"/>
    <mergeCell ref="N65:N68"/>
    <mergeCell ref="O65:O68"/>
    <mergeCell ref="N90:N95"/>
    <mergeCell ref="O90:O95"/>
    <mergeCell ref="N131:N133"/>
    <mergeCell ref="O44:O49"/>
    <mergeCell ref="N44:N49"/>
    <mergeCell ref="J50:J55"/>
    <mergeCell ref="K50:K55"/>
    <mergeCell ref="J100:J104"/>
    <mergeCell ref="H21:H24"/>
    <mergeCell ref="I21:I24"/>
    <mergeCell ref="N69:N70"/>
    <mergeCell ref="H105:H109"/>
    <mergeCell ref="I100:I104"/>
    <mergeCell ref="N83:N86"/>
    <mergeCell ref="O83:O86"/>
    <mergeCell ref="H79:H82"/>
    <mergeCell ref="I79:I82"/>
    <mergeCell ref="H72:H74"/>
    <mergeCell ref="H75:H78"/>
    <mergeCell ref="I72:I74"/>
    <mergeCell ref="I96:I99"/>
    <mergeCell ref="J96:J99"/>
    <mergeCell ref="K96:K99"/>
    <mergeCell ref="K87:K89"/>
    <mergeCell ref="L72:L89"/>
    <mergeCell ref="J83:J86"/>
    <mergeCell ref="R38:R42"/>
    <mergeCell ref="S65:S66"/>
    <mergeCell ref="I75:I78"/>
    <mergeCell ref="S69:S70"/>
    <mergeCell ref="R32:R37"/>
    <mergeCell ref="S32:S37"/>
    <mergeCell ref="H61:H64"/>
    <mergeCell ref="E69:E71"/>
    <mergeCell ref="F69:F71"/>
    <mergeCell ref="G69:G71"/>
    <mergeCell ref="E32:E37"/>
    <mergeCell ref="E56:E60"/>
    <mergeCell ref="F56:F60"/>
    <mergeCell ref="G56:G60"/>
    <mergeCell ref="G61:G64"/>
    <mergeCell ref="F61:F64"/>
    <mergeCell ref="E38:E43"/>
    <mergeCell ref="F38:F43"/>
    <mergeCell ref="G38:G43"/>
    <mergeCell ref="H38:H43"/>
    <mergeCell ref="R65:R66"/>
    <mergeCell ref="H69:H71"/>
    <mergeCell ref="I69:I71"/>
    <mergeCell ref="J69:J71"/>
    <mergeCell ref="O155:O158"/>
    <mergeCell ref="O117:O120"/>
    <mergeCell ref="I11:I13"/>
    <mergeCell ref="J14:J15"/>
    <mergeCell ref="N25:N26"/>
    <mergeCell ref="K25:K27"/>
    <mergeCell ref="J25:J27"/>
    <mergeCell ref="I25:I27"/>
    <mergeCell ref="K32:K37"/>
    <mergeCell ref="O25:O27"/>
    <mergeCell ref="L21:L30"/>
    <mergeCell ref="O32:O37"/>
    <mergeCell ref="O79:O82"/>
    <mergeCell ref="O75:O78"/>
    <mergeCell ref="J75:J78"/>
    <mergeCell ref="K75:K78"/>
    <mergeCell ref="J72:J74"/>
    <mergeCell ref="K72:K74"/>
    <mergeCell ref="J21:J24"/>
    <mergeCell ref="K21:K24"/>
    <mergeCell ref="K69:K71"/>
    <mergeCell ref="K100:K104"/>
    <mergeCell ref="O110:O113"/>
    <mergeCell ref="I38:I43"/>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A9:A10"/>
    <mergeCell ref="L9:L10"/>
    <mergeCell ref="P9:P10"/>
    <mergeCell ref="A230:D230"/>
    <mergeCell ref="A241:D241"/>
    <mergeCell ref="B135:B152"/>
    <mergeCell ref="D135:D152"/>
    <mergeCell ref="C135:C152"/>
    <mergeCell ref="A135:A152"/>
    <mergeCell ref="A179:A207"/>
    <mergeCell ref="B179:B207"/>
    <mergeCell ref="C179:C207"/>
    <mergeCell ref="D179:D207"/>
    <mergeCell ref="D155:D178"/>
    <mergeCell ref="U8:V8"/>
    <mergeCell ref="U9:U10"/>
    <mergeCell ref="V9:V10"/>
    <mergeCell ref="T9:T10"/>
    <mergeCell ref="P8:Q8"/>
    <mergeCell ref="Q9:Q10"/>
    <mergeCell ref="M9:M10"/>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S25:S26"/>
    <mergeCell ref="K155:K158"/>
    <mergeCell ref="K117:K120"/>
    <mergeCell ref="J117:J120"/>
    <mergeCell ref="I117:I120"/>
    <mergeCell ref="K105:K109"/>
    <mergeCell ref="I110:I113"/>
    <mergeCell ref="J110:J113"/>
    <mergeCell ref="K110:K113"/>
    <mergeCell ref="L90:L116"/>
    <mergeCell ref="O114:O116"/>
    <mergeCell ref="N50:N55"/>
    <mergeCell ref="O50:O55"/>
    <mergeCell ref="J56:J60"/>
    <mergeCell ref="K56:K60"/>
    <mergeCell ref="N56:N60"/>
    <mergeCell ref="O56:O60"/>
    <mergeCell ref="K61:K64"/>
    <mergeCell ref="J61:J64"/>
    <mergeCell ref="O61:O64"/>
    <mergeCell ref="I114:I116"/>
    <mergeCell ref="J114:J116"/>
    <mergeCell ref="K114:K116"/>
    <mergeCell ref="E114:E116"/>
    <mergeCell ref="I105:I109"/>
    <mergeCell ref="J105:J109"/>
    <mergeCell ref="H110:H113"/>
    <mergeCell ref="E105:E109"/>
    <mergeCell ref="F105:F109"/>
    <mergeCell ref="G105:G109"/>
    <mergeCell ref="E110:E113"/>
    <mergeCell ref="R25:R26"/>
    <mergeCell ref="E61:E64"/>
    <mergeCell ref="F65:F68"/>
    <mergeCell ref="E65:E68"/>
    <mergeCell ref="G65:G68"/>
    <mergeCell ref="H65:H68"/>
    <mergeCell ref="G44:G49"/>
    <mergeCell ref="F44:F49"/>
    <mergeCell ref="E44:E49"/>
    <mergeCell ref="E50:E55"/>
    <mergeCell ref="F50:F55"/>
    <mergeCell ref="G50:G55"/>
    <mergeCell ref="I65:I68"/>
    <mergeCell ref="K65:K68"/>
    <mergeCell ref="J65:J68"/>
    <mergeCell ref="L32:L71"/>
    <mergeCell ref="J32:J37"/>
    <mergeCell ref="I50:I55"/>
    <mergeCell ref="I56:I60"/>
    <mergeCell ref="I61:I64"/>
    <mergeCell ref="J38:J43"/>
    <mergeCell ref="K38:K43"/>
    <mergeCell ref="N32:N36"/>
    <mergeCell ref="H56:H60"/>
    <mergeCell ref="H117:H120"/>
    <mergeCell ref="G117:G120"/>
    <mergeCell ref="F117:F120"/>
    <mergeCell ref="E117:E120"/>
    <mergeCell ref="C90:C114"/>
    <mergeCell ref="D90:D114"/>
    <mergeCell ref="E180:E183"/>
    <mergeCell ref="F180:F183"/>
    <mergeCell ref="G180:G183"/>
    <mergeCell ref="H180:H183"/>
    <mergeCell ref="E175:E178"/>
    <mergeCell ref="F175:F178"/>
    <mergeCell ref="G175:G178"/>
    <mergeCell ref="H175:H178"/>
    <mergeCell ref="C117:C134"/>
    <mergeCell ref="D117:D134"/>
    <mergeCell ref="H135:H141"/>
    <mergeCell ref="F165:F170"/>
    <mergeCell ref="E155:E158"/>
    <mergeCell ref="F155:F158"/>
    <mergeCell ref="E152:E154"/>
    <mergeCell ref="F152:F154"/>
    <mergeCell ref="O184:O188"/>
    <mergeCell ref="E197:E199"/>
    <mergeCell ref="F197:F199"/>
    <mergeCell ref="G197:G199"/>
    <mergeCell ref="H197:H199"/>
    <mergeCell ref="I197:I199"/>
    <mergeCell ref="J197:J199"/>
    <mergeCell ref="K197:K199"/>
    <mergeCell ref="E200:E202"/>
    <mergeCell ref="F200:F202"/>
    <mergeCell ref="G200:G202"/>
    <mergeCell ref="H200:H202"/>
    <mergeCell ref="I200:I202"/>
    <mergeCell ref="O193:O196"/>
    <mergeCell ref="N197:N199"/>
    <mergeCell ref="O197:O199"/>
    <mergeCell ref="K184:K188"/>
    <mergeCell ref="K189:K192"/>
    <mergeCell ref="E193:E196"/>
    <mergeCell ref="F193:F196"/>
    <mergeCell ref="G193:G196"/>
    <mergeCell ref="H193:H196"/>
    <mergeCell ref="I193:I196"/>
    <mergeCell ref="J193:J196"/>
    <mergeCell ref="L179:L209"/>
    <mergeCell ref="N189:N191"/>
    <mergeCell ref="E184:E188"/>
    <mergeCell ref="F184:F188"/>
    <mergeCell ref="G184:G188"/>
    <mergeCell ref="H184:H188"/>
    <mergeCell ref="I184:I188"/>
    <mergeCell ref="J184:J188"/>
    <mergeCell ref="N184:N188"/>
    <mergeCell ref="N203:N206"/>
    <mergeCell ref="I180:I183"/>
    <mergeCell ref="J180:J183"/>
    <mergeCell ref="K180:K183"/>
    <mergeCell ref="J200:J202"/>
    <mergeCell ref="K200:K202"/>
    <mergeCell ref="E189:E192"/>
    <mergeCell ref="F189:F192"/>
    <mergeCell ref="G189:G192"/>
    <mergeCell ref="H189:H192"/>
    <mergeCell ref="I189:I192"/>
    <mergeCell ref="J189:J192"/>
    <mergeCell ref="K193:K196"/>
    <mergeCell ref="E203:E206"/>
    <mergeCell ref="F203:F206"/>
    <mergeCell ref="G203:G206"/>
    <mergeCell ref="H203:H206"/>
    <mergeCell ref="I203:I206"/>
    <mergeCell ref="J203:J206"/>
    <mergeCell ref="K203:K206"/>
    <mergeCell ref="E207:E209"/>
    <mergeCell ref="F207:F209"/>
    <mergeCell ref="G207:G209"/>
    <mergeCell ref="H207:H209"/>
    <mergeCell ref="I207:I209"/>
    <mergeCell ref="J207:J209"/>
    <mergeCell ref="K207:K209"/>
    <mergeCell ref="O210:O214"/>
    <mergeCell ref="O225:O226"/>
    <mergeCell ref="E225:E226"/>
    <mergeCell ref="F225:F226"/>
    <mergeCell ref="G225:G226"/>
    <mergeCell ref="H225:H226"/>
    <mergeCell ref="I225:I226"/>
    <mergeCell ref="J225:J226"/>
    <mergeCell ref="K225:K226"/>
    <mergeCell ref="N222:N223"/>
    <mergeCell ref="N225:N226"/>
    <mergeCell ref="N210:N214"/>
    <mergeCell ref="N215:N217"/>
    <mergeCell ref="N219:N220"/>
    <mergeCell ref="E222:E224"/>
    <mergeCell ref="F222:F224"/>
    <mergeCell ref="G222:G224"/>
    <mergeCell ref="H222:H224"/>
    <mergeCell ref="I222:I224"/>
    <mergeCell ref="J222:J224"/>
    <mergeCell ref="K222:K224"/>
    <mergeCell ref="E215:E218"/>
    <mergeCell ref="F215:F218"/>
    <mergeCell ref="G215:G218"/>
    <mergeCell ref="A72:A89"/>
    <mergeCell ref="B72:B89"/>
    <mergeCell ref="C72:C89"/>
    <mergeCell ref="D72:D89"/>
    <mergeCell ref="E87:E89"/>
    <mergeCell ref="F87:F89"/>
    <mergeCell ref="G87:G89"/>
    <mergeCell ref="H87:H89"/>
    <mergeCell ref="I87:I89"/>
    <mergeCell ref="E83:E86"/>
    <mergeCell ref="F83:F86"/>
    <mergeCell ref="G83:G86"/>
    <mergeCell ref="H83:H86"/>
    <mergeCell ref="I83:I86"/>
    <mergeCell ref="G79:G82"/>
    <mergeCell ref="F72:F74"/>
    <mergeCell ref="E72:E74"/>
    <mergeCell ref="G72:G74"/>
    <mergeCell ref="E75:E78"/>
    <mergeCell ref="F75:F78"/>
    <mergeCell ref="G75:G78"/>
    <mergeCell ref="A90:A114"/>
    <mergeCell ref="B90:B114"/>
    <mergeCell ref="E100:E104"/>
    <mergeCell ref="F100:F104"/>
    <mergeCell ref="G100:G104"/>
    <mergeCell ref="E96:E99"/>
    <mergeCell ref="F96:F99"/>
    <mergeCell ref="G96:G99"/>
    <mergeCell ref="H96:H99"/>
    <mergeCell ref="F110:F113"/>
    <mergeCell ref="G110:G113"/>
    <mergeCell ref="H100:H104"/>
    <mergeCell ref="F114:F116"/>
    <mergeCell ref="G114:G116"/>
    <mergeCell ref="H114:H116"/>
    <mergeCell ref="K83:K86"/>
    <mergeCell ref="E90:E95"/>
    <mergeCell ref="F90:F95"/>
    <mergeCell ref="G90:G95"/>
    <mergeCell ref="H90:H95"/>
    <mergeCell ref="I90:I95"/>
    <mergeCell ref="J90:J95"/>
    <mergeCell ref="K90:K95"/>
    <mergeCell ref="E79:E82"/>
    <mergeCell ref="F79:F82"/>
    <mergeCell ref="K79:K82"/>
    <mergeCell ref="H44:H49"/>
    <mergeCell ref="N61:N64"/>
    <mergeCell ref="N14:N15"/>
    <mergeCell ref="K11:K13"/>
    <mergeCell ref="B32:B69"/>
    <mergeCell ref="C32:C69"/>
    <mergeCell ref="F32:F37"/>
    <mergeCell ref="G32:G37"/>
    <mergeCell ref="H32:H37"/>
    <mergeCell ref="I32:I37"/>
    <mergeCell ref="E11:E13"/>
    <mergeCell ref="E14:E15"/>
    <mergeCell ref="F14:F15"/>
    <mergeCell ref="G14:G15"/>
    <mergeCell ref="K14:K15"/>
    <mergeCell ref="H25:H27"/>
    <mergeCell ref="G25:G27"/>
    <mergeCell ref="F25:F27"/>
    <mergeCell ref="E25:E27"/>
    <mergeCell ref="E21:E24"/>
    <mergeCell ref="D32:D69"/>
    <mergeCell ref="H50:H55"/>
    <mergeCell ref="F21:F24"/>
    <mergeCell ref="G21:G24"/>
    <mergeCell ref="A11:A20"/>
    <mergeCell ref="B11:B20"/>
    <mergeCell ref="E16:E20"/>
    <mergeCell ref="F16:F20"/>
    <mergeCell ref="G16:G20"/>
    <mergeCell ref="H16:H20"/>
    <mergeCell ref="I16:I20"/>
    <mergeCell ref="J16:J20"/>
    <mergeCell ref="K16:K20"/>
    <mergeCell ref="A210:A228"/>
    <mergeCell ref="B210:B228"/>
    <mergeCell ref="E227:E228"/>
    <mergeCell ref="F227:F228"/>
    <mergeCell ref="G227:G228"/>
    <mergeCell ref="H227:H228"/>
    <mergeCell ref="J227:J228"/>
    <mergeCell ref="K227:K228"/>
    <mergeCell ref="L210:L228"/>
    <mergeCell ref="E219:E221"/>
    <mergeCell ref="F219:F221"/>
    <mergeCell ref="G219:G221"/>
    <mergeCell ref="H219:H221"/>
    <mergeCell ref="I227:I228"/>
    <mergeCell ref="E210:E214"/>
    <mergeCell ref="F210:F214"/>
    <mergeCell ref="G210:G214"/>
    <mergeCell ref="H210:H214"/>
    <mergeCell ref="I210:I214"/>
    <mergeCell ref="J210:J214"/>
    <mergeCell ref="K210:K214"/>
    <mergeCell ref="H215:H218"/>
    <mergeCell ref="J215:J218"/>
    <mergeCell ref="K215:K218"/>
    <mergeCell ref="T210:T228"/>
    <mergeCell ref="C11:C20"/>
    <mergeCell ref="D11:D20"/>
    <mergeCell ref="D21:D31"/>
    <mergeCell ref="C21:C31"/>
    <mergeCell ref="C155:C178"/>
    <mergeCell ref="C210:C228"/>
    <mergeCell ref="D210:D228"/>
    <mergeCell ref="I219:I221"/>
    <mergeCell ref="J219:J221"/>
    <mergeCell ref="K219:K221"/>
    <mergeCell ref="O189:O192"/>
    <mergeCell ref="R189:R192"/>
    <mergeCell ref="S189:S192"/>
    <mergeCell ref="O200:O202"/>
    <mergeCell ref="O215:O218"/>
    <mergeCell ref="O219:O221"/>
    <mergeCell ref="O222:O224"/>
    <mergeCell ref="O227:O228"/>
    <mergeCell ref="R210:R228"/>
    <mergeCell ref="O69:O71"/>
    <mergeCell ref="N16:N20"/>
    <mergeCell ref="O16:O20"/>
    <mergeCell ref="I44:I49"/>
  </mergeCells>
  <phoneticPr fontId="7" type="noConversion"/>
  <conditionalFormatting sqref="L11 L135 L155 L179 L210">
    <cfRule type="cellIs" dxfId="7" priority="12" operator="greaterThan">
      <formula>1</formula>
    </cfRule>
  </conditionalFormatting>
  <conditionalFormatting sqref="L21">
    <cfRule type="cellIs" dxfId="6" priority="11" operator="greaterThan">
      <formula>1</formula>
    </cfRule>
  </conditionalFormatting>
  <conditionalFormatting sqref="L32">
    <cfRule type="cellIs" dxfId="5" priority="9" operator="greaterThan">
      <formula>1</formula>
    </cfRule>
    <cfRule type="cellIs" dxfId="4" priority="10" operator="greaterThan">
      <formula>100</formula>
    </cfRule>
  </conditionalFormatting>
  <conditionalFormatting sqref="L72">
    <cfRule type="cellIs" dxfId="3" priority="7" operator="greaterThan">
      <formula>1</formula>
    </cfRule>
    <cfRule type="cellIs" dxfId="2" priority="8" operator="greaterThan">
      <formula>100</formula>
    </cfRule>
  </conditionalFormatting>
  <conditionalFormatting sqref="L90">
    <cfRule type="cellIs" dxfId="1" priority="6" operator="greaterThan">
      <formula>1</formula>
    </cfRule>
  </conditionalFormatting>
  <conditionalFormatting sqref="L117">
    <cfRule type="cellIs" dxfId="0" priority="5" operator="greaterThan">
      <formula>1</formula>
    </cfRule>
  </conditionalFormatting>
  <dataValidations xWindow="400" yWindow="407" count="4">
    <dataValidation type="date" operator="greaterThanOrEqual" allowBlank="1" showInputMessage="1" showErrorMessage="1" sqref="E230:E234" xr:uid="{00000000-0002-0000-0000-000000000000}">
      <formula1>41426</formula1>
    </dataValidation>
    <dataValidation allowBlank="1" showInputMessage="1" showErrorMessage="1" promptTitle="Validación" prompt="El porcentaje no debe exceder el 100%" sqref="L90 L72 L21 L11 L32 L117 L135 L155 L179 L210" xr:uid="{00000000-0002-0000-0000-000001000000}"/>
    <dataValidation allowBlank="1" showInputMessage="1" showErrorMessage="1" promptTitle="Validación" prompt="formato DD/MM/AA" sqref="H105 H1:H12 H193 H32 H21 H38 H155 H165 H121 H135 H159 H44 H50 H56 H79 H100 H72 H125 H179:H180 H184 H14:H16 H25 H28 H75 H61 H65 H210 H83 H96 H110 H90 H131 H142 H117 H189 H203 H215 H69 H87 H114 H146 H149 H152 H207 H219 H222 H225 H227 H229:H1048576" xr:uid="{00000000-0002-0000-0000-000002000000}"/>
    <dataValidation operator="greaterThanOrEqual" allowBlank="1" showInputMessage="1" showErrorMessage="1" sqref="E11:E12 E32 E179:E180 E14 E21 E16 E44 E50 E56 E38 E79 E105 E72 E100 E121 E125 E135 E159 E165 E184 E25 E28 E75 E61 E210 E65 E83 E96 E110 E90 E131 E142 E117 E171 E175 E189 E193 E155 E203 E215 E69 E87 E114 E146 E149 E152 E197 E200 E207 E219 E222 E225 E227 E229"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49" max="19" man="1"/>
    <brk id="89" max="19" man="1"/>
    <brk id="109" max="19" man="1"/>
    <brk id="141" max="19" man="1"/>
    <brk id="196" max="19" man="1"/>
    <brk id="214" max="19" man="1"/>
  </rowBreaks>
  <colBreaks count="1" manualBreakCount="1">
    <brk id="20" max="1048575" man="1"/>
  </colBreaks>
  <ignoredErrors>
    <ignoredError sqref="L21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C7" sqref="C7"/>
    </sheetView>
  </sheetViews>
  <sheetFormatPr baseColWidth="10" defaultColWidth="11.5" defaultRowHeight="15" x14ac:dyDescent="0.2"/>
  <sheetData>
    <row r="1" spans="1:3" x14ac:dyDescent="0.2">
      <c r="A1">
        <f>37*100/44</f>
        <v>84.090909090909093</v>
      </c>
    </row>
    <row r="2" spans="1:3" x14ac:dyDescent="0.2">
      <c r="B2">
        <f>A1+17.77</f>
        <v>101.86090909090909</v>
      </c>
    </row>
    <row r="5" spans="1:3" x14ac:dyDescent="0.2">
      <c r="B5">
        <v>44</v>
      </c>
      <c r="C5">
        <v>100</v>
      </c>
    </row>
    <row r="6" spans="1:3" x14ac:dyDescent="0.2">
      <c r="B6">
        <v>17</v>
      </c>
      <c r="C6">
        <f>B6*C5</f>
        <v>1700</v>
      </c>
    </row>
    <row r="7" spans="1:3" x14ac:dyDescent="0.2">
      <c r="C7" s="69">
        <f>C6/B5</f>
        <v>38.636363636363633</v>
      </c>
    </row>
    <row r="11" spans="1:3" x14ac:dyDescent="0.2">
      <c r="B11">
        <v>21</v>
      </c>
    </row>
    <row r="12" spans="1:3" x14ac:dyDescent="0.2">
      <c r="B12">
        <v>14</v>
      </c>
    </row>
    <row r="13" spans="1:3" x14ac:dyDescent="0.2">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13" workbookViewId="0">
      <selection activeCell="C25" sqref="C25"/>
    </sheetView>
  </sheetViews>
  <sheetFormatPr baseColWidth="10" defaultColWidth="11.5" defaultRowHeight="15" x14ac:dyDescent="0.2"/>
  <cols>
    <col min="1" max="1" width="11.5" style="2"/>
    <col min="2" max="2" width="25.33203125" style="1" bestFit="1" customWidth="1"/>
    <col min="3" max="3" width="58.5" style="2" bestFit="1" customWidth="1"/>
    <col min="4" max="16384" width="11.5" style="2"/>
  </cols>
  <sheetData>
    <row r="1" spans="2:3" ht="15.75" customHeight="1" x14ac:dyDescent="0.2"/>
    <row r="2" spans="2:3" ht="48" x14ac:dyDescent="0.2">
      <c r="B2" s="3" t="s">
        <v>432</v>
      </c>
      <c r="C2" s="4" t="s">
        <v>433</v>
      </c>
    </row>
    <row r="3" spans="2:3" x14ac:dyDescent="0.2">
      <c r="B3" s="5"/>
      <c r="C3" s="5"/>
    </row>
    <row r="4" spans="2:3" x14ac:dyDescent="0.2">
      <c r="B4" s="268" t="s">
        <v>434</v>
      </c>
      <c r="C4" s="268"/>
    </row>
    <row r="5" spans="2:3" ht="32" x14ac:dyDescent="0.2">
      <c r="B5" s="3" t="s">
        <v>435</v>
      </c>
      <c r="C5" s="4" t="s">
        <v>436</v>
      </c>
    </row>
    <row r="6" spans="2:3" ht="16" x14ac:dyDescent="0.2">
      <c r="B6" s="3" t="s">
        <v>437</v>
      </c>
      <c r="C6" s="4" t="s">
        <v>438</v>
      </c>
    </row>
    <row r="7" spans="2:3" ht="32" x14ac:dyDescent="0.2">
      <c r="B7" s="3" t="s">
        <v>439</v>
      </c>
      <c r="C7" s="4" t="s">
        <v>440</v>
      </c>
    </row>
    <row r="8" spans="2:3" ht="32" x14ac:dyDescent="0.2">
      <c r="B8" s="3" t="s">
        <v>441</v>
      </c>
      <c r="C8" s="4" t="s">
        <v>442</v>
      </c>
    </row>
    <row r="9" spans="2:3" ht="96" x14ac:dyDescent="0.2">
      <c r="B9" s="3" t="s">
        <v>443</v>
      </c>
      <c r="C9" s="4" t="s">
        <v>444</v>
      </c>
    </row>
    <row r="10" spans="2:3" ht="32" x14ac:dyDescent="0.2">
      <c r="B10" s="3" t="s">
        <v>445</v>
      </c>
      <c r="C10" s="4" t="s">
        <v>446</v>
      </c>
    </row>
    <row r="11" spans="2:3" ht="32" x14ac:dyDescent="0.2">
      <c r="B11" s="3" t="s">
        <v>447</v>
      </c>
      <c r="C11" s="4" t="s">
        <v>448</v>
      </c>
    </row>
    <row r="12" spans="2:3" ht="32" x14ac:dyDescent="0.2">
      <c r="B12" s="3" t="s">
        <v>449</v>
      </c>
      <c r="C12" s="6" t="s">
        <v>450</v>
      </c>
    </row>
    <row r="13" spans="2:3" ht="32" x14ac:dyDescent="0.2">
      <c r="B13" s="3" t="s">
        <v>451</v>
      </c>
      <c r="C13" s="4" t="s">
        <v>452</v>
      </c>
    </row>
    <row r="14" spans="2:3" ht="16" x14ac:dyDescent="0.2">
      <c r="B14" s="3" t="s">
        <v>453</v>
      </c>
      <c r="C14" s="6" t="s">
        <v>454</v>
      </c>
    </row>
    <row r="15" spans="2:3" ht="32" x14ac:dyDescent="0.2">
      <c r="B15" s="3" t="s">
        <v>455</v>
      </c>
      <c r="C15" s="4" t="s">
        <v>456</v>
      </c>
    </row>
    <row r="16" spans="2:3" ht="32" x14ac:dyDescent="0.2">
      <c r="B16" s="3" t="s">
        <v>455</v>
      </c>
      <c r="C16" s="6"/>
    </row>
    <row r="17" spans="2:3" x14ac:dyDescent="0.2">
      <c r="B17" s="264" t="s">
        <v>457</v>
      </c>
      <c r="C17" s="265"/>
    </row>
    <row r="18" spans="2:3" x14ac:dyDescent="0.2">
      <c r="B18" s="266"/>
      <c r="C18" s="267"/>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Microsoft Office User</cp:lastModifiedBy>
  <cp:revision/>
  <dcterms:created xsi:type="dcterms:W3CDTF">2016-07-06T19:37:36Z</dcterms:created>
  <dcterms:modified xsi:type="dcterms:W3CDTF">2021-02-18T15:36:50Z</dcterms:modified>
  <cp:category/>
  <cp:contentStatus/>
</cp:coreProperties>
</file>