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mac/Desktop/"/>
    </mc:Choice>
  </mc:AlternateContent>
  <xr:revisionPtr revIDLastSave="0" documentId="8_{EB8F87B5-C2C5-7741-820F-E08096133E08}" xr6:coauthVersionLast="45" xr6:coauthVersionMax="45" xr10:uidLastSave="{00000000-0000-0000-0000-000000000000}"/>
  <bookViews>
    <workbookView xWindow="0" yWindow="0" windowWidth="38400" windowHeight="21600" xr2:uid="{00000000-000D-0000-FFFF-FFFF00000000}"/>
  </bookViews>
  <sheets>
    <sheet name="PMA" sheetId="1" r:id="rId1"/>
    <sheet name="Hoja1" sheetId="5" r:id="rId2"/>
    <sheet name="Instructivo PMA" sheetId="4" r:id="rId3"/>
  </sheets>
  <definedNames>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 l="1"/>
  <c r="L78" i="1" l="1"/>
  <c r="C6" i="5"/>
  <c r="B2" i="5"/>
  <c r="B13" i="5" l="1"/>
  <c r="C7" i="5" l="1"/>
  <c r="L118" i="1" l="1"/>
  <c r="L102" i="1"/>
  <c r="L92" i="1" l="1"/>
  <c r="L11" i="1" l="1"/>
  <c r="I143" i="1" l="1"/>
  <c r="I141" i="1"/>
  <c r="I142" i="1"/>
  <c r="I131" i="1"/>
  <c r="I130" i="1"/>
  <c r="I114" i="1"/>
  <c r="I100" i="1" l="1"/>
  <c r="I99" i="1"/>
  <c r="I97" i="1"/>
  <c r="I75" i="1"/>
  <c r="I49" i="1"/>
  <c r="I60" i="1"/>
  <c r="I125" i="1" l="1"/>
  <c r="I118" i="1"/>
  <c r="I119" i="1"/>
  <c r="I122" i="1"/>
  <c r="I127" i="1"/>
  <c r="I129" i="1"/>
  <c r="I133" i="1"/>
  <c r="I101" i="1"/>
  <c r="I138" i="1" l="1"/>
  <c r="I140" i="1"/>
  <c r="I16" i="1"/>
  <c r="I19" i="1"/>
  <c r="I22" i="1"/>
  <c r="I24" i="1"/>
  <c r="I26" i="1"/>
  <c r="I31" i="1"/>
  <c r="I36" i="1"/>
  <c r="I40" i="1"/>
  <c r="I44" i="1"/>
  <c r="I47" i="1"/>
  <c r="I51" i="1"/>
  <c r="I52" i="1"/>
  <c r="I54" i="1"/>
  <c r="I57" i="1"/>
  <c r="I62" i="1"/>
  <c r="I63" i="1"/>
  <c r="I67" i="1"/>
  <c r="I69" i="1"/>
  <c r="I72" i="1"/>
  <c r="I77" i="1"/>
  <c r="I78" i="1"/>
  <c r="I82" i="1"/>
  <c r="I86" i="1"/>
  <c r="I90" i="1"/>
  <c r="I92" i="1"/>
  <c r="I102" i="1"/>
  <c r="I106" i="1"/>
  <c r="I110" i="1"/>
  <c r="I116" i="1"/>
  <c r="I134" i="1"/>
  <c r="L63" i="1"/>
  <c r="L52" i="1"/>
  <c r="L26" i="1"/>
  <c r="L19" i="1"/>
  <c r="I14" i="1" l="1"/>
  <c r="I11" i="1"/>
  <c r="L134" i="1" l="1"/>
  <c r="F153" i="1" s="1"/>
  <c r="F152" i="1"/>
  <c r="F151" i="1"/>
  <c r="F150" i="1"/>
  <c r="F149" i="1"/>
  <c r="F148" i="1"/>
  <c r="F147" i="1"/>
  <c r="F146" i="1"/>
  <c r="F145" i="1"/>
  <c r="F144" i="1"/>
  <c r="E1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Cortes Parra</author>
    <author>Maria Elvira Zea</author>
    <author>HERNAN ALONSO RODRIGUEZ MORA</author>
  </authors>
  <commentList>
    <comment ref="J9" authorId="0" shapeId="0" xr:uid="{00000000-0006-0000-0000-000001000000}">
      <text>
        <r>
          <rPr>
            <b/>
            <sz val="9"/>
            <color indexed="81"/>
            <rFont val="Tahoma"/>
            <family val="2"/>
          </rPr>
          <t>Alexandra Cortes Parra:</t>
        </r>
        <r>
          <rPr>
            <sz val="9"/>
            <color indexed="81"/>
            <rFont val="Tahoma"/>
            <family val="2"/>
          </rPr>
          <t xml:space="preserve">
No se calcularon los porcentajes de avance.</t>
        </r>
      </text>
    </comment>
    <comment ref="P9" authorId="1" shapeId="0" xr:uid="{00000000-0006-0000-0000-000002000000}">
      <text>
        <r>
          <rPr>
            <sz val="9"/>
            <color indexed="81"/>
            <rFont val="Tahoma"/>
            <family val="2"/>
          </rPr>
          <t xml:space="preserve">Dejar las observaciones frente al cumplimiento y efectividad de las tareas implementadas. 
</t>
        </r>
      </text>
    </comment>
    <comment ref="R9" authorId="2" shapeId="0" xr:uid="{00000000-0006-0000-0000-000003000000}">
      <text>
        <r>
          <rPr>
            <b/>
            <sz val="9"/>
            <color indexed="81"/>
            <rFont val="Tahoma"/>
            <family val="2"/>
          </rPr>
          <t xml:space="preserve">Fecha en que se cierra completamente el hallazgo
</t>
        </r>
      </text>
    </comment>
    <comment ref="S9" authorId="2" shapeId="0" xr:uid="{00000000-0006-0000-0000-000004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<sst xmlns="http://schemas.openxmlformats.org/spreadsheetml/2006/main" count="783" uniqueCount="453">
  <si>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</si>
  <si>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</si>
  <si>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</si>
  <si>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</si>
  <si>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</si>
  <si>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</si>
  <si>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</si>
  <si>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</si>
  <si>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</si>
  <si>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</si>
  <si>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</si>
  <si>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</si>
  <si>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</si>
  <si>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</si>
  <si>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</si>
  <si>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</si>
  <si>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</si>
  <si>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</si>
  <si>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</si>
  <si>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</si>
  <si>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</si>
  <si>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</si>
  <si>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</si>
  <si>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</si>
  <si>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</si>
  <si>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</si>
  <si>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</si>
  <si>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</si>
  <si>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</si>
  <si>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</si>
  <si>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</si>
  <si>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</si>
  <si>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</si>
  <si>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</si>
  <si>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</si>
  <si>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</si>
  <si>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</si>
  <si>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</si>
  <si>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</si>
  <si>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</si>
  <si>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</si>
  <si>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</si>
  <si>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</si>
  <si>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</si>
  <si>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</si>
  <si>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</si>
  <si>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</si>
  <si>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</si>
  <si>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</si>
  <si>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</si>
  <si>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</si>
  <si>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</si>
  <si>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</si>
  <si>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</si>
  <si>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</si>
  <si>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</si>
  <si>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</si>
  <si>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Establecer  el / los objetivos según el número de acciones que permitan subsanar el hallazgo</t>
  </si>
  <si>
    <t>No. TAREA</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</si>
  <si>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</si>
  <si>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</si>
  <si>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</si>
  <si>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</si>
  <si>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</si>
  <si>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</si>
  <si>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</si>
  <si>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</si>
  <si>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</si>
  <si>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</si>
  <si>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</si>
  <si>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</si>
  <si>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</si>
  <si>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</si>
  <si>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</si>
  <si>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</si>
  <si>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</si>
  <si>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</si>
  <si>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</si>
  <si>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</si>
  <si>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</si>
  <si>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</si>
  <si>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</si>
  <si>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</si>
  <si>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</si>
  <si>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Instancia Asesora en materia Archvistica.
Comité Insitucional de Gestion y Dsempeño: El MVCT Presuntamente no esta dando cumplimiento al articulo 2.8.2.1.16 del Decreto 1080 de 2015</t>
  </si>
  <si>
    <t>Acta de la sesión.</t>
  </si>
  <si>
    <t>Presentar al Comité Institucional de Gestión y Desempeño - CIGYD, para adopción, aprobación, seguimiento de los documentos para la implementación de la politica de gestión documental en el marco de MIPG2.</t>
  </si>
  <si>
    <t>Solicitud de sesión CIGYD, para presentar el seguimiento del plan de trabajo para la implementación de la politica de gestión documental</t>
  </si>
  <si>
    <t>Contar con una politica de gestión documental que de cumplimiento a lo establecido en el articulo 2.8.2.5.6 del Decreto 1080 de 2015</t>
  </si>
  <si>
    <t>Elaborar la politica de gestión documental para el MVCT</t>
  </si>
  <si>
    <t>Presentar ante CIGYD la politica de gestión documental para aprobación</t>
  </si>
  <si>
    <t>Socializar  la politica de gestión documental a funcionarios y contratistas del MVCT</t>
  </si>
  <si>
    <t>Politica de gestión documental aprobada</t>
  </si>
  <si>
    <t>Presentación power point y listas de asistencia de socialización</t>
  </si>
  <si>
    <t>Contar con la actualización de las TRD y el CCD del MVCT conforme al articulo 14 del Acuerdo 04 de 2013</t>
  </si>
  <si>
    <t>Realizar mesas de trabajo con cada una de las 45 dependencias del MVCT para actualizar las TRD</t>
  </si>
  <si>
    <t>M4</t>
  </si>
  <si>
    <t xml:space="preserve">Elaborar el PINAR para el MVCT </t>
  </si>
  <si>
    <t>Presentar ante CIGYD el documento PINAR para aprobación</t>
  </si>
  <si>
    <t xml:space="preserve">Elaborar el PGD para el MVCT </t>
  </si>
  <si>
    <t>Presentar ante CIGYD el documento PGD para aprobación</t>
  </si>
  <si>
    <t>Socializar el PGD a funcionarios y contratistas del MVCT</t>
  </si>
  <si>
    <t>Contar con el PGD aprobado socializado e implementada de acuerdo en el articulo 2.8.2.5.8 del Decreto 1080 de 2015 y Decreto 612 de 2018</t>
  </si>
  <si>
    <t>Contar con el FUID elaborado, actualizado e implementado de acuerdo a lo reglamentado en el articulo 26 de la Ley 594 de 2000, articulos 7 del acuerdo 042 de 2002, Acuerdo 038 de 2000 y el articulo 13 de la ley 1712 de 2014, en todas las areas del MVCT</t>
  </si>
  <si>
    <t>Elaborar la propuesta de actualización de CCD</t>
  </si>
  <si>
    <t>Elaborar la propuesta de actualización de TRD</t>
  </si>
  <si>
    <t>Presentar al CIGYD para su aprobación la propuesta de actualización de TRD y CCD con la trazabilidad  y control del instrumento</t>
  </si>
  <si>
    <t>M5</t>
  </si>
  <si>
    <t>M6</t>
  </si>
  <si>
    <t>Presentar para convalidación las TRD y CCD al comité evaluador de documentos del AGN</t>
  </si>
  <si>
    <t>Matriz de identificación de necesidades de actualización de TRD</t>
  </si>
  <si>
    <t>Propuesta de CCD actualizados</t>
  </si>
  <si>
    <t>Propuesta de TRD actualizada</t>
  </si>
  <si>
    <t>Comunicación Oficial de solicitud de actualización del RUSD</t>
  </si>
  <si>
    <t>Acto administrativo</t>
  </si>
  <si>
    <t>Elaborar el acto administrativo de adopción</t>
  </si>
  <si>
    <t>Socialización del FUID y su correcto diligenciamiento, a las dependencias del MVCT</t>
  </si>
  <si>
    <t>Listado de series, subseries y/o asuntos</t>
  </si>
  <si>
    <t>Identificar el listado de series, subseries y/o asuntos que presentan inconsistencias en la valoración secundaria y disposicion final asignada en la TVD, con énfasis en aquellos que presentan eliminación.</t>
  </si>
  <si>
    <t>Identificar el metraje lineal por dependencia que presenta algún grado de desorganización o que no se encuentra debidamente organizado, de acuerdo con la TRD vigente.</t>
  </si>
  <si>
    <t>M7</t>
  </si>
  <si>
    <t>Presentar para aprobación ante el CIGYD, el Sistema Integrado de Conservación SIC y sus planes correspondientes (Conservación documental y preservación digital a largo plazo)</t>
  </si>
  <si>
    <t>Plan de conservación documental y programas</t>
  </si>
  <si>
    <t>Plan de preservación digital y programas</t>
  </si>
  <si>
    <t>Elaboración de acto administrativo de aprobación.</t>
  </si>
  <si>
    <t>Elaborar el inventario documental de los archivos de derechos humanos</t>
  </si>
  <si>
    <t>FUID de archivos de derechos humanos</t>
  </si>
  <si>
    <t>Programa específico de tratamiento de archivos de derechos humanos</t>
  </si>
  <si>
    <t>Presentar para aprobación del CIGYD el programa específico para el tratamiento de archivos de derechos humanos.</t>
  </si>
  <si>
    <t>Plan de trabajo de implementación de la Política de Gestión Documental</t>
  </si>
  <si>
    <t>Aprobación del plande trabajo</t>
  </si>
  <si>
    <t>Seguimiento a la implementación</t>
  </si>
  <si>
    <t>Socialización de política de gestión documental</t>
  </si>
  <si>
    <t>Grupo de Atención al Usuario y Archivo - Oficina Asesora de Planeación y Oficina de Tecnologías de la Información y las Comunicaciones</t>
  </si>
  <si>
    <t xml:space="preserve">Grupo de Atención al Usuario y Archivo  </t>
  </si>
  <si>
    <t>Grupo de Atención al Usuario y Archivo - Grupo de Comunicaciones Estratégicas</t>
  </si>
  <si>
    <t>Grupo de Atención al Usuario y Archivo - Oficina Asesora de Planeación y Oficina de Tecnologías y Comunicaciones - Subdirección de Finanzas y Presupuesto - Subdirección de Servicios Administrativos</t>
  </si>
  <si>
    <t>Grupo de Atención al Usuario y Archivo</t>
  </si>
  <si>
    <t>Politica de gestión documental</t>
  </si>
  <si>
    <t>Documento de Politica de gestión documental para aprobación</t>
  </si>
  <si>
    <t>Actas de mesas de trabajo con dependencias y listados de asistencia</t>
  </si>
  <si>
    <t>Documento matriz de identificación de necesidades de actualización de TRD</t>
  </si>
  <si>
    <t>Documento propuesta de CCD actualizados</t>
  </si>
  <si>
    <t>Documento propuesta de TRD actualizada</t>
  </si>
  <si>
    <t>Comunicación Oficial de solicitud de convalidación y acto administrativo AGN de convalidación</t>
  </si>
  <si>
    <t>Documento PINAR</t>
  </si>
  <si>
    <t>Documento matriz de herramienta de seguimiento</t>
  </si>
  <si>
    <t xml:space="preserve">Documento PGD </t>
  </si>
  <si>
    <t>PGD aprobado</t>
  </si>
  <si>
    <t>Grupo de Atención al Usuario y Archivo - Despacho del Ministro - Secretaría General</t>
  </si>
  <si>
    <t>PGD socializado</t>
  </si>
  <si>
    <t>Cronograma de implementación del PGD actualizado</t>
  </si>
  <si>
    <t>Matriz de listado de series, subseries y/o asuntos</t>
  </si>
  <si>
    <t>Grupo de Atención al Usuario y Archivo - Oficina Asesora Jurídica</t>
  </si>
  <si>
    <t>Actas de mesas de trabajo y listados de asistencia</t>
  </si>
  <si>
    <t>Documento de plan de conservación documental y programas</t>
  </si>
  <si>
    <t>Acto administrativo de aprobación SIC</t>
  </si>
  <si>
    <t>Dependencias que custodien archivos de derechos humanos</t>
  </si>
  <si>
    <t>Inventario documental de archivos de derechos humanos</t>
  </si>
  <si>
    <t>Socializar a los funcionarios de las áreas responsables de custodiar archivos de derechos humanos, el protocolo AGN</t>
  </si>
  <si>
    <t>Documento programa específico de tratamiento de archivos de derechos humanos</t>
  </si>
  <si>
    <t>Listas de asistencia de las Mesas de trabajo con dependencias</t>
  </si>
  <si>
    <t>Acta de Comité donde se evidencia la aprobacion de TRD y CCD</t>
  </si>
  <si>
    <t>Documento mediante el cua  se constata la evaluacion y convalidacion de  CCD y TRD</t>
  </si>
  <si>
    <t>Certificado de inscripcion o actualizacion de RUSD actualizado</t>
  </si>
  <si>
    <t>Presentar la solicitud de actualización del Registro Unico de Series Documentales ante el AGN</t>
  </si>
  <si>
    <t>Contar con el PINAR aprobado socializado e implementado de acuerdo en el articulo 2.8.2.5.8 del Decreto 1080 de 2015 y Decreto 612 de 2018</t>
  </si>
  <si>
    <t>Documento Propuesta  PINAR</t>
  </si>
  <si>
    <t>Divulgar el PINAR a funcionarios y contratistas del MVCT</t>
  </si>
  <si>
    <t>Campaña de divulgacion de  PINAR</t>
  </si>
  <si>
    <t xml:space="preserve">Acta donde se evidencia la aprobacion del PINAR </t>
  </si>
  <si>
    <t>Presentar ante CIGYD el  seguimiento a la implementacion del PINAR</t>
  </si>
  <si>
    <t xml:space="preserve"> Documento propuesta del PGD </t>
  </si>
  <si>
    <t>Solicitud de sesión CIGYD  presentar para aprobación el plan de trabajo para la implementación de la politica de gestión documental durante la vigencia 2019</t>
  </si>
  <si>
    <t>Acta de la sesión
Solicitud de actualizacion documental y concepto tecnico de aprobacion en el SIG.</t>
  </si>
  <si>
    <t>M8</t>
  </si>
  <si>
    <t>Divulgar el CCD y TRD a funcionarios y contratistas del MVCT</t>
  </si>
  <si>
    <t>Campaña de divulgacion de CCD y TRD</t>
  </si>
  <si>
    <t>Informe de actividades de socializacion realizados (anexos: fotos, pantallazos, correos etc)</t>
  </si>
  <si>
    <t>Presentar ante CIGYD el  seguimiento a la implementacion del PGD</t>
  </si>
  <si>
    <t>Presentación y listas de asistencia</t>
  </si>
  <si>
    <t>Realizar mesas de trabajo para asesorar a las dependecias del MVCT en el levantamiento del FUID.</t>
  </si>
  <si>
    <t>Acta de reunión y lista de asistencia</t>
  </si>
  <si>
    <t>Verificación y validación de elaboración del FUID.</t>
  </si>
  <si>
    <t>Presentar ante el CIGYD, el seguimiento al diligenciamiento del FUID de cada dependencia</t>
  </si>
  <si>
    <t>Acta de sesión</t>
  </si>
  <si>
    <t>Continuar con la implementacion de  las TVD para la organización del Fondo Documental del Extinto Inurbe e Instituto de Credito Territorial según lo definido en el acuerdo 02 de 2014.</t>
  </si>
  <si>
    <t>Elaborar la propuesta de ficha de valoración de las series, subseries y/o asuntos identificadas</t>
  </si>
  <si>
    <t>Propuesta de ficha de valoración</t>
  </si>
  <si>
    <t>Presentar al CIGYD para su aprobación la propuesta de ficha de valoración</t>
  </si>
  <si>
    <t>Socializar las fichas de valoración a los funcionarios y contratistas del Archivo Central</t>
  </si>
  <si>
    <t>Presentar al CIGYD el seguimiento a la implementación de las fichas de valoración.</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</si>
  <si>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</si>
  <si>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</si>
  <si>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</si>
  <si>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t>Realizar mesas de trabajo para hacer el acompñamiento tecnico en la organización del archivo de gestion a las dependecias del MVCT.</t>
  </si>
  <si>
    <t>Informe de estado de organización de los archivos de gestión del MVCT</t>
  </si>
  <si>
    <t>Grupo de Atención al Usuario y Archivo-todas las dependencias</t>
  </si>
  <si>
    <t>Presentar ante el CIGYD el seguimiento al avance en la organización de los archivos de gestión, en las dependencias del MVCT.</t>
  </si>
  <si>
    <t>Contar con el SIC aprobado socializado e implementado de acuerdo a lo estipulado  en el articulo 46 de la ley 594 de 2000, el acuerdo 049 de 2000, el acuerdo 050 de 2000 y el acuerdo 006 de 2014</t>
  </si>
  <si>
    <t>Elaborar diagnóstico Integral de archivo del MVCT.</t>
  </si>
  <si>
    <t>Elaborar el plan de conservación documental y los programas correspondientes</t>
  </si>
  <si>
    <t>Elaborar el plan de preservación digital a largo plazo y los programas correspondientes</t>
  </si>
  <si>
    <t>Diagnóstico integral de archivos</t>
  </si>
  <si>
    <t>Grupo de Atención al Usuario y Archivo-Oficina de Tecnologia de la Información y las Comunicaciones</t>
  </si>
  <si>
    <t>Elaborar el documento del Sistema Integrado de Conservación</t>
  </si>
  <si>
    <t>Documento propuesta del SIC</t>
  </si>
  <si>
    <t>Documento SIC aprobado</t>
  </si>
  <si>
    <t>Acta de la sesión.
Solicitud de actualizacion documental y concepto tecnico de aprobacion en el SIG</t>
  </si>
  <si>
    <t>Socializar el SIC a los funcionarios y contratistas del MVCT</t>
  </si>
  <si>
    <t>Presentacion Power point y listados de asistencia</t>
  </si>
  <si>
    <t>Presentar al CIGYD el seguimiento a la implementación del SIC.</t>
  </si>
  <si>
    <t>Disposicion Final de Documentos.La entidad debe garantizar la identificacion de series documentales relacionadas con derechos humanos conforme a las normas establecidas,previo a efectuar procesos de eliminacion documental.</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</si>
  <si>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</si>
  <si>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</si>
  <si>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</si>
  <si>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t>Elaborar el programa de  protección, valoración y acceso a los archivos de derechos humano.</t>
  </si>
  <si>
    <t>Presentar ante el CIGYD el seguimiento a la implementacion del programa para derechos humanos.</t>
  </si>
  <si>
    <t>Identificar las necesidades de actualización de la TRD y los CCD</t>
  </si>
  <si>
    <t>Esta actividad inicia en el mes de septiembre de 2020.</t>
  </si>
  <si>
    <t>Esta actividad inicia en el mes de junio de 2020.</t>
  </si>
  <si>
    <t>Esta actividad inicia en el mes de julio de 2020.</t>
  </si>
  <si>
    <t>Esta actividad inicia en el mes de octubre de 2020.</t>
  </si>
  <si>
    <t>INFORME N° 1
30/06/2019</t>
  </si>
  <si>
    <t>INFORME N° 2
30/09/2019</t>
  </si>
  <si>
    <t>Actividad sin iniciar.</t>
  </si>
  <si>
    <t>INFORME N°2
30/09/2019</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</si>
  <si>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</si>
  <si>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</si>
  <si>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</si>
  <si>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INFORME N°3
31/12/2019</t>
  </si>
  <si>
    <t>INFORME N° 3
31/12/2019</t>
  </si>
  <si>
    <r>
      <t xml:space="preserve">Se adjunta como evidencia PINAR y hoja de ruta PINAR, que fueron remitidos para aprobación a CIGYD y que de acuerdo con el Comité se ajustaron. Está pendiente por aprobación.
</t>
    </r>
    <r>
      <rPr>
        <b/>
        <sz val="11"/>
        <rFont val="Arial"/>
        <family val="2"/>
      </rPr>
      <t/>
    </r>
  </si>
  <si>
    <t xml:space="preserve"> Política de Gestión Documental. Reporta avance del 66,67%.
 Para dar por superado el hallazgo la entidad debe remitir al AGN copia de los siguientes documentos: 
▪ Política de gestión documental para los documentos físicos y/o electrónicos de archivos, que contenga el marco de referencia citado en el artículo 2.8.2.5.6 del Decreto 1080 de 2015. ▪ Copia del acta de aprobación del documento por el Comité Institucional de Gestión y Desempeño. 
Conclusión: hallazgo no superado. </t>
  </si>
  <si>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</si>
  <si>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</si>
  <si>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</si>
  <si>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</si>
  <si>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</si>
  <si>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</si>
  <si>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</si>
  <si>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</si>
  <si>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t>INFORME N°4
31/03/2020</t>
  </si>
  <si>
    <t>-</t>
  </si>
  <si>
    <t>M9</t>
  </si>
  <si>
    <t>MINISTERIO DE VIVIENDA, CIUDAD Y TERRITORIO</t>
  </si>
  <si>
    <t>JHONATHAN MALAGÓN</t>
  </si>
  <si>
    <t>CARMEN LUZ CONSUEGRA</t>
  </si>
  <si>
    <t>SUBDIRECTORA DE SERVICIOS ADMINISTRATIVOS</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</si>
  <si>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</si>
  <si>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</si>
  <si>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</si>
  <si>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INFORME N°5
30/06/2020</t>
  </si>
  <si>
    <r>
      <t xml:space="preserve">Se presenta el documento  preliminar de avance  del PGD realizado hasta la fecha, sin embargo su fecha de cumplimento esta para el 30 de septiembre. Se adjunta evidencia de avance.
</t>
    </r>
    <r>
      <rPr>
        <b/>
        <sz val="11"/>
        <rFont val="Arial"/>
        <family val="2"/>
      </rPr>
      <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</si>
  <si>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</si>
  <si>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</si>
  <si>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</si>
  <si>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</si>
  <si>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r>
      <rPr>
        <b/>
        <sz val="11"/>
        <rFont val="Arial"/>
        <family val="2"/>
      </rPr>
      <t xml:space="preserve">1. Instancia Asesora en materia Archivística.  </t>
    </r>
    <r>
      <rPr>
        <sz val="11"/>
        <rFont val="Arial"/>
        <family val="2"/>
      </rPr>
      <t xml:space="preserve">
En el PMA la entidad dejó plasmada las actividades:  
1. Solicitud de sesión CIGYD presentar para aprobación el plan de trabajo para la implementación de la política de gestión documental durante la vigencia 2019. 2. Solicitud de sesión CIGYD para presentar el seguimiento del plan de trabajo para la implementación de la política de gestión documental 
Cabe de recordar que en la visita de inspección se observó la Resolución N° 0955 de fecha 22 de diciembre de 2017 “Por la cual se crea el Comité Institucional de Gestión y Desempeño del Ministerio de Vivienda, Ciudad y Territorio”, evidenciándose que dentro de las funciones (artículo 3º) no se incluyó las funciones que cita el artículo 2.8.2.1.16 del Decreto 1080 de 2015 (Comité Interno de Archivo) para cumplimiento de la política de gestión documental al interior de la entidad en el marco de cumplimiento del Decreto 1499 de 2017. 
Todo lo concerniente a la revisión y aprobación de instrumentos archivísticos y demás actividades en gestión documental deben ser aprobadas por el Comité Institucional de Gestión y Desempeño como órgano ejecutor de la política archivística al interior de la entidad. 
Así las cosas, esperamos recibir en el próximo informe de avance del PMA copia del acto administrativo que sustituya o corrija la Resolución N° 0955 de fecha 22 de diciembre de 2017 y copia de las actas de sesiones donde se haya tratado temas en gestión documental. 
Mientras dure el tiempo de ejecución del PMA deben remitir al AGN copia de las actas de sesiones del Comité Institucional de Gestión y Desempeño. </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</si>
  <si>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</si>
  <si>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</si>
  <si>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</si>
  <si>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</si>
  <si>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r>
      <rPr>
        <b/>
        <sz val="11"/>
        <rFont val="Arial"/>
        <family val="2"/>
      </rPr>
      <t xml:space="preserve">30/09/2019 </t>
    </r>
    <r>
      <rPr>
        <sz val="11"/>
        <rFont val="Arial"/>
        <family val="2"/>
      </rPr>
      <t xml:space="preserve">El documento se presento a CIGYD esta pendiente por aprobación
</t>
    </r>
  </si>
  <si>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</si>
  <si>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</si>
  <si>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</si>
  <si>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</si>
  <si>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</si>
  <si>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</si>
  <si>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</si>
  <si>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</si>
  <si>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</si>
  <si>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</si>
  <si>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</si>
  <si>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</si>
  <si>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r>
      <rPr>
        <sz val="11"/>
        <rFont val="Arial"/>
        <family val="2"/>
      </rPr>
      <t xml:space="preserve">
</t>
    </r>
  </si>
  <si>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</si>
  <si>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</si>
  <si>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</si>
  <si>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</si>
  <si>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</si>
  <si>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</si>
  <si>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</si>
  <si>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</si>
  <si>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</si>
  <si>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r>
      <t xml:space="preserve">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
</t>
    </r>
    <r>
      <rPr>
        <b/>
        <sz val="11"/>
        <rFont val="Arial"/>
        <family val="2"/>
      </rPr>
      <t xml:space="preserve">
</t>
    </r>
    <r>
      <rPr>
        <sz val="11"/>
        <rFont val="Arial"/>
        <family val="2"/>
      </rPr>
      <t xml:space="preserve">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</si>
  <si>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</si>
  <si>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</si>
  <si>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</si>
  <si>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</si>
  <si>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</si>
  <si>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</si>
  <si>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</si>
  <si>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</si>
  <si>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</si>
  <si>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</si>
  <si>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</si>
  <si>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</si>
  <si>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</si>
  <si>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</si>
  <si>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</si>
  <si>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</si>
  <si>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</si>
  <si>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</si>
  <si>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</si>
  <si>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</si>
  <si>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</si>
  <si>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</si>
  <si>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</si>
  <si>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</si>
  <si>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</si>
  <si>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</si>
  <si>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</si>
  <si>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</si>
  <si>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</si>
  <si>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</si>
  <si>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</si>
  <si>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</si>
  <si>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</si>
  <si>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</si>
  <si>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</si>
  <si>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</si>
  <si>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</si>
  <si>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</si>
  <si>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</si>
  <si>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</si>
  <si>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</si>
  <si>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</si>
  <si>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</si>
  <si>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</si>
  <si>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</si>
  <si>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</si>
  <si>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</si>
  <si>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</si>
  <si>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</si>
  <si>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</si>
  <si>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</si>
  <si>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</si>
  <si>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</si>
  <si>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</si>
  <si>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</si>
  <si>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</si>
  <si>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</si>
  <si>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</si>
  <si>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</si>
  <si>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</si>
  <si>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</si>
  <si>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</si>
  <si>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</si>
  <si>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</si>
  <si>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</si>
  <si>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</si>
  <si>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</si>
  <si>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</si>
  <si>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</si>
  <si>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</si>
  <si>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</si>
  <si>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</si>
  <si>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</si>
  <si>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</si>
  <si>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</si>
  <si>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</si>
  <si>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</si>
  <si>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</si>
  <si>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</si>
  <si>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</si>
  <si>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</si>
  <si>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</si>
  <si>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</si>
  <si>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</si>
  <si>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</si>
  <si>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</si>
  <si>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</si>
  <si>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</si>
  <si>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</si>
  <si>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</si>
  <si>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</si>
  <si>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</si>
  <si>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</si>
  <si>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</si>
  <si>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</si>
  <si>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</si>
  <si>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</si>
  <si>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</si>
  <si>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</si>
  <si>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</si>
  <si>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</si>
  <si>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</si>
  <si>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</si>
  <si>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</si>
  <si>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</si>
  <si>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</si>
  <si>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</si>
  <si>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</si>
  <si>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</si>
  <si>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</si>
  <si>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</si>
  <si>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</si>
  <si>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</si>
  <si>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</si>
  <si>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</si>
  <si>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</si>
  <si>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</si>
  <si>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</si>
  <si>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</si>
  <si>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</si>
  <si>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</si>
  <si>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</si>
  <si>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</si>
  <si>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</si>
  <si>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</si>
  <si>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</si>
  <si>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</si>
  <si>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</si>
  <si>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</si>
  <si>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</si>
  <si>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30/09/2019 </t>
    </r>
    <r>
      <rPr>
        <sz val="11"/>
        <rFont val="Arial"/>
        <family val="2"/>
      </rPr>
      <t xml:space="preserve">Se adjuntan como evidencias Actas y lista de asistencias a las visitas y seguimiento que se vienen realizando en las diferentes dependencias el MVCT para la organización de los Archivos.
</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</si>
  <si>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</si>
  <si>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</si>
  <si>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</si>
  <si>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</si>
  <si>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</si>
  <si>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</si>
  <si>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</si>
  <si>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06/04/2020:</t>
    </r>
    <r>
      <rPr>
        <sz val="11"/>
        <rFont val="Arial"/>
        <family val="2"/>
      </rPr>
      <t xml:space="preserve"> Se había planteado que en la siguiente reunión del CIGYD se presentaría el avance en la organización de los archivos de gestión en las dependencias, pero debido a las medidas adoptadas por el Gobierno con respecto al Covid-19, no se tiene claridad sobre la próxima fecha de sesión </t>
    </r>
  </si>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</sst>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236">
    <xf numFmtId="0" fontId="0" fillId="0" borderId="0" xfId="0"/>
    <xf numFmtId="0" fontId="1" fillId="0" borderId="6" xfId="0" applyFont="1" applyBorder="1" applyAlignment="1">
      <alignment horizontal="left" vertic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1" fillId="0" borderId="4" xfId="0" applyFont="1" applyFill="1" applyBorder="1" applyAlignment="1">
      <alignment horizontal="center"/>
    </xf>
    <xf numFmtId="0" fontId="1" fillId="0" borderId="6" xfId="0" applyFont="1" applyFill="1" applyBorder="1" applyAlignment="1">
      <alignment horizontal="center" vertical="center"/>
    </xf>
    <xf numFmtId="0" fontId="2" fillId="0" borderId="0" xfId="0" applyFont="1"/>
    <xf numFmtId="0" fontId="1" fillId="2" borderId="15" xfId="0" applyFont="1" applyFill="1" applyBorder="1" applyAlignment="1">
      <alignment horizontal="center" vertical="center" wrapText="1"/>
    </xf>
    <xf numFmtId="0" fontId="2" fillId="0" borderId="2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2" fontId="0" fillId="0" borderId="0" xfId="0" applyNumberFormat="1"/>
    <xf numFmtId="0" fontId="2" fillId="3" borderId="4" xfId="0" applyFont="1" applyFill="1" applyBorder="1" applyAlignment="1">
      <alignment horizontal="justify"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0" borderId="8"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0" fontId="2" fillId="3" borderId="31"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0" fontId="2" fillId="0" borderId="31"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0" fontId="2" fillId="3" borderId="36" xfId="0" applyFont="1" applyFill="1" applyBorder="1" applyAlignment="1" applyProtection="1">
      <alignment horizontal="center" vertical="center" wrapText="1"/>
      <protection locked="0"/>
    </xf>
    <xf numFmtId="0" fontId="1" fillId="0" borderId="0" xfId="0" applyFont="1" applyAlignment="1">
      <alignment horizontal="righ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9" fontId="2" fillId="3" borderId="36" xfId="0" applyNumberFormat="1" applyFont="1" applyFill="1" applyBorder="1" applyAlignment="1">
      <alignment horizontal="center" vertical="center" wrapText="1"/>
    </xf>
    <xf numFmtId="0" fontId="2" fillId="0" borderId="0" xfId="0" applyFont="1" applyFill="1" applyBorder="1"/>
    <xf numFmtId="0" fontId="2" fillId="3" borderId="29" xfId="0" applyFont="1" applyFill="1" applyBorder="1" applyAlignment="1">
      <alignment horizontal="justify" vertical="center" wrapText="1"/>
    </xf>
    <xf numFmtId="0" fontId="2" fillId="0" borderId="13" xfId="0" applyFont="1" applyFill="1" applyBorder="1" applyAlignment="1">
      <alignment horizontal="justify" vertical="top" wrapText="1"/>
    </xf>
    <xf numFmtId="0" fontId="2" fillId="0" borderId="4" xfId="0" applyFont="1" applyFill="1" applyBorder="1" applyAlignment="1">
      <alignment horizontal="justify" vertical="top" wrapText="1"/>
    </xf>
    <xf numFmtId="14" fontId="2" fillId="0" borderId="4" xfId="0" applyNumberFormat="1" applyFont="1" applyFill="1" applyBorder="1" applyAlignment="1">
      <alignment horizontal="justify" vertical="center" wrapText="1"/>
    </xf>
    <xf numFmtId="0" fontId="2" fillId="0" borderId="0" xfId="0" applyFont="1" applyFill="1"/>
    <xf numFmtId="0" fontId="2" fillId="0" borderId="31"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2" fillId="0" borderId="37" xfId="0" applyFont="1" applyFill="1" applyBorder="1" applyAlignment="1">
      <alignment horizontal="justify" vertical="top" wrapText="1"/>
    </xf>
    <xf numFmtId="0" fontId="2" fillId="3" borderId="31"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4" xfId="0" applyFont="1" applyBorder="1" applyAlignment="1">
      <alignment horizontal="justify" vertical="center" wrapText="1"/>
    </xf>
    <xf numFmtId="0" fontId="2" fillId="0" borderId="0" xfId="0" applyFont="1" applyFill="1" applyBorder="1" applyAlignment="1">
      <alignment vertical="top" wrapText="1"/>
    </xf>
    <xf numFmtId="0" fontId="2" fillId="0" borderId="8" xfId="0" applyFont="1" applyFill="1" applyBorder="1" applyAlignment="1">
      <alignment horizontal="center" vertical="top" wrapText="1"/>
    </xf>
    <xf numFmtId="0" fontId="2" fillId="0" borderId="16"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2" fillId="0" borderId="4" xfId="0" applyFont="1" applyBorder="1" applyAlignment="1">
      <alignment horizontal="left" vertical="center"/>
    </xf>
    <xf numFmtId="0" fontId="2" fillId="0" borderId="8" xfId="0" applyFont="1" applyFill="1" applyBorder="1" applyAlignment="1">
      <alignment horizontal="justify" vertical="top" wrapText="1"/>
    </xf>
    <xf numFmtId="0" fontId="2" fillId="2" borderId="4"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4" xfId="0" applyFont="1" applyBorder="1" applyAlignment="1">
      <alignment horizontal="justify" vertical="center"/>
    </xf>
    <xf numFmtId="0" fontId="2" fillId="0" borderId="30" xfId="0" applyFont="1" applyFill="1" applyBorder="1" applyAlignment="1">
      <alignment horizontal="justify" vertical="top" wrapText="1"/>
    </xf>
    <xf numFmtId="14" fontId="2" fillId="3" borderId="8" xfId="0" applyNumberFormat="1" applyFont="1" applyFill="1" applyBorder="1" applyAlignment="1">
      <alignment horizontal="justify" vertical="center" wrapText="1"/>
    </xf>
    <xf numFmtId="14" fontId="2" fillId="3" borderId="4" xfId="0" applyNumberFormat="1" applyFont="1" applyFill="1" applyBorder="1" applyAlignment="1">
      <alignment vertical="center" wrapText="1"/>
    </xf>
    <xf numFmtId="14" fontId="2" fillId="3" borderId="31"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0" xfId="0" applyFont="1" applyAlignment="1">
      <alignment vertical="center"/>
    </xf>
    <xf numFmtId="0" fontId="2" fillId="3" borderId="8" xfId="0" applyFont="1" applyFill="1" applyBorder="1" applyAlignment="1">
      <alignment vertical="center" wrapText="1"/>
    </xf>
    <xf numFmtId="0" fontId="2" fillId="0" borderId="0" xfId="0" applyFont="1" applyFill="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xf>
    <xf numFmtId="0" fontId="2" fillId="0" borderId="34"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10" fontId="2" fillId="0" borderId="31"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6" xfId="0" applyFont="1" applyFill="1" applyBorder="1" applyAlignment="1">
      <alignment horizontal="justify" vertical="top" wrapText="1"/>
    </xf>
    <xf numFmtId="0" fontId="2" fillId="0" borderId="37" xfId="0" applyFont="1" applyFill="1" applyBorder="1" applyAlignment="1">
      <alignment horizontal="justify" vertical="top" wrapText="1"/>
    </xf>
    <xf numFmtId="0" fontId="2" fillId="0" borderId="38" xfId="0" applyFont="1" applyFill="1" applyBorder="1" applyAlignment="1">
      <alignment horizontal="justify" vertical="top" wrapText="1"/>
    </xf>
    <xf numFmtId="0" fontId="2" fillId="0" borderId="30" xfId="0" applyFont="1" applyFill="1" applyBorder="1" applyAlignment="1">
      <alignment horizontal="center" vertical="center" wrapText="1"/>
    </xf>
    <xf numFmtId="0" fontId="1" fillId="2" borderId="31"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9" fontId="2" fillId="3" borderId="30" xfId="0" applyNumberFormat="1" applyFont="1" applyFill="1" applyBorder="1" applyAlignment="1">
      <alignment horizontal="center" vertical="center" wrapText="1"/>
    </xf>
    <xf numFmtId="0" fontId="2" fillId="3" borderId="31"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0" fontId="2" fillId="0" borderId="30"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0" fontId="2" fillId="0" borderId="31" xfId="1" applyNumberFormat="1" applyFont="1" applyFill="1" applyBorder="1" applyAlignment="1">
      <alignment horizontal="center" vertical="center" wrapText="1"/>
    </xf>
    <xf numFmtId="10" fontId="2" fillId="0" borderId="30" xfId="1" applyNumberFormat="1" applyFont="1" applyFill="1" applyBorder="1" applyAlignment="1">
      <alignment horizontal="center" vertical="center" wrapText="1"/>
    </xf>
    <xf numFmtId="10" fontId="2" fillId="0" borderId="8" xfId="1" applyNumberFormat="1" applyFont="1" applyFill="1" applyBorder="1" applyAlignment="1">
      <alignment horizontal="center" vertical="center" wrapText="1"/>
    </xf>
    <xf numFmtId="0" fontId="2" fillId="3" borderId="29" xfId="0" applyFont="1" applyFill="1" applyBorder="1" applyAlignment="1" applyProtection="1">
      <alignment horizontal="center" vertical="center" wrapText="1"/>
      <protection locked="0"/>
    </xf>
    <xf numFmtId="14" fontId="2" fillId="3" borderId="30" xfId="0" applyNumberFormat="1"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8" xfId="0" applyFont="1" applyFill="1" applyBorder="1" applyAlignment="1">
      <alignment horizontal="center" vertical="center" wrapText="1"/>
    </xf>
    <xf numFmtId="14" fontId="2" fillId="0" borderId="30" xfId="0" applyNumberFormat="1"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2" borderId="8" xfId="0" applyFont="1" applyFill="1" applyBorder="1" applyAlignment="1">
      <alignment horizontal="center" vertical="center" textRotation="89" wrapText="1"/>
    </xf>
    <xf numFmtId="10" fontId="2" fillId="0" borderId="29" xfId="0" applyNumberFormat="1" applyFont="1" applyFill="1" applyBorder="1" applyAlignment="1">
      <alignment horizontal="center" vertical="center" wrapText="1"/>
    </xf>
    <xf numFmtId="10" fontId="2" fillId="3" borderId="31" xfId="0" applyNumberFormat="1" applyFont="1" applyFill="1" applyBorder="1" applyAlignment="1">
      <alignment horizontal="center" vertical="center" wrapText="1"/>
    </xf>
    <xf numFmtId="10" fontId="2" fillId="3" borderId="3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3" borderId="39"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9" fontId="2" fillId="3" borderId="36"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38" xfId="0" applyNumberFormat="1"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3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14" fontId="2" fillId="0" borderId="29" xfId="0" applyNumberFormat="1" applyFont="1" applyFill="1" applyBorder="1" applyAlignment="1">
      <alignment horizontal="center" vertical="center" wrapText="1"/>
    </xf>
    <xf numFmtId="1" fontId="2" fillId="3" borderId="29" xfId="0" applyNumberFormat="1" applyFont="1" applyFill="1" applyBorder="1" applyAlignment="1">
      <alignment horizontal="center" vertical="center" wrapText="1"/>
    </xf>
    <xf numFmtId="9" fontId="2" fillId="0" borderId="31" xfId="1" applyFont="1" applyFill="1" applyBorder="1" applyAlignment="1">
      <alignment horizontal="center" vertical="center" wrapText="1"/>
    </xf>
    <xf numFmtId="9" fontId="2" fillId="0" borderId="8" xfId="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9" xfId="0" applyFont="1" applyFill="1" applyBorder="1" applyAlignment="1">
      <alignment horizontal="center" vertical="center" textRotation="89" wrapText="1"/>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2" fillId="0" borderId="4" xfId="0" applyFont="1" applyFill="1" applyBorder="1" applyAlignment="1">
      <alignment horizontal="center" vertical="center" wrapText="1"/>
    </xf>
    <xf numFmtId="0" fontId="1" fillId="2" borderId="4" xfId="0" applyFont="1" applyFill="1" applyBorder="1" applyAlignment="1">
      <alignment horizontal="center" vertical="center" textRotation="89"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4" fontId="2" fillId="3" borderId="29"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2" fillId="0" borderId="36" xfId="0" applyFont="1" applyFill="1" applyBorder="1" applyAlignment="1">
      <alignment horizontal="justify" vertical="center" wrapText="1"/>
    </xf>
    <xf numFmtId="0" fontId="2" fillId="0" borderId="37"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155"/>
  <sheetViews>
    <sheetView showGridLines="0" tabSelected="1" topLeftCell="H81" zoomScale="50" zoomScaleNormal="50" zoomScalePageLayoutView="55" workbookViewId="0">
      <selection activeCell="P89" sqref="P89"/>
    </sheetView>
  </sheetViews>
  <sheetFormatPr baseColWidth="10" defaultColWidth="11.5" defaultRowHeight="14"/>
  <cols>
    <col min="1" max="1" width="23.83203125" style="10" customWidth="1"/>
    <col min="2" max="2" width="47.33203125" style="10" customWidth="1"/>
    <col min="3" max="3" width="16.6640625" style="10" customWidth="1"/>
    <col min="4" max="4" width="37.33203125" style="10" customWidth="1"/>
    <col min="5" max="5" width="14.5" style="10" customWidth="1"/>
    <col min="6" max="6" width="33.5" style="28" customWidth="1"/>
    <col min="7" max="8" width="18.83203125" style="10" customWidth="1"/>
    <col min="9" max="9" width="18.5" style="93" customWidth="1"/>
    <col min="10" max="10" width="20.1640625" style="94" customWidth="1"/>
    <col min="11" max="11" width="24.1640625" style="10" customWidth="1"/>
    <col min="12" max="12" width="26.5" style="10" customWidth="1"/>
    <col min="13" max="13" width="88.5" style="28" customWidth="1"/>
    <col min="14" max="14" width="25" style="10" hidden="1" customWidth="1"/>
    <col min="15" max="15" width="23" style="10" customWidth="1"/>
    <col min="16" max="16" width="100.83203125" style="28" customWidth="1"/>
    <col min="17" max="17" width="25.5" style="10" customWidth="1"/>
    <col min="18" max="18" width="20.6640625" style="10" customWidth="1"/>
    <col min="19" max="19" width="22.33203125" style="10" customWidth="1"/>
    <col min="20" max="20" width="78.33203125" style="10" customWidth="1"/>
    <col min="21" max="21" width="49.5" style="54" customWidth="1"/>
    <col min="22" max="22" width="22.33203125" style="54" customWidth="1"/>
    <col min="23" max="16384" width="11.5" style="10"/>
  </cols>
  <sheetData>
    <row r="3" spans="1:22">
      <c r="A3" s="201" t="s">
        <v>0</v>
      </c>
      <c r="B3" s="202"/>
      <c r="C3" s="203" t="s">
        <v>245</v>
      </c>
      <c r="D3" s="204"/>
      <c r="E3" s="204"/>
      <c r="F3" s="204"/>
      <c r="G3" s="204"/>
      <c r="H3" s="204"/>
      <c r="I3" s="205"/>
      <c r="J3" s="8" t="s">
        <v>1</v>
      </c>
      <c r="K3" s="206"/>
      <c r="L3" s="207"/>
      <c r="M3" s="207"/>
      <c r="N3" s="207"/>
      <c r="O3" s="207"/>
      <c r="P3" s="207"/>
      <c r="Q3" s="207"/>
      <c r="R3" s="207"/>
      <c r="S3" s="207"/>
      <c r="T3" s="208"/>
    </row>
    <row r="4" spans="1:22">
      <c r="A4" s="209" t="s">
        <v>2</v>
      </c>
      <c r="B4" s="209"/>
      <c r="C4" s="203" t="s">
        <v>246</v>
      </c>
      <c r="D4" s="204"/>
      <c r="E4" s="204"/>
      <c r="F4" s="204"/>
      <c r="G4" s="204"/>
      <c r="H4" s="204"/>
      <c r="I4" s="205"/>
      <c r="J4" s="203" t="s">
        <v>3</v>
      </c>
      <c r="K4" s="205"/>
      <c r="L4" s="210">
        <v>43592</v>
      </c>
      <c r="M4" s="211"/>
      <c r="N4" s="211"/>
      <c r="O4" s="211"/>
      <c r="P4" s="211"/>
      <c r="Q4" s="211"/>
      <c r="R4" s="211"/>
      <c r="S4" s="211"/>
      <c r="T4" s="212"/>
    </row>
    <row r="5" spans="1:22">
      <c r="A5" s="209" t="s">
        <v>4</v>
      </c>
      <c r="B5" s="209"/>
      <c r="C5" s="214" t="s">
        <v>247</v>
      </c>
      <c r="D5" s="215"/>
      <c r="E5" s="215"/>
      <c r="F5" s="215"/>
      <c r="G5" s="215"/>
      <c r="H5" s="215"/>
      <c r="I5" s="216"/>
      <c r="J5" s="214" t="s">
        <v>5</v>
      </c>
      <c r="K5" s="216"/>
      <c r="L5" s="210">
        <v>44377</v>
      </c>
      <c r="M5" s="211"/>
      <c r="N5" s="211"/>
      <c r="O5" s="211"/>
      <c r="P5" s="211"/>
      <c r="Q5" s="211"/>
      <c r="R5" s="211"/>
      <c r="S5" s="211"/>
      <c r="T5" s="212"/>
    </row>
    <row r="6" spans="1:22">
      <c r="A6" s="209" t="s">
        <v>6</v>
      </c>
      <c r="B6" s="209"/>
      <c r="C6" s="51" t="s">
        <v>248</v>
      </c>
      <c r="D6" s="1"/>
      <c r="E6" s="1"/>
      <c r="F6" s="25"/>
      <c r="G6" s="1"/>
      <c r="H6" s="1"/>
      <c r="I6" s="52"/>
      <c r="J6" s="9"/>
      <c r="K6" s="1"/>
      <c r="L6" s="52"/>
      <c r="M6" s="25"/>
      <c r="N6" s="52"/>
      <c r="O6" s="52"/>
      <c r="P6" s="25"/>
      <c r="Q6" s="52"/>
      <c r="R6" s="52"/>
      <c r="S6" s="52"/>
      <c r="T6" s="52"/>
    </row>
    <row r="7" spans="1:22" ht="57.75" customHeight="1" thickBot="1">
      <c r="A7" s="220" t="s">
        <v>41</v>
      </c>
      <c r="B7" s="220"/>
      <c r="C7" s="217"/>
      <c r="D7" s="218"/>
      <c r="E7" s="218"/>
      <c r="F7" s="218"/>
      <c r="G7" s="218"/>
      <c r="H7" s="218"/>
      <c r="I7" s="218"/>
      <c r="J7" s="218"/>
      <c r="K7" s="218"/>
      <c r="L7" s="218"/>
      <c r="M7" s="218"/>
      <c r="N7" s="218"/>
      <c r="O7" s="218"/>
      <c r="P7" s="218"/>
      <c r="Q7" s="218"/>
      <c r="R7" s="218"/>
      <c r="S7" s="218"/>
      <c r="T7" s="219"/>
    </row>
    <row r="8" spans="1:22">
      <c r="A8" s="185" t="s">
        <v>39</v>
      </c>
      <c r="B8" s="186"/>
      <c r="C8" s="187"/>
      <c r="D8" s="187"/>
      <c r="E8" s="187"/>
      <c r="F8" s="187"/>
      <c r="G8" s="187"/>
      <c r="H8" s="187"/>
      <c r="I8" s="187"/>
      <c r="J8" s="187"/>
      <c r="K8" s="187"/>
      <c r="L8" s="187"/>
      <c r="M8" s="187"/>
      <c r="N8" s="187"/>
      <c r="O8" s="188"/>
      <c r="P8" s="172" t="s">
        <v>38</v>
      </c>
      <c r="Q8" s="173"/>
      <c r="R8" s="182" t="s">
        <v>37</v>
      </c>
      <c r="S8" s="183"/>
      <c r="T8" s="184"/>
      <c r="U8" s="169"/>
      <c r="V8" s="169"/>
    </row>
    <row r="9" spans="1:22" ht="41.25" customHeight="1">
      <c r="A9" s="178" t="s">
        <v>7</v>
      </c>
      <c r="B9" s="176" t="s">
        <v>8</v>
      </c>
      <c r="C9" s="176" t="s">
        <v>43</v>
      </c>
      <c r="D9" s="176" t="s">
        <v>9</v>
      </c>
      <c r="E9" s="176" t="s">
        <v>58</v>
      </c>
      <c r="F9" s="176" t="s">
        <v>10</v>
      </c>
      <c r="G9" s="176" t="s">
        <v>11</v>
      </c>
      <c r="H9" s="176"/>
      <c r="I9" s="176" t="s">
        <v>12</v>
      </c>
      <c r="J9" s="176" t="s">
        <v>13</v>
      </c>
      <c r="K9" s="176" t="s">
        <v>14</v>
      </c>
      <c r="L9" s="176" t="s">
        <v>15</v>
      </c>
      <c r="M9" s="176" t="s">
        <v>16</v>
      </c>
      <c r="N9" s="176" t="s">
        <v>17</v>
      </c>
      <c r="O9" s="191" t="s">
        <v>20</v>
      </c>
      <c r="P9" s="180" t="s">
        <v>36</v>
      </c>
      <c r="Q9" s="174" t="s">
        <v>42</v>
      </c>
      <c r="R9" s="189" t="s">
        <v>18</v>
      </c>
      <c r="S9" s="190" t="s">
        <v>19</v>
      </c>
      <c r="T9" s="171" t="s">
        <v>40</v>
      </c>
      <c r="U9" s="170"/>
      <c r="V9" s="170"/>
    </row>
    <row r="10" spans="1:22" ht="34.5" customHeight="1" thickBot="1">
      <c r="A10" s="179"/>
      <c r="B10" s="177"/>
      <c r="C10" s="177"/>
      <c r="D10" s="177"/>
      <c r="E10" s="177"/>
      <c r="F10" s="177"/>
      <c r="G10" s="11" t="s">
        <v>21</v>
      </c>
      <c r="H10" s="11" t="s">
        <v>22</v>
      </c>
      <c r="I10" s="177"/>
      <c r="J10" s="177"/>
      <c r="K10" s="177"/>
      <c r="L10" s="177"/>
      <c r="M10" s="177"/>
      <c r="N10" s="177"/>
      <c r="O10" s="192"/>
      <c r="P10" s="181"/>
      <c r="Q10" s="175"/>
      <c r="R10" s="189"/>
      <c r="S10" s="190"/>
      <c r="T10" s="171"/>
      <c r="U10" s="170"/>
      <c r="V10" s="170"/>
    </row>
    <row r="11" spans="1:22" ht="226.5" customHeight="1">
      <c r="A11" s="227">
        <v>1</v>
      </c>
      <c r="B11" s="146" t="s">
        <v>84</v>
      </c>
      <c r="C11" s="193" t="s">
        <v>47</v>
      </c>
      <c r="D11" s="146" t="s">
        <v>86</v>
      </c>
      <c r="E11" s="158" t="s">
        <v>44</v>
      </c>
      <c r="F11" s="163" t="s">
        <v>173</v>
      </c>
      <c r="G11" s="213">
        <v>43592</v>
      </c>
      <c r="H11" s="165">
        <v>43615</v>
      </c>
      <c r="I11" s="166">
        <f>(H11-G11)/7</f>
        <v>3.2857142857142856</v>
      </c>
      <c r="J11" s="142">
        <v>1</v>
      </c>
      <c r="K11" s="134" t="s">
        <v>129</v>
      </c>
      <c r="L11" s="142">
        <f>AVERAGE(J11:J16)</f>
        <v>0.66666666666666663</v>
      </c>
      <c r="M11" s="55" t="s">
        <v>229</v>
      </c>
      <c r="N11" s="146" t="s">
        <v>133</v>
      </c>
      <c r="O11" s="147" t="s">
        <v>174</v>
      </c>
      <c r="P11" s="26" t="s">
        <v>257</v>
      </c>
      <c r="Q11" s="12" t="s">
        <v>223</v>
      </c>
      <c r="R11" s="96"/>
      <c r="S11" s="99"/>
      <c r="T11" s="119" t="s">
        <v>258</v>
      </c>
    </row>
    <row r="12" spans="1:22" ht="117.75" customHeight="1">
      <c r="A12" s="225"/>
      <c r="B12" s="122"/>
      <c r="C12" s="124"/>
      <c r="D12" s="122"/>
      <c r="E12" s="140"/>
      <c r="F12" s="164"/>
      <c r="G12" s="135"/>
      <c r="H12" s="138"/>
      <c r="I12" s="130"/>
      <c r="J12" s="129"/>
      <c r="K12" s="127"/>
      <c r="L12" s="129"/>
      <c r="M12" s="24" t="s">
        <v>259</v>
      </c>
      <c r="N12" s="122"/>
      <c r="O12" s="148"/>
      <c r="P12" s="26" t="s">
        <v>260</v>
      </c>
      <c r="Q12" s="12" t="s">
        <v>224</v>
      </c>
      <c r="R12" s="97"/>
      <c r="S12" s="100"/>
      <c r="T12" s="120"/>
    </row>
    <row r="13" spans="1:22" ht="141.75" customHeight="1">
      <c r="A13" s="225"/>
      <c r="B13" s="122"/>
      <c r="C13" s="124"/>
      <c r="D13" s="122"/>
      <c r="E13" s="106"/>
      <c r="F13" s="160"/>
      <c r="G13" s="114"/>
      <c r="H13" s="116"/>
      <c r="I13" s="112"/>
      <c r="J13" s="110"/>
      <c r="K13" s="128"/>
      <c r="L13" s="129"/>
      <c r="M13" s="30" t="s">
        <v>261</v>
      </c>
      <c r="N13" s="118"/>
      <c r="O13" s="149"/>
      <c r="P13" s="26" t="s">
        <v>262</v>
      </c>
      <c r="Q13" s="12" t="s">
        <v>230</v>
      </c>
      <c r="R13" s="98"/>
      <c r="S13" s="101"/>
      <c r="T13" s="120"/>
    </row>
    <row r="14" spans="1:22" ht="118.5" customHeight="1">
      <c r="A14" s="225"/>
      <c r="B14" s="122"/>
      <c r="C14" s="124"/>
      <c r="D14" s="122"/>
      <c r="E14" s="105" t="s">
        <v>45</v>
      </c>
      <c r="F14" s="159" t="s">
        <v>87</v>
      </c>
      <c r="G14" s="115">
        <v>43710</v>
      </c>
      <c r="H14" s="115">
        <v>43738</v>
      </c>
      <c r="I14" s="161">
        <f t="shared" ref="I14:I143" si="0">(H14-G14)/7</f>
        <v>4</v>
      </c>
      <c r="J14" s="167">
        <v>1</v>
      </c>
      <c r="K14" s="161" t="s">
        <v>130</v>
      </c>
      <c r="L14" s="129"/>
      <c r="M14" s="24" t="s">
        <v>263</v>
      </c>
      <c r="N14" s="117" t="s">
        <v>134</v>
      </c>
      <c r="O14" s="117" t="s">
        <v>85</v>
      </c>
      <c r="P14" s="26" t="s">
        <v>264</v>
      </c>
      <c r="Q14" s="16" t="s">
        <v>224</v>
      </c>
      <c r="R14" s="96"/>
      <c r="S14" s="99"/>
      <c r="T14" s="120"/>
    </row>
    <row r="15" spans="1:22" ht="117" customHeight="1">
      <c r="A15" s="225"/>
      <c r="B15" s="122"/>
      <c r="C15" s="124"/>
      <c r="D15" s="122"/>
      <c r="E15" s="106"/>
      <c r="F15" s="160"/>
      <c r="G15" s="116"/>
      <c r="H15" s="116"/>
      <c r="I15" s="162"/>
      <c r="J15" s="168"/>
      <c r="K15" s="162"/>
      <c r="L15" s="129"/>
      <c r="M15" s="24" t="s">
        <v>265</v>
      </c>
      <c r="N15" s="118"/>
      <c r="O15" s="118"/>
      <c r="P15" s="26" t="s">
        <v>266</v>
      </c>
      <c r="Q15" s="12" t="s">
        <v>230</v>
      </c>
      <c r="R15" s="98"/>
      <c r="S15" s="101"/>
      <c r="T15" s="120"/>
    </row>
    <row r="16" spans="1:22" ht="51.75" customHeight="1">
      <c r="A16" s="225"/>
      <c r="B16" s="122"/>
      <c r="C16" s="124"/>
      <c r="D16" s="122"/>
      <c r="E16" s="105" t="s">
        <v>46</v>
      </c>
      <c r="F16" s="117" t="s">
        <v>87</v>
      </c>
      <c r="G16" s="115">
        <v>43801</v>
      </c>
      <c r="H16" s="115">
        <v>43819</v>
      </c>
      <c r="I16" s="111">
        <f>(H16-G16)/7</f>
        <v>2.5714285714285716</v>
      </c>
      <c r="J16" s="109">
        <v>0</v>
      </c>
      <c r="K16" s="107" t="s">
        <v>131</v>
      </c>
      <c r="L16" s="129"/>
      <c r="M16" s="24" t="s">
        <v>243</v>
      </c>
      <c r="N16" s="117" t="s">
        <v>134</v>
      </c>
      <c r="O16" s="151" t="s">
        <v>85</v>
      </c>
      <c r="P16" s="26" t="s">
        <v>267</v>
      </c>
      <c r="Q16" s="12" t="s">
        <v>230</v>
      </c>
      <c r="R16" s="96"/>
      <c r="S16" s="99"/>
      <c r="T16" s="120"/>
    </row>
    <row r="17" spans="1:22" ht="125.25" customHeight="1">
      <c r="A17" s="225"/>
      <c r="B17" s="122"/>
      <c r="C17" s="124"/>
      <c r="D17" s="122"/>
      <c r="E17" s="140"/>
      <c r="F17" s="122"/>
      <c r="G17" s="138"/>
      <c r="H17" s="138"/>
      <c r="I17" s="130"/>
      <c r="J17" s="129"/>
      <c r="K17" s="125"/>
      <c r="L17" s="129"/>
      <c r="M17" s="24" t="s">
        <v>243</v>
      </c>
      <c r="N17" s="122"/>
      <c r="O17" s="152"/>
      <c r="P17" s="26" t="s">
        <v>268</v>
      </c>
      <c r="Q17" s="12" t="s">
        <v>242</v>
      </c>
      <c r="R17" s="97"/>
      <c r="S17" s="100"/>
      <c r="T17" s="120"/>
    </row>
    <row r="18" spans="1:22" ht="125.25" customHeight="1">
      <c r="A18" s="226"/>
      <c r="B18" s="118"/>
      <c r="C18" s="141"/>
      <c r="D18" s="118"/>
      <c r="E18" s="106"/>
      <c r="F18" s="118"/>
      <c r="G18" s="116"/>
      <c r="H18" s="116"/>
      <c r="I18" s="112"/>
      <c r="J18" s="110"/>
      <c r="K18" s="108"/>
      <c r="L18" s="110"/>
      <c r="M18" s="29" t="s">
        <v>269</v>
      </c>
      <c r="N18" s="118"/>
      <c r="O18" s="153"/>
      <c r="P18" s="26" t="s">
        <v>270</v>
      </c>
      <c r="Q18" s="12" t="s">
        <v>252</v>
      </c>
      <c r="R18" s="98"/>
      <c r="S18" s="101"/>
      <c r="T18" s="121"/>
    </row>
    <row r="19" spans="1:22" ht="157.5" customHeight="1">
      <c r="A19" s="224">
        <v>2</v>
      </c>
      <c r="B19" s="117" t="s">
        <v>227</v>
      </c>
      <c r="C19" s="123" t="s">
        <v>48</v>
      </c>
      <c r="D19" s="117" t="s">
        <v>88</v>
      </c>
      <c r="E19" s="105" t="s">
        <v>44</v>
      </c>
      <c r="F19" s="117" t="s">
        <v>89</v>
      </c>
      <c r="G19" s="115">
        <v>43770</v>
      </c>
      <c r="H19" s="115">
        <v>43799</v>
      </c>
      <c r="I19" s="111">
        <f t="shared" si="0"/>
        <v>4.1428571428571432</v>
      </c>
      <c r="J19" s="109">
        <v>1</v>
      </c>
      <c r="K19" s="126" t="s">
        <v>138</v>
      </c>
      <c r="L19" s="143">
        <f>AVERAGE(J19:J24)</f>
        <v>0.66666666666666663</v>
      </c>
      <c r="M19" s="30" t="s">
        <v>271</v>
      </c>
      <c r="N19" s="117" t="s">
        <v>133</v>
      </c>
      <c r="O19" s="154" t="s">
        <v>139</v>
      </c>
      <c r="P19" s="26" t="s">
        <v>272</v>
      </c>
      <c r="Q19" s="16" t="s">
        <v>224</v>
      </c>
      <c r="R19" s="96"/>
      <c r="S19" s="99"/>
      <c r="T19" s="102" t="s">
        <v>233</v>
      </c>
    </row>
    <row r="20" spans="1:22" ht="90.75" customHeight="1">
      <c r="A20" s="225"/>
      <c r="B20" s="122"/>
      <c r="C20" s="124"/>
      <c r="D20" s="122"/>
      <c r="E20" s="140"/>
      <c r="F20" s="122"/>
      <c r="G20" s="138"/>
      <c r="H20" s="138"/>
      <c r="I20" s="130"/>
      <c r="J20" s="129"/>
      <c r="K20" s="127"/>
      <c r="L20" s="144"/>
      <c r="M20" s="30" t="s">
        <v>273</v>
      </c>
      <c r="N20" s="122"/>
      <c r="O20" s="155"/>
      <c r="P20" s="26" t="s">
        <v>274</v>
      </c>
      <c r="Q20" s="12" t="s">
        <v>230</v>
      </c>
      <c r="R20" s="97"/>
      <c r="S20" s="100"/>
      <c r="T20" s="103"/>
    </row>
    <row r="21" spans="1:22" ht="180.75" customHeight="1">
      <c r="A21" s="225"/>
      <c r="B21" s="122"/>
      <c r="C21" s="124"/>
      <c r="D21" s="122"/>
      <c r="E21" s="106"/>
      <c r="F21" s="118"/>
      <c r="G21" s="116"/>
      <c r="H21" s="116"/>
      <c r="I21" s="112"/>
      <c r="J21" s="110"/>
      <c r="K21" s="128"/>
      <c r="L21" s="144"/>
      <c r="M21" s="30" t="s">
        <v>275</v>
      </c>
      <c r="N21" s="118"/>
      <c r="O21" s="156"/>
      <c r="P21" s="26" t="s">
        <v>276</v>
      </c>
      <c r="Q21" s="12" t="s">
        <v>252</v>
      </c>
      <c r="R21" s="98"/>
      <c r="S21" s="101"/>
      <c r="T21" s="103"/>
    </row>
    <row r="22" spans="1:22" ht="84.75" customHeight="1">
      <c r="A22" s="225"/>
      <c r="B22" s="122"/>
      <c r="C22" s="124"/>
      <c r="D22" s="122"/>
      <c r="E22" s="105" t="s">
        <v>45</v>
      </c>
      <c r="F22" s="117" t="s">
        <v>90</v>
      </c>
      <c r="G22" s="115">
        <v>43800</v>
      </c>
      <c r="H22" s="115">
        <v>43829</v>
      </c>
      <c r="I22" s="111">
        <f t="shared" si="0"/>
        <v>4.1428571428571432</v>
      </c>
      <c r="J22" s="109">
        <v>1</v>
      </c>
      <c r="K22" s="126" t="s">
        <v>92</v>
      </c>
      <c r="L22" s="144"/>
      <c r="M22" s="24" t="s">
        <v>277</v>
      </c>
      <c r="N22" s="117" t="s">
        <v>134</v>
      </c>
      <c r="O22" s="150" t="s">
        <v>85</v>
      </c>
      <c r="P22" s="26" t="s">
        <v>278</v>
      </c>
      <c r="Q22" s="12" t="s">
        <v>230</v>
      </c>
      <c r="R22" s="96"/>
      <c r="S22" s="99"/>
      <c r="T22" s="103"/>
    </row>
    <row r="23" spans="1:22" s="59" customFormat="1" ht="180" customHeight="1">
      <c r="A23" s="225"/>
      <c r="B23" s="122"/>
      <c r="C23" s="124"/>
      <c r="D23" s="122"/>
      <c r="E23" s="106"/>
      <c r="F23" s="118"/>
      <c r="G23" s="116"/>
      <c r="H23" s="116"/>
      <c r="I23" s="112"/>
      <c r="J23" s="110"/>
      <c r="K23" s="128"/>
      <c r="L23" s="144"/>
      <c r="M23" s="58" t="s">
        <v>279</v>
      </c>
      <c r="N23" s="118"/>
      <c r="O23" s="149"/>
      <c r="P23" s="26" t="s">
        <v>280</v>
      </c>
      <c r="Q23" s="12" t="s">
        <v>252</v>
      </c>
      <c r="R23" s="98"/>
      <c r="S23" s="101"/>
      <c r="T23" s="103"/>
      <c r="U23" s="54"/>
      <c r="V23" s="54"/>
    </row>
    <row r="24" spans="1:22" ht="182.25" customHeight="1">
      <c r="A24" s="225"/>
      <c r="B24" s="122"/>
      <c r="C24" s="124"/>
      <c r="D24" s="122"/>
      <c r="E24" s="105" t="s">
        <v>46</v>
      </c>
      <c r="F24" s="117" t="s">
        <v>91</v>
      </c>
      <c r="G24" s="115">
        <v>43832</v>
      </c>
      <c r="H24" s="115">
        <v>43861</v>
      </c>
      <c r="I24" s="111">
        <f t="shared" si="0"/>
        <v>4.1428571428571432</v>
      </c>
      <c r="J24" s="109">
        <v>0</v>
      </c>
      <c r="K24" s="107" t="s">
        <v>132</v>
      </c>
      <c r="L24" s="144"/>
      <c r="M24" s="24" t="s">
        <v>281</v>
      </c>
      <c r="N24" s="117" t="s">
        <v>135</v>
      </c>
      <c r="O24" s="151" t="s">
        <v>93</v>
      </c>
      <c r="P24" s="27" t="s">
        <v>282</v>
      </c>
      <c r="Q24" s="12" t="s">
        <v>242</v>
      </c>
      <c r="R24" s="96"/>
      <c r="S24" s="99"/>
      <c r="T24" s="103"/>
    </row>
    <row r="25" spans="1:22" s="59" customFormat="1" ht="149.25" customHeight="1">
      <c r="A25" s="226"/>
      <c r="B25" s="118"/>
      <c r="C25" s="141"/>
      <c r="D25" s="118"/>
      <c r="E25" s="106"/>
      <c r="F25" s="118"/>
      <c r="G25" s="116"/>
      <c r="H25" s="116"/>
      <c r="I25" s="112"/>
      <c r="J25" s="110"/>
      <c r="K25" s="108"/>
      <c r="L25" s="145"/>
      <c r="M25" s="60" t="s">
        <v>283</v>
      </c>
      <c r="N25" s="118"/>
      <c r="O25" s="153"/>
      <c r="P25" s="61" t="s">
        <v>284</v>
      </c>
      <c r="Q25" s="12" t="s">
        <v>252</v>
      </c>
      <c r="R25" s="98"/>
      <c r="S25" s="101"/>
      <c r="T25" s="104"/>
      <c r="U25" s="54"/>
      <c r="V25" s="54"/>
    </row>
    <row r="26" spans="1:22" ht="147.75" customHeight="1">
      <c r="A26" s="224">
        <v>3</v>
      </c>
      <c r="B26" s="117" t="s">
        <v>285</v>
      </c>
      <c r="C26" s="123" t="s">
        <v>49</v>
      </c>
      <c r="D26" s="117" t="s">
        <v>94</v>
      </c>
      <c r="E26" s="105" t="s">
        <v>44</v>
      </c>
      <c r="F26" s="117" t="s">
        <v>95</v>
      </c>
      <c r="G26" s="115">
        <v>43617</v>
      </c>
      <c r="H26" s="115">
        <v>43769</v>
      </c>
      <c r="I26" s="111">
        <f t="shared" si="0"/>
        <v>21.714285714285715</v>
      </c>
      <c r="J26" s="131">
        <v>0.93179999999999996</v>
      </c>
      <c r="K26" s="126" t="s">
        <v>161</v>
      </c>
      <c r="L26" s="143">
        <f>AVERAGE(J26:J51)</f>
        <v>0.38295000000000001</v>
      </c>
      <c r="M26" s="63" t="s">
        <v>286</v>
      </c>
      <c r="N26" s="117" t="s">
        <v>134</v>
      </c>
      <c r="O26" s="150" t="s">
        <v>140</v>
      </c>
      <c r="P26" s="26" t="s">
        <v>287</v>
      </c>
      <c r="Q26" s="12" t="s">
        <v>223</v>
      </c>
      <c r="R26" s="96"/>
      <c r="S26" s="99"/>
      <c r="T26" s="221" t="s">
        <v>234</v>
      </c>
      <c r="U26" s="64"/>
      <c r="V26" s="65"/>
    </row>
    <row r="27" spans="1:22" ht="216.75" customHeight="1">
      <c r="A27" s="225"/>
      <c r="B27" s="122"/>
      <c r="C27" s="124"/>
      <c r="D27" s="122"/>
      <c r="E27" s="140"/>
      <c r="F27" s="122"/>
      <c r="G27" s="138"/>
      <c r="H27" s="138"/>
      <c r="I27" s="130"/>
      <c r="J27" s="132"/>
      <c r="K27" s="127"/>
      <c r="L27" s="144"/>
      <c r="M27" s="24" t="s">
        <v>288</v>
      </c>
      <c r="N27" s="122"/>
      <c r="O27" s="148"/>
      <c r="P27" s="26" t="s">
        <v>289</v>
      </c>
      <c r="Q27" s="12" t="s">
        <v>224</v>
      </c>
      <c r="R27" s="97"/>
      <c r="S27" s="100"/>
      <c r="T27" s="222"/>
      <c r="U27" s="64"/>
      <c r="V27" s="65"/>
    </row>
    <row r="28" spans="1:22" ht="158.25" customHeight="1">
      <c r="A28" s="225"/>
      <c r="B28" s="122"/>
      <c r="C28" s="124"/>
      <c r="D28" s="122"/>
      <c r="E28" s="140"/>
      <c r="F28" s="122"/>
      <c r="G28" s="138"/>
      <c r="H28" s="138"/>
      <c r="I28" s="130"/>
      <c r="J28" s="132"/>
      <c r="K28" s="127"/>
      <c r="L28" s="144"/>
      <c r="M28" s="30" t="s">
        <v>290</v>
      </c>
      <c r="N28" s="122"/>
      <c r="O28" s="148"/>
      <c r="P28" s="26" t="s">
        <v>291</v>
      </c>
      <c r="Q28" s="12" t="s">
        <v>231</v>
      </c>
      <c r="R28" s="97"/>
      <c r="S28" s="100"/>
      <c r="T28" s="222"/>
      <c r="U28" s="64"/>
      <c r="V28" s="65"/>
    </row>
    <row r="29" spans="1:22" ht="200.25" customHeight="1">
      <c r="A29" s="225"/>
      <c r="B29" s="122"/>
      <c r="C29" s="124"/>
      <c r="D29" s="122"/>
      <c r="E29" s="140"/>
      <c r="F29" s="122"/>
      <c r="G29" s="138"/>
      <c r="H29" s="138"/>
      <c r="I29" s="130"/>
      <c r="J29" s="132"/>
      <c r="K29" s="127"/>
      <c r="L29" s="144"/>
      <c r="M29" s="30" t="s">
        <v>292</v>
      </c>
      <c r="N29" s="122"/>
      <c r="O29" s="148"/>
      <c r="P29" s="26" t="s">
        <v>293</v>
      </c>
      <c r="Q29" s="12" t="s">
        <v>242</v>
      </c>
      <c r="R29" s="97"/>
      <c r="S29" s="100"/>
      <c r="T29" s="222"/>
      <c r="U29" s="64"/>
      <c r="V29" s="65"/>
    </row>
    <row r="30" spans="1:22" ht="273" customHeight="1">
      <c r="A30" s="225"/>
      <c r="B30" s="122"/>
      <c r="C30" s="124"/>
      <c r="D30" s="122"/>
      <c r="E30" s="106"/>
      <c r="F30" s="118"/>
      <c r="G30" s="116"/>
      <c r="H30" s="116"/>
      <c r="I30" s="112"/>
      <c r="J30" s="133"/>
      <c r="K30" s="128"/>
      <c r="L30" s="144"/>
      <c r="M30" s="30" t="s">
        <v>294</v>
      </c>
      <c r="N30" s="118"/>
      <c r="O30" s="149"/>
      <c r="P30" s="26" t="s">
        <v>295</v>
      </c>
      <c r="Q30" s="12" t="s">
        <v>252</v>
      </c>
      <c r="R30" s="98"/>
      <c r="S30" s="101"/>
      <c r="T30" s="222"/>
      <c r="U30" s="64"/>
      <c r="V30" s="65"/>
    </row>
    <row r="31" spans="1:22" ht="156" customHeight="1">
      <c r="A31" s="225"/>
      <c r="B31" s="122"/>
      <c r="C31" s="124"/>
      <c r="D31" s="122"/>
      <c r="E31" s="105" t="s">
        <v>45</v>
      </c>
      <c r="F31" s="117" t="s">
        <v>218</v>
      </c>
      <c r="G31" s="115">
        <v>43617</v>
      </c>
      <c r="H31" s="115">
        <v>43769</v>
      </c>
      <c r="I31" s="111">
        <f t="shared" si="0"/>
        <v>21.714285714285715</v>
      </c>
      <c r="J31" s="131">
        <v>0.93179999999999996</v>
      </c>
      <c r="K31" s="107" t="s">
        <v>110</v>
      </c>
      <c r="L31" s="144"/>
      <c r="M31" s="66" t="s">
        <v>296</v>
      </c>
      <c r="N31" s="117" t="s">
        <v>134</v>
      </c>
      <c r="O31" s="151" t="s">
        <v>141</v>
      </c>
      <c r="P31" s="26" t="s">
        <v>297</v>
      </c>
      <c r="Q31" s="16" t="s">
        <v>223</v>
      </c>
      <c r="R31" s="96"/>
      <c r="S31" s="99"/>
      <c r="T31" s="222"/>
      <c r="U31" s="67"/>
      <c r="V31" s="65"/>
    </row>
    <row r="32" spans="1:22" ht="188.25" customHeight="1">
      <c r="A32" s="225"/>
      <c r="B32" s="122"/>
      <c r="C32" s="124"/>
      <c r="D32" s="122"/>
      <c r="E32" s="140"/>
      <c r="F32" s="122"/>
      <c r="G32" s="138"/>
      <c r="H32" s="138"/>
      <c r="I32" s="130"/>
      <c r="J32" s="132"/>
      <c r="K32" s="125"/>
      <c r="L32" s="144"/>
      <c r="M32" s="66" t="s">
        <v>298</v>
      </c>
      <c r="N32" s="122"/>
      <c r="O32" s="152"/>
      <c r="P32" s="26" t="s">
        <v>299</v>
      </c>
      <c r="Q32" s="16" t="s">
        <v>224</v>
      </c>
      <c r="R32" s="97"/>
      <c r="S32" s="100"/>
      <c r="T32" s="222"/>
      <c r="U32" s="67"/>
      <c r="V32" s="65"/>
    </row>
    <row r="33" spans="1:22" ht="200.25" customHeight="1">
      <c r="A33" s="225"/>
      <c r="B33" s="122"/>
      <c r="C33" s="124"/>
      <c r="D33" s="122"/>
      <c r="E33" s="140"/>
      <c r="F33" s="122"/>
      <c r="G33" s="138"/>
      <c r="H33" s="138"/>
      <c r="I33" s="130"/>
      <c r="J33" s="132"/>
      <c r="K33" s="125"/>
      <c r="L33" s="144"/>
      <c r="M33" s="66" t="s">
        <v>300</v>
      </c>
      <c r="N33" s="122"/>
      <c r="O33" s="152"/>
      <c r="P33" s="26" t="s">
        <v>301</v>
      </c>
      <c r="Q33" s="16" t="s">
        <v>231</v>
      </c>
      <c r="R33" s="97"/>
      <c r="S33" s="100"/>
      <c r="T33" s="222"/>
      <c r="U33" s="67"/>
      <c r="V33" s="65"/>
    </row>
    <row r="34" spans="1:22" ht="209.25" customHeight="1">
      <c r="A34" s="225"/>
      <c r="B34" s="122"/>
      <c r="C34" s="124"/>
      <c r="D34" s="122"/>
      <c r="E34" s="140"/>
      <c r="F34" s="122"/>
      <c r="G34" s="138"/>
      <c r="H34" s="138"/>
      <c r="I34" s="130"/>
      <c r="J34" s="132"/>
      <c r="K34" s="125"/>
      <c r="L34" s="144"/>
      <c r="M34" s="66" t="s">
        <v>302</v>
      </c>
      <c r="N34" s="122"/>
      <c r="O34" s="152"/>
      <c r="P34" s="26" t="s">
        <v>293</v>
      </c>
      <c r="Q34" s="12" t="s">
        <v>242</v>
      </c>
      <c r="R34" s="97"/>
      <c r="S34" s="100"/>
      <c r="T34" s="222"/>
      <c r="U34" s="67"/>
      <c r="V34" s="65"/>
    </row>
    <row r="35" spans="1:22" ht="363" customHeight="1">
      <c r="A35" s="225"/>
      <c r="B35" s="122"/>
      <c r="C35" s="124"/>
      <c r="D35" s="122"/>
      <c r="E35" s="106"/>
      <c r="F35" s="118"/>
      <c r="G35" s="116"/>
      <c r="H35" s="116"/>
      <c r="I35" s="112"/>
      <c r="J35" s="133"/>
      <c r="K35" s="108"/>
      <c r="L35" s="144"/>
      <c r="M35" s="66" t="s">
        <v>303</v>
      </c>
      <c r="N35" s="118"/>
      <c r="O35" s="153"/>
      <c r="P35" s="26" t="s">
        <v>304</v>
      </c>
      <c r="Q35" s="12" t="s">
        <v>252</v>
      </c>
      <c r="R35" s="98"/>
      <c r="S35" s="101"/>
      <c r="T35" s="222"/>
      <c r="U35" s="67"/>
      <c r="V35" s="65"/>
    </row>
    <row r="36" spans="1:22" ht="85.5" customHeight="1">
      <c r="A36" s="225"/>
      <c r="B36" s="122"/>
      <c r="C36" s="124"/>
      <c r="D36" s="122"/>
      <c r="E36" s="105" t="s">
        <v>46</v>
      </c>
      <c r="F36" s="117" t="s">
        <v>104</v>
      </c>
      <c r="G36" s="115">
        <v>43654</v>
      </c>
      <c r="H36" s="115">
        <v>43805</v>
      </c>
      <c r="I36" s="111">
        <f t="shared" si="0"/>
        <v>21.571428571428573</v>
      </c>
      <c r="J36" s="109">
        <v>0.6</v>
      </c>
      <c r="K36" s="107" t="s">
        <v>111</v>
      </c>
      <c r="L36" s="144"/>
      <c r="M36" s="24" t="s">
        <v>305</v>
      </c>
      <c r="N36" s="117" t="s">
        <v>133</v>
      </c>
      <c r="O36" s="151" t="s">
        <v>142</v>
      </c>
      <c r="P36" s="69" t="s">
        <v>306</v>
      </c>
      <c r="Q36" s="16" t="s">
        <v>224</v>
      </c>
      <c r="R36" s="96"/>
      <c r="S36" s="99"/>
      <c r="T36" s="222"/>
    </row>
    <row r="37" spans="1:22" ht="81" customHeight="1">
      <c r="A37" s="225"/>
      <c r="B37" s="122"/>
      <c r="C37" s="124"/>
      <c r="D37" s="122"/>
      <c r="E37" s="140"/>
      <c r="F37" s="122"/>
      <c r="G37" s="138"/>
      <c r="H37" s="138"/>
      <c r="I37" s="130"/>
      <c r="J37" s="129"/>
      <c r="K37" s="125"/>
      <c r="L37" s="144"/>
      <c r="M37" s="24" t="s">
        <v>307</v>
      </c>
      <c r="N37" s="122"/>
      <c r="O37" s="152"/>
      <c r="P37" s="69" t="s">
        <v>306</v>
      </c>
      <c r="Q37" s="16" t="s">
        <v>231</v>
      </c>
      <c r="R37" s="97"/>
      <c r="S37" s="100"/>
      <c r="T37" s="222"/>
    </row>
    <row r="38" spans="1:22" ht="144.75" customHeight="1">
      <c r="A38" s="225"/>
      <c r="B38" s="122"/>
      <c r="C38" s="124"/>
      <c r="D38" s="122"/>
      <c r="E38" s="140"/>
      <c r="F38" s="122"/>
      <c r="G38" s="138"/>
      <c r="H38" s="138"/>
      <c r="I38" s="130"/>
      <c r="J38" s="129"/>
      <c r="K38" s="125"/>
      <c r="L38" s="144"/>
      <c r="M38" s="24" t="s">
        <v>308</v>
      </c>
      <c r="N38" s="122"/>
      <c r="O38" s="152"/>
      <c r="P38" s="69" t="s">
        <v>309</v>
      </c>
      <c r="Q38" s="12" t="s">
        <v>242</v>
      </c>
      <c r="R38" s="97"/>
      <c r="S38" s="100"/>
      <c r="T38" s="222"/>
    </row>
    <row r="39" spans="1:22" ht="173.25" customHeight="1">
      <c r="A39" s="225"/>
      <c r="B39" s="122"/>
      <c r="C39" s="124"/>
      <c r="D39" s="122"/>
      <c r="E39" s="106"/>
      <c r="F39" s="118"/>
      <c r="G39" s="116"/>
      <c r="H39" s="116"/>
      <c r="I39" s="112"/>
      <c r="J39" s="110"/>
      <c r="K39" s="108"/>
      <c r="L39" s="144"/>
      <c r="M39" s="24" t="s">
        <v>310</v>
      </c>
      <c r="N39" s="118"/>
      <c r="O39" s="153"/>
      <c r="P39" s="69" t="s">
        <v>311</v>
      </c>
      <c r="Q39" s="12" t="s">
        <v>252</v>
      </c>
      <c r="R39" s="98"/>
      <c r="S39" s="101"/>
      <c r="T39" s="222"/>
    </row>
    <row r="40" spans="1:22" ht="85.5" customHeight="1">
      <c r="A40" s="225"/>
      <c r="B40" s="122"/>
      <c r="C40" s="124"/>
      <c r="D40" s="122"/>
      <c r="E40" s="105" t="s">
        <v>96</v>
      </c>
      <c r="F40" s="117" t="s">
        <v>105</v>
      </c>
      <c r="G40" s="115">
        <v>43654</v>
      </c>
      <c r="H40" s="115">
        <v>43805</v>
      </c>
      <c r="I40" s="111">
        <f t="shared" si="0"/>
        <v>21.571428571428573</v>
      </c>
      <c r="J40" s="109">
        <v>0.6</v>
      </c>
      <c r="K40" s="107" t="s">
        <v>112</v>
      </c>
      <c r="L40" s="144"/>
      <c r="M40" s="24" t="s">
        <v>312</v>
      </c>
      <c r="N40" s="117" t="s">
        <v>133</v>
      </c>
      <c r="O40" s="151" t="s">
        <v>143</v>
      </c>
      <c r="P40" s="69" t="s">
        <v>313</v>
      </c>
      <c r="Q40" s="16" t="s">
        <v>224</v>
      </c>
      <c r="R40" s="96"/>
      <c r="S40" s="99"/>
      <c r="T40" s="222"/>
    </row>
    <row r="41" spans="1:22" ht="92.25" customHeight="1">
      <c r="A41" s="225"/>
      <c r="B41" s="122"/>
      <c r="C41" s="124"/>
      <c r="D41" s="122"/>
      <c r="E41" s="140"/>
      <c r="F41" s="122"/>
      <c r="G41" s="138"/>
      <c r="H41" s="138"/>
      <c r="I41" s="130"/>
      <c r="J41" s="129"/>
      <c r="K41" s="125"/>
      <c r="L41" s="144"/>
      <c r="M41" s="24" t="s">
        <v>314</v>
      </c>
      <c r="N41" s="122"/>
      <c r="O41" s="152"/>
      <c r="P41" s="69" t="s">
        <v>315</v>
      </c>
      <c r="Q41" s="16" t="s">
        <v>231</v>
      </c>
      <c r="R41" s="97"/>
      <c r="S41" s="100"/>
      <c r="T41" s="222"/>
    </row>
    <row r="42" spans="1:22" ht="148.5" customHeight="1">
      <c r="A42" s="225"/>
      <c r="B42" s="122"/>
      <c r="C42" s="124"/>
      <c r="D42" s="122"/>
      <c r="E42" s="140"/>
      <c r="F42" s="122"/>
      <c r="G42" s="138"/>
      <c r="H42" s="138"/>
      <c r="I42" s="130"/>
      <c r="J42" s="129"/>
      <c r="K42" s="125"/>
      <c r="L42" s="144"/>
      <c r="M42" s="24" t="s">
        <v>308</v>
      </c>
      <c r="N42" s="122"/>
      <c r="O42" s="152"/>
      <c r="P42" s="69" t="s">
        <v>316</v>
      </c>
      <c r="Q42" s="12" t="s">
        <v>242</v>
      </c>
      <c r="R42" s="97"/>
      <c r="S42" s="100"/>
      <c r="T42" s="222"/>
    </row>
    <row r="43" spans="1:22" ht="180" customHeight="1">
      <c r="A43" s="225"/>
      <c r="B43" s="122"/>
      <c r="C43" s="124"/>
      <c r="D43" s="122"/>
      <c r="E43" s="106"/>
      <c r="F43" s="118"/>
      <c r="G43" s="116"/>
      <c r="H43" s="116"/>
      <c r="I43" s="112"/>
      <c r="J43" s="110"/>
      <c r="K43" s="108"/>
      <c r="L43" s="144"/>
      <c r="M43" s="24" t="s">
        <v>317</v>
      </c>
      <c r="N43" s="118"/>
      <c r="O43" s="153"/>
      <c r="P43" s="69" t="s">
        <v>318</v>
      </c>
      <c r="Q43" s="12" t="s">
        <v>252</v>
      </c>
      <c r="R43" s="98"/>
      <c r="S43" s="101"/>
      <c r="T43" s="222"/>
    </row>
    <row r="44" spans="1:22" ht="90" customHeight="1">
      <c r="A44" s="225"/>
      <c r="B44" s="122"/>
      <c r="C44" s="124"/>
      <c r="D44" s="122"/>
      <c r="E44" s="105" t="s">
        <v>107</v>
      </c>
      <c r="F44" s="117" t="s">
        <v>106</v>
      </c>
      <c r="G44" s="115">
        <v>43808</v>
      </c>
      <c r="H44" s="115">
        <v>43819</v>
      </c>
      <c r="I44" s="111">
        <f t="shared" si="0"/>
        <v>1.5714285714285714</v>
      </c>
      <c r="J44" s="109">
        <v>0</v>
      </c>
      <c r="K44" s="107" t="s">
        <v>162</v>
      </c>
      <c r="L44" s="144"/>
      <c r="M44" s="24" t="s">
        <v>243</v>
      </c>
      <c r="N44" s="117" t="s">
        <v>134</v>
      </c>
      <c r="O44" s="151" t="s">
        <v>85</v>
      </c>
      <c r="P44" s="27" t="s">
        <v>319</v>
      </c>
      <c r="Q44" s="16" t="s">
        <v>231</v>
      </c>
      <c r="R44" s="96"/>
      <c r="S44" s="99"/>
      <c r="T44" s="222"/>
    </row>
    <row r="45" spans="1:22" ht="114.75" customHeight="1">
      <c r="A45" s="225"/>
      <c r="B45" s="122"/>
      <c r="C45" s="124"/>
      <c r="D45" s="122"/>
      <c r="E45" s="140"/>
      <c r="F45" s="122"/>
      <c r="G45" s="138"/>
      <c r="H45" s="138"/>
      <c r="I45" s="130"/>
      <c r="J45" s="129"/>
      <c r="K45" s="125"/>
      <c r="L45" s="144"/>
      <c r="M45" s="24" t="s">
        <v>320</v>
      </c>
      <c r="N45" s="122"/>
      <c r="O45" s="152"/>
      <c r="P45" s="27" t="s">
        <v>321</v>
      </c>
      <c r="Q45" s="12" t="s">
        <v>242</v>
      </c>
      <c r="R45" s="97"/>
      <c r="S45" s="100"/>
      <c r="T45" s="222"/>
    </row>
    <row r="46" spans="1:22" ht="132" customHeight="1">
      <c r="A46" s="225"/>
      <c r="B46" s="122"/>
      <c r="C46" s="124"/>
      <c r="D46" s="122"/>
      <c r="E46" s="106"/>
      <c r="F46" s="118"/>
      <c r="G46" s="116"/>
      <c r="H46" s="116"/>
      <c r="I46" s="112"/>
      <c r="J46" s="110"/>
      <c r="K46" s="108"/>
      <c r="L46" s="144"/>
      <c r="M46" s="24" t="s">
        <v>322</v>
      </c>
      <c r="N46" s="118"/>
      <c r="O46" s="153"/>
      <c r="P46" s="27" t="s">
        <v>323</v>
      </c>
      <c r="Q46" s="12" t="s">
        <v>252</v>
      </c>
      <c r="R46" s="98"/>
      <c r="S46" s="101"/>
      <c r="T46" s="222"/>
    </row>
    <row r="47" spans="1:22" ht="114" customHeight="1">
      <c r="A47" s="225"/>
      <c r="B47" s="122"/>
      <c r="C47" s="124"/>
      <c r="D47" s="122"/>
      <c r="E47" s="105" t="s">
        <v>108</v>
      </c>
      <c r="F47" s="117" t="s">
        <v>109</v>
      </c>
      <c r="G47" s="115">
        <v>43821</v>
      </c>
      <c r="H47" s="115">
        <v>43951</v>
      </c>
      <c r="I47" s="111">
        <f t="shared" si="0"/>
        <v>18.571428571428573</v>
      </c>
      <c r="J47" s="109">
        <v>0</v>
      </c>
      <c r="K47" s="107" t="s">
        <v>163</v>
      </c>
      <c r="L47" s="144"/>
      <c r="M47" s="24" t="s">
        <v>320</v>
      </c>
      <c r="N47" s="117" t="s">
        <v>134</v>
      </c>
      <c r="O47" s="151" t="s">
        <v>144</v>
      </c>
      <c r="P47" s="27" t="s">
        <v>324</v>
      </c>
      <c r="Q47" s="12" t="s">
        <v>242</v>
      </c>
      <c r="R47" s="96"/>
      <c r="S47" s="99"/>
      <c r="T47" s="222"/>
    </row>
    <row r="48" spans="1:22" ht="155.25" customHeight="1">
      <c r="A48" s="225"/>
      <c r="B48" s="122"/>
      <c r="C48" s="124"/>
      <c r="D48" s="122"/>
      <c r="E48" s="106"/>
      <c r="F48" s="118"/>
      <c r="G48" s="116"/>
      <c r="H48" s="116"/>
      <c r="I48" s="112"/>
      <c r="J48" s="110"/>
      <c r="K48" s="108"/>
      <c r="L48" s="144"/>
      <c r="M48" s="24" t="s">
        <v>325</v>
      </c>
      <c r="N48" s="118"/>
      <c r="O48" s="153"/>
      <c r="P48" s="27" t="s">
        <v>326</v>
      </c>
      <c r="Q48" s="12" t="s">
        <v>252</v>
      </c>
      <c r="R48" s="98"/>
      <c r="S48" s="101"/>
      <c r="T48" s="222"/>
    </row>
    <row r="49" spans="1:20" ht="89.25" customHeight="1">
      <c r="A49" s="225"/>
      <c r="B49" s="122"/>
      <c r="C49" s="124"/>
      <c r="D49" s="122"/>
      <c r="E49" s="105" t="s">
        <v>120</v>
      </c>
      <c r="F49" s="117" t="s">
        <v>165</v>
      </c>
      <c r="G49" s="115">
        <v>43953</v>
      </c>
      <c r="H49" s="113">
        <v>44074</v>
      </c>
      <c r="I49" s="111">
        <f t="shared" ref="I49" si="1">(H49-G49)/7</f>
        <v>17.285714285714285</v>
      </c>
      <c r="J49" s="109">
        <v>0</v>
      </c>
      <c r="K49" s="107" t="s">
        <v>164</v>
      </c>
      <c r="L49" s="144"/>
      <c r="M49" s="70" t="s">
        <v>243</v>
      </c>
      <c r="N49" s="117" t="s">
        <v>134</v>
      </c>
      <c r="O49" s="151" t="s">
        <v>113</v>
      </c>
      <c r="P49" s="27" t="s">
        <v>225</v>
      </c>
      <c r="Q49" s="12" t="s">
        <v>242</v>
      </c>
      <c r="R49" s="96"/>
      <c r="S49" s="99"/>
      <c r="T49" s="222"/>
    </row>
    <row r="50" spans="1:20" ht="130.5" customHeight="1">
      <c r="A50" s="225"/>
      <c r="B50" s="122"/>
      <c r="C50" s="124"/>
      <c r="D50" s="122"/>
      <c r="E50" s="106"/>
      <c r="F50" s="118"/>
      <c r="G50" s="116"/>
      <c r="H50" s="114"/>
      <c r="I50" s="112"/>
      <c r="J50" s="110"/>
      <c r="K50" s="108"/>
      <c r="L50" s="144"/>
      <c r="M50" s="70" t="s">
        <v>327</v>
      </c>
      <c r="N50" s="118"/>
      <c r="O50" s="153"/>
      <c r="P50" s="27" t="s">
        <v>328</v>
      </c>
      <c r="Q50" s="12" t="s">
        <v>252</v>
      </c>
      <c r="R50" s="98"/>
      <c r="S50" s="101"/>
      <c r="T50" s="222"/>
    </row>
    <row r="51" spans="1:20" ht="78.75" customHeight="1">
      <c r="A51" s="225"/>
      <c r="B51" s="122"/>
      <c r="C51" s="124"/>
      <c r="D51" s="122"/>
      <c r="E51" s="43" t="s">
        <v>175</v>
      </c>
      <c r="F51" s="31" t="s">
        <v>176</v>
      </c>
      <c r="G51" s="45">
        <v>44075</v>
      </c>
      <c r="H51" s="47">
        <v>44104</v>
      </c>
      <c r="I51" s="40">
        <f t="shared" si="0"/>
        <v>4.1428571428571432</v>
      </c>
      <c r="J51" s="38">
        <v>0</v>
      </c>
      <c r="K51" s="34" t="s">
        <v>177</v>
      </c>
      <c r="L51" s="144"/>
      <c r="M51" s="70" t="s">
        <v>243</v>
      </c>
      <c r="N51" s="31" t="s">
        <v>134</v>
      </c>
      <c r="O51" s="53" t="s">
        <v>177</v>
      </c>
      <c r="P51" s="27" t="s">
        <v>225</v>
      </c>
      <c r="Q51" s="12" t="s">
        <v>242</v>
      </c>
      <c r="R51" s="95"/>
      <c r="S51" s="83"/>
      <c r="T51" s="223"/>
    </row>
    <row r="52" spans="1:20" ht="189.75" customHeight="1">
      <c r="A52" s="198">
        <v>4</v>
      </c>
      <c r="B52" s="117" t="s">
        <v>329</v>
      </c>
      <c r="C52" s="123" t="s">
        <v>50</v>
      </c>
      <c r="D52" s="117" t="s">
        <v>166</v>
      </c>
      <c r="E52" s="105" t="s">
        <v>44</v>
      </c>
      <c r="F52" s="136" t="s">
        <v>97</v>
      </c>
      <c r="G52" s="115">
        <v>43525</v>
      </c>
      <c r="H52" s="115">
        <v>43677</v>
      </c>
      <c r="I52" s="40">
        <f t="shared" si="0"/>
        <v>21.714285714285715</v>
      </c>
      <c r="J52" s="109">
        <v>1</v>
      </c>
      <c r="K52" s="126" t="s">
        <v>167</v>
      </c>
      <c r="L52" s="143">
        <f>AVERAGE(J52:J62)</f>
        <v>0.4</v>
      </c>
      <c r="M52" s="30" t="s">
        <v>330</v>
      </c>
      <c r="N52" s="99" t="s">
        <v>136</v>
      </c>
      <c r="O52" s="150" t="s">
        <v>145</v>
      </c>
      <c r="P52" s="26" t="s">
        <v>331</v>
      </c>
      <c r="Q52" s="12" t="s">
        <v>223</v>
      </c>
      <c r="R52" s="96"/>
      <c r="S52" s="99"/>
      <c r="T52" s="119" t="s">
        <v>235</v>
      </c>
    </row>
    <row r="53" spans="1:20" ht="189.75" customHeight="1">
      <c r="A53" s="199"/>
      <c r="B53" s="122"/>
      <c r="C53" s="124"/>
      <c r="D53" s="122"/>
      <c r="E53" s="106"/>
      <c r="F53" s="137"/>
      <c r="G53" s="116"/>
      <c r="H53" s="116"/>
      <c r="I53" s="41"/>
      <c r="J53" s="110"/>
      <c r="K53" s="128"/>
      <c r="L53" s="144"/>
      <c r="M53" s="30" t="s">
        <v>332</v>
      </c>
      <c r="N53" s="101"/>
      <c r="O53" s="149"/>
      <c r="P53" s="26" t="s">
        <v>333</v>
      </c>
      <c r="Q53" s="12" t="s">
        <v>252</v>
      </c>
      <c r="R53" s="98"/>
      <c r="S53" s="101"/>
      <c r="T53" s="120"/>
    </row>
    <row r="54" spans="1:20" ht="105" customHeight="1">
      <c r="A54" s="199"/>
      <c r="B54" s="122"/>
      <c r="C54" s="124"/>
      <c r="D54" s="122"/>
      <c r="E54" s="105" t="s">
        <v>45</v>
      </c>
      <c r="F54" s="117" t="s">
        <v>98</v>
      </c>
      <c r="G54" s="115">
        <v>43709</v>
      </c>
      <c r="H54" s="115">
        <v>43738</v>
      </c>
      <c r="I54" s="130">
        <f t="shared" si="0"/>
        <v>4.1428571428571432</v>
      </c>
      <c r="J54" s="109">
        <v>1</v>
      </c>
      <c r="K54" s="107" t="s">
        <v>170</v>
      </c>
      <c r="L54" s="144"/>
      <c r="M54" s="24" t="s">
        <v>232</v>
      </c>
      <c r="N54" s="99" t="s">
        <v>137</v>
      </c>
      <c r="O54" s="150" t="s">
        <v>174</v>
      </c>
      <c r="P54" s="69" t="s">
        <v>334</v>
      </c>
      <c r="Q54" s="16" t="s">
        <v>226</v>
      </c>
      <c r="R54" s="96"/>
      <c r="S54" s="99"/>
      <c r="T54" s="120"/>
    </row>
    <row r="55" spans="1:20" ht="96" customHeight="1">
      <c r="A55" s="199"/>
      <c r="B55" s="122"/>
      <c r="C55" s="124"/>
      <c r="D55" s="122"/>
      <c r="E55" s="140"/>
      <c r="F55" s="122"/>
      <c r="G55" s="138"/>
      <c r="H55" s="138"/>
      <c r="I55" s="130"/>
      <c r="J55" s="129"/>
      <c r="K55" s="125"/>
      <c r="L55" s="144"/>
      <c r="M55" s="24" t="s">
        <v>335</v>
      </c>
      <c r="N55" s="100"/>
      <c r="O55" s="148"/>
      <c r="P55" s="69" t="s">
        <v>336</v>
      </c>
      <c r="Q55" s="16" t="s">
        <v>230</v>
      </c>
      <c r="R55" s="97"/>
      <c r="S55" s="100"/>
      <c r="T55" s="120"/>
    </row>
    <row r="56" spans="1:20" ht="176.25" customHeight="1">
      <c r="A56" s="199"/>
      <c r="B56" s="122"/>
      <c r="C56" s="124"/>
      <c r="D56" s="122"/>
      <c r="E56" s="106"/>
      <c r="F56" s="118"/>
      <c r="G56" s="116"/>
      <c r="H56" s="116"/>
      <c r="I56" s="112"/>
      <c r="J56" s="110"/>
      <c r="K56" s="108"/>
      <c r="L56" s="144"/>
      <c r="M56" s="72" t="s">
        <v>337</v>
      </c>
      <c r="N56" s="101"/>
      <c r="O56" s="149"/>
      <c r="P56" s="69" t="s">
        <v>338</v>
      </c>
      <c r="Q56" s="12" t="s">
        <v>252</v>
      </c>
      <c r="R56" s="98"/>
      <c r="S56" s="101"/>
      <c r="T56" s="120"/>
    </row>
    <row r="57" spans="1:20" ht="92.25" customHeight="1">
      <c r="A57" s="199"/>
      <c r="B57" s="122"/>
      <c r="C57" s="124"/>
      <c r="D57" s="122"/>
      <c r="E57" s="105" t="s">
        <v>46</v>
      </c>
      <c r="F57" s="117" t="s">
        <v>168</v>
      </c>
      <c r="G57" s="115">
        <v>43739</v>
      </c>
      <c r="H57" s="115">
        <v>43768</v>
      </c>
      <c r="I57" s="111">
        <f t="shared" si="0"/>
        <v>4.1428571428571432</v>
      </c>
      <c r="J57" s="109">
        <v>0</v>
      </c>
      <c r="K57" s="107" t="s">
        <v>169</v>
      </c>
      <c r="L57" s="144"/>
      <c r="M57" s="73" t="s">
        <v>243</v>
      </c>
      <c r="N57" s="117" t="s">
        <v>137</v>
      </c>
      <c r="O57" s="151" t="s">
        <v>93</v>
      </c>
      <c r="P57" s="27" t="s">
        <v>339</v>
      </c>
      <c r="Q57" s="16" t="s">
        <v>230</v>
      </c>
      <c r="R57" s="96"/>
      <c r="S57" s="99"/>
      <c r="T57" s="120"/>
    </row>
    <row r="58" spans="1:20" ht="198" customHeight="1">
      <c r="A58" s="199"/>
      <c r="B58" s="122"/>
      <c r="C58" s="124"/>
      <c r="D58" s="122"/>
      <c r="E58" s="140"/>
      <c r="F58" s="122"/>
      <c r="G58" s="138"/>
      <c r="H58" s="138"/>
      <c r="I58" s="130"/>
      <c r="J58" s="129"/>
      <c r="K58" s="125"/>
      <c r="L58" s="144"/>
      <c r="M58" s="24" t="s">
        <v>340</v>
      </c>
      <c r="N58" s="122"/>
      <c r="O58" s="152"/>
      <c r="P58" s="61" t="s">
        <v>341</v>
      </c>
      <c r="Q58" s="12" t="s">
        <v>242</v>
      </c>
      <c r="R58" s="97"/>
      <c r="S58" s="100"/>
      <c r="T58" s="120"/>
    </row>
    <row r="59" spans="1:20" ht="182.25" customHeight="1">
      <c r="A59" s="199"/>
      <c r="B59" s="122"/>
      <c r="C59" s="124"/>
      <c r="D59" s="122"/>
      <c r="E59" s="106"/>
      <c r="F59" s="118"/>
      <c r="G59" s="116"/>
      <c r="H59" s="116"/>
      <c r="I59" s="112"/>
      <c r="J59" s="110"/>
      <c r="K59" s="108"/>
      <c r="L59" s="144"/>
      <c r="M59" s="30" t="s">
        <v>342</v>
      </c>
      <c r="N59" s="118"/>
      <c r="O59" s="153"/>
      <c r="P59" s="61" t="s">
        <v>343</v>
      </c>
      <c r="Q59" s="12" t="s">
        <v>252</v>
      </c>
      <c r="R59" s="98"/>
      <c r="S59" s="101"/>
      <c r="T59" s="120"/>
    </row>
    <row r="60" spans="1:20" ht="67.5" customHeight="1">
      <c r="A60" s="199"/>
      <c r="B60" s="122"/>
      <c r="C60" s="124"/>
      <c r="D60" s="122"/>
      <c r="E60" s="105" t="s">
        <v>96</v>
      </c>
      <c r="F60" s="117" t="s">
        <v>171</v>
      </c>
      <c r="G60" s="115">
        <v>43891</v>
      </c>
      <c r="H60" s="115">
        <v>43920</v>
      </c>
      <c r="I60" s="111">
        <f t="shared" ref="I60" si="2">(H60-G60)/7</f>
        <v>4.1428571428571432</v>
      </c>
      <c r="J60" s="109">
        <v>0</v>
      </c>
      <c r="K60" s="107" t="s">
        <v>131</v>
      </c>
      <c r="L60" s="144"/>
      <c r="M60" s="30" t="s">
        <v>344</v>
      </c>
      <c r="N60" s="74" t="s">
        <v>137</v>
      </c>
      <c r="O60" s="151" t="s">
        <v>85</v>
      </c>
      <c r="P60" s="61" t="s">
        <v>225</v>
      </c>
      <c r="Q60" s="12" t="s">
        <v>242</v>
      </c>
      <c r="R60" s="96"/>
      <c r="S60" s="99"/>
      <c r="T60" s="120"/>
    </row>
    <row r="61" spans="1:20" ht="129.75" customHeight="1">
      <c r="A61" s="199"/>
      <c r="B61" s="122"/>
      <c r="C61" s="124"/>
      <c r="D61" s="122"/>
      <c r="E61" s="106"/>
      <c r="F61" s="118"/>
      <c r="G61" s="116"/>
      <c r="H61" s="116"/>
      <c r="I61" s="112"/>
      <c r="J61" s="110"/>
      <c r="K61" s="108"/>
      <c r="L61" s="144"/>
      <c r="M61" s="30" t="s">
        <v>325</v>
      </c>
      <c r="N61" s="74"/>
      <c r="O61" s="153"/>
      <c r="P61" s="61" t="s">
        <v>345</v>
      </c>
      <c r="Q61" s="12" t="s">
        <v>252</v>
      </c>
      <c r="R61" s="98"/>
      <c r="S61" s="101"/>
      <c r="T61" s="120"/>
    </row>
    <row r="62" spans="1:20" ht="57.75" customHeight="1">
      <c r="A62" s="200"/>
      <c r="B62" s="118"/>
      <c r="C62" s="141"/>
      <c r="D62" s="118"/>
      <c r="E62" s="75" t="s">
        <v>107</v>
      </c>
      <c r="F62" s="29" t="s">
        <v>171</v>
      </c>
      <c r="G62" s="13">
        <v>44075</v>
      </c>
      <c r="H62" s="13">
        <v>44104</v>
      </c>
      <c r="I62" s="42">
        <f t="shared" si="0"/>
        <v>4.1428571428571432</v>
      </c>
      <c r="J62" s="39">
        <v>0</v>
      </c>
      <c r="K62" s="35" t="s">
        <v>131</v>
      </c>
      <c r="L62" s="145"/>
      <c r="M62" s="71" t="s">
        <v>243</v>
      </c>
      <c r="N62" s="74" t="s">
        <v>137</v>
      </c>
      <c r="O62" s="35" t="s">
        <v>146</v>
      </c>
      <c r="P62" s="61" t="s">
        <v>225</v>
      </c>
      <c r="Q62" s="12" t="s">
        <v>252</v>
      </c>
      <c r="R62" s="56"/>
      <c r="S62" s="57"/>
      <c r="T62" s="121"/>
    </row>
    <row r="63" spans="1:20" ht="81" customHeight="1">
      <c r="A63" s="117">
        <v>5</v>
      </c>
      <c r="B63" s="117" t="s">
        <v>346</v>
      </c>
      <c r="C63" s="123" t="s">
        <v>51</v>
      </c>
      <c r="D63" s="117" t="s">
        <v>102</v>
      </c>
      <c r="E63" s="105" t="s">
        <v>44</v>
      </c>
      <c r="F63" s="136" t="s">
        <v>99</v>
      </c>
      <c r="G63" s="115">
        <v>43525</v>
      </c>
      <c r="H63" s="115">
        <v>43738</v>
      </c>
      <c r="I63" s="111">
        <f t="shared" si="0"/>
        <v>30.428571428571427</v>
      </c>
      <c r="J63" s="109">
        <v>1</v>
      </c>
      <c r="K63" s="126" t="s">
        <v>172</v>
      </c>
      <c r="L63" s="143">
        <f>AVERAGE(J63:J77)</f>
        <v>0.33333333333333331</v>
      </c>
      <c r="M63" s="76" t="s">
        <v>253</v>
      </c>
      <c r="N63" s="99" t="s">
        <v>136</v>
      </c>
      <c r="O63" s="150" t="s">
        <v>147</v>
      </c>
      <c r="P63" s="26" t="s">
        <v>347</v>
      </c>
      <c r="Q63" s="12" t="s">
        <v>223</v>
      </c>
      <c r="R63" s="96"/>
      <c r="S63" s="99"/>
      <c r="T63" s="119" t="s">
        <v>236</v>
      </c>
    </row>
    <row r="64" spans="1:20" ht="190.5" customHeight="1">
      <c r="A64" s="122"/>
      <c r="B64" s="122"/>
      <c r="C64" s="124"/>
      <c r="D64" s="122"/>
      <c r="E64" s="140"/>
      <c r="F64" s="139"/>
      <c r="G64" s="138"/>
      <c r="H64" s="138"/>
      <c r="I64" s="130"/>
      <c r="J64" s="129"/>
      <c r="K64" s="127"/>
      <c r="L64" s="144"/>
      <c r="M64" s="76" t="s">
        <v>348</v>
      </c>
      <c r="N64" s="100"/>
      <c r="O64" s="148"/>
      <c r="P64" s="26" t="s">
        <v>349</v>
      </c>
      <c r="Q64" s="12" t="s">
        <v>226</v>
      </c>
      <c r="R64" s="97"/>
      <c r="S64" s="100"/>
      <c r="T64" s="120"/>
    </row>
    <row r="65" spans="1:20" ht="80.25" customHeight="1">
      <c r="A65" s="122"/>
      <c r="B65" s="122"/>
      <c r="C65" s="124"/>
      <c r="D65" s="122"/>
      <c r="E65" s="140"/>
      <c r="F65" s="139"/>
      <c r="G65" s="138"/>
      <c r="H65" s="138"/>
      <c r="I65" s="130"/>
      <c r="J65" s="129"/>
      <c r="K65" s="127"/>
      <c r="L65" s="144"/>
      <c r="M65" s="76" t="s">
        <v>350</v>
      </c>
      <c r="N65" s="101"/>
      <c r="O65" s="148"/>
      <c r="P65" s="26" t="s">
        <v>351</v>
      </c>
      <c r="Q65" s="12" t="s">
        <v>230</v>
      </c>
      <c r="R65" s="97"/>
      <c r="S65" s="100"/>
      <c r="T65" s="120"/>
    </row>
    <row r="66" spans="1:20" ht="169.5" customHeight="1">
      <c r="A66" s="122"/>
      <c r="B66" s="122"/>
      <c r="C66" s="124"/>
      <c r="D66" s="122"/>
      <c r="E66" s="106"/>
      <c r="F66" s="137"/>
      <c r="G66" s="116"/>
      <c r="H66" s="116"/>
      <c r="I66" s="112"/>
      <c r="J66" s="110"/>
      <c r="K66" s="128"/>
      <c r="L66" s="144"/>
      <c r="M66" s="30" t="s">
        <v>352</v>
      </c>
      <c r="N66" s="68"/>
      <c r="O66" s="149"/>
      <c r="P66" s="26" t="s">
        <v>353</v>
      </c>
      <c r="Q66" s="12" t="s">
        <v>252</v>
      </c>
      <c r="R66" s="98"/>
      <c r="S66" s="101"/>
      <c r="T66" s="120"/>
    </row>
    <row r="67" spans="1:20" ht="78" customHeight="1">
      <c r="A67" s="122"/>
      <c r="B67" s="122"/>
      <c r="C67" s="124"/>
      <c r="D67" s="122"/>
      <c r="E67" s="105" t="s">
        <v>45</v>
      </c>
      <c r="F67" s="117" t="s">
        <v>100</v>
      </c>
      <c r="G67" s="115">
        <v>43739</v>
      </c>
      <c r="H67" s="113">
        <v>43769</v>
      </c>
      <c r="I67" s="111">
        <f t="shared" si="0"/>
        <v>4.2857142857142856</v>
      </c>
      <c r="J67" s="109">
        <v>1</v>
      </c>
      <c r="K67" s="107" t="s">
        <v>148</v>
      </c>
      <c r="L67" s="144"/>
      <c r="M67" s="24" t="s">
        <v>354</v>
      </c>
      <c r="N67" s="74" t="s">
        <v>137</v>
      </c>
      <c r="O67" s="151" t="s">
        <v>85</v>
      </c>
      <c r="P67" s="27" t="s">
        <v>355</v>
      </c>
      <c r="Q67" s="12" t="s">
        <v>230</v>
      </c>
      <c r="R67" s="96"/>
      <c r="S67" s="99"/>
      <c r="T67" s="120"/>
    </row>
    <row r="68" spans="1:20" ht="192.75" customHeight="1">
      <c r="A68" s="122"/>
      <c r="B68" s="122"/>
      <c r="C68" s="124"/>
      <c r="D68" s="122"/>
      <c r="E68" s="106"/>
      <c r="F68" s="118"/>
      <c r="G68" s="116"/>
      <c r="H68" s="114"/>
      <c r="I68" s="112"/>
      <c r="J68" s="110"/>
      <c r="K68" s="108"/>
      <c r="L68" s="144"/>
      <c r="M68" s="24" t="s">
        <v>356</v>
      </c>
      <c r="N68" s="74"/>
      <c r="O68" s="153"/>
      <c r="P68" s="27" t="s">
        <v>357</v>
      </c>
      <c r="Q68" s="12" t="s">
        <v>252</v>
      </c>
      <c r="R68" s="98"/>
      <c r="S68" s="101"/>
      <c r="T68" s="120"/>
    </row>
    <row r="69" spans="1:20" ht="69.75" customHeight="1">
      <c r="A69" s="122"/>
      <c r="B69" s="122"/>
      <c r="C69" s="124"/>
      <c r="D69" s="122"/>
      <c r="E69" s="105" t="s">
        <v>46</v>
      </c>
      <c r="F69" s="117" t="s">
        <v>115</v>
      </c>
      <c r="G69" s="115">
        <v>43770</v>
      </c>
      <c r="H69" s="113">
        <v>43799</v>
      </c>
      <c r="I69" s="111">
        <f t="shared" si="0"/>
        <v>4.1428571428571432</v>
      </c>
      <c r="J69" s="109">
        <v>0</v>
      </c>
      <c r="K69" s="107" t="s">
        <v>114</v>
      </c>
      <c r="L69" s="144"/>
      <c r="M69" s="24" t="s">
        <v>243</v>
      </c>
      <c r="N69" s="74" t="s">
        <v>149</v>
      </c>
      <c r="O69" s="151" t="s">
        <v>114</v>
      </c>
      <c r="P69" s="27" t="s">
        <v>358</v>
      </c>
      <c r="Q69" s="12" t="s">
        <v>230</v>
      </c>
      <c r="R69" s="96"/>
      <c r="S69" s="99"/>
      <c r="T69" s="120"/>
    </row>
    <row r="70" spans="1:20" ht="180" customHeight="1">
      <c r="A70" s="122"/>
      <c r="B70" s="122"/>
      <c r="C70" s="124"/>
      <c r="D70" s="122"/>
      <c r="E70" s="140"/>
      <c r="F70" s="122"/>
      <c r="G70" s="138"/>
      <c r="H70" s="135"/>
      <c r="I70" s="130"/>
      <c r="J70" s="129"/>
      <c r="K70" s="125"/>
      <c r="L70" s="144"/>
      <c r="M70" s="24" t="s">
        <v>359</v>
      </c>
      <c r="N70" s="74"/>
      <c r="O70" s="152"/>
      <c r="P70" s="27" t="s">
        <v>360</v>
      </c>
      <c r="Q70" s="12" t="s">
        <v>242</v>
      </c>
      <c r="R70" s="97"/>
      <c r="S70" s="100"/>
      <c r="T70" s="120"/>
    </row>
    <row r="71" spans="1:20" ht="174.75" customHeight="1">
      <c r="A71" s="122"/>
      <c r="B71" s="122"/>
      <c r="C71" s="124"/>
      <c r="D71" s="122"/>
      <c r="E71" s="106"/>
      <c r="F71" s="118"/>
      <c r="G71" s="116"/>
      <c r="H71" s="114"/>
      <c r="I71" s="112"/>
      <c r="J71" s="110"/>
      <c r="K71" s="108"/>
      <c r="L71" s="144"/>
      <c r="M71" s="72" t="s">
        <v>361</v>
      </c>
      <c r="N71" s="74"/>
      <c r="O71" s="153"/>
      <c r="P71" s="27" t="s">
        <v>362</v>
      </c>
      <c r="Q71" s="12" t="s">
        <v>252</v>
      </c>
      <c r="R71" s="98"/>
      <c r="S71" s="101"/>
      <c r="T71" s="120"/>
    </row>
    <row r="72" spans="1:20" ht="75.75" customHeight="1">
      <c r="A72" s="122"/>
      <c r="B72" s="122"/>
      <c r="C72" s="124"/>
      <c r="D72" s="122"/>
      <c r="E72" s="105" t="s">
        <v>96</v>
      </c>
      <c r="F72" s="117" t="s">
        <v>101</v>
      </c>
      <c r="G72" s="115">
        <v>43770</v>
      </c>
      <c r="H72" s="113">
        <v>43799</v>
      </c>
      <c r="I72" s="111">
        <f t="shared" si="0"/>
        <v>4.1428571428571432</v>
      </c>
      <c r="J72" s="109">
        <v>0</v>
      </c>
      <c r="K72" s="107" t="s">
        <v>150</v>
      </c>
      <c r="L72" s="144"/>
      <c r="M72" s="77" t="s">
        <v>243</v>
      </c>
      <c r="N72" s="74" t="s">
        <v>137</v>
      </c>
      <c r="O72" s="151" t="s">
        <v>178</v>
      </c>
      <c r="P72" s="27" t="s">
        <v>363</v>
      </c>
      <c r="Q72" s="12" t="s">
        <v>230</v>
      </c>
      <c r="R72" s="96"/>
      <c r="S72" s="99"/>
      <c r="T72" s="120"/>
    </row>
    <row r="73" spans="1:20" ht="101.25" customHeight="1">
      <c r="A73" s="122"/>
      <c r="B73" s="122"/>
      <c r="C73" s="124"/>
      <c r="D73" s="122"/>
      <c r="E73" s="140"/>
      <c r="F73" s="122"/>
      <c r="G73" s="138"/>
      <c r="H73" s="135"/>
      <c r="I73" s="130"/>
      <c r="J73" s="129"/>
      <c r="K73" s="125"/>
      <c r="L73" s="144"/>
      <c r="M73" s="24" t="s">
        <v>364</v>
      </c>
      <c r="N73" s="74"/>
      <c r="O73" s="152"/>
      <c r="P73" s="61" t="s">
        <v>365</v>
      </c>
      <c r="Q73" s="12" t="s">
        <v>242</v>
      </c>
      <c r="R73" s="97"/>
      <c r="S73" s="100"/>
      <c r="T73" s="120"/>
    </row>
    <row r="74" spans="1:20" ht="181.5" customHeight="1">
      <c r="A74" s="122"/>
      <c r="B74" s="122"/>
      <c r="C74" s="124"/>
      <c r="D74" s="122"/>
      <c r="E74" s="106"/>
      <c r="F74" s="118"/>
      <c r="G74" s="116"/>
      <c r="H74" s="114"/>
      <c r="I74" s="112"/>
      <c r="J74" s="110"/>
      <c r="K74" s="108"/>
      <c r="L74" s="144"/>
      <c r="M74" s="30" t="s">
        <v>361</v>
      </c>
      <c r="N74" s="74"/>
      <c r="O74" s="153"/>
      <c r="P74" s="61" t="s">
        <v>362</v>
      </c>
      <c r="Q74" s="12" t="s">
        <v>252</v>
      </c>
      <c r="R74" s="98"/>
      <c r="S74" s="101"/>
      <c r="T74" s="120"/>
    </row>
    <row r="75" spans="1:20" ht="101.25" customHeight="1">
      <c r="A75" s="122"/>
      <c r="B75" s="122"/>
      <c r="C75" s="124"/>
      <c r="D75" s="122"/>
      <c r="E75" s="105" t="s">
        <v>107</v>
      </c>
      <c r="F75" s="117" t="s">
        <v>179</v>
      </c>
      <c r="G75" s="115">
        <v>43983</v>
      </c>
      <c r="H75" s="115">
        <v>44012</v>
      </c>
      <c r="I75" s="111">
        <f t="shared" ref="I75" si="3">(H75-G75)/7</f>
        <v>4.1428571428571432</v>
      </c>
      <c r="J75" s="109">
        <v>0</v>
      </c>
      <c r="K75" s="107" t="s">
        <v>151</v>
      </c>
      <c r="L75" s="144"/>
      <c r="M75" s="30" t="s">
        <v>243</v>
      </c>
      <c r="N75" s="74" t="s">
        <v>137</v>
      </c>
      <c r="O75" s="151" t="s">
        <v>85</v>
      </c>
      <c r="P75" s="61" t="s">
        <v>225</v>
      </c>
      <c r="Q75" s="12" t="s">
        <v>242</v>
      </c>
      <c r="R75" s="96"/>
      <c r="S75" s="99"/>
      <c r="T75" s="120"/>
    </row>
    <row r="76" spans="1:20" ht="135" customHeight="1">
      <c r="A76" s="122"/>
      <c r="B76" s="122"/>
      <c r="C76" s="124"/>
      <c r="D76" s="122"/>
      <c r="E76" s="106"/>
      <c r="F76" s="118"/>
      <c r="G76" s="116"/>
      <c r="H76" s="116"/>
      <c r="I76" s="112"/>
      <c r="J76" s="110"/>
      <c r="K76" s="108"/>
      <c r="L76" s="144"/>
      <c r="M76" s="30" t="s">
        <v>366</v>
      </c>
      <c r="N76" s="74"/>
      <c r="O76" s="153"/>
      <c r="P76" s="61" t="s">
        <v>367</v>
      </c>
      <c r="Q76" s="12" t="s">
        <v>252</v>
      </c>
      <c r="R76" s="98"/>
      <c r="S76" s="101"/>
      <c r="T76" s="120"/>
    </row>
    <row r="77" spans="1:20" ht="76.5" customHeight="1">
      <c r="A77" s="122"/>
      <c r="B77" s="122"/>
      <c r="C77" s="124"/>
      <c r="D77" s="122"/>
      <c r="E77" s="43" t="s">
        <v>108</v>
      </c>
      <c r="F77" s="31" t="s">
        <v>179</v>
      </c>
      <c r="G77" s="45">
        <v>44136</v>
      </c>
      <c r="H77" s="45">
        <v>44165</v>
      </c>
      <c r="I77" s="40">
        <f t="shared" si="0"/>
        <v>4.1428571428571432</v>
      </c>
      <c r="J77" s="38">
        <v>0</v>
      </c>
      <c r="K77" s="34" t="s">
        <v>151</v>
      </c>
      <c r="L77" s="144"/>
      <c r="M77" s="30" t="s">
        <v>243</v>
      </c>
      <c r="N77" s="74" t="s">
        <v>137</v>
      </c>
      <c r="O77" s="53" t="s">
        <v>85</v>
      </c>
      <c r="P77" s="61" t="s">
        <v>225</v>
      </c>
      <c r="Q77" s="12" t="s">
        <v>252</v>
      </c>
      <c r="R77" s="56"/>
      <c r="S77" s="57"/>
      <c r="T77" s="121"/>
    </row>
    <row r="78" spans="1:20" ht="247.5" customHeight="1">
      <c r="A78" s="117">
        <v>6</v>
      </c>
      <c r="B78" s="117" t="s">
        <v>368</v>
      </c>
      <c r="C78" s="123" t="s">
        <v>52</v>
      </c>
      <c r="D78" s="117" t="s">
        <v>103</v>
      </c>
      <c r="E78" s="105" t="s">
        <v>44</v>
      </c>
      <c r="F78" s="117" t="s">
        <v>116</v>
      </c>
      <c r="G78" s="115">
        <v>43648</v>
      </c>
      <c r="H78" s="113">
        <v>43677</v>
      </c>
      <c r="I78" s="111">
        <f t="shared" si="0"/>
        <v>4.1428571428571432</v>
      </c>
      <c r="J78" s="109">
        <v>1</v>
      </c>
      <c r="K78" s="126" t="s">
        <v>180</v>
      </c>
      <c r="L78" s="143">
        <f>AVERAGE(J78:J90)</f>
        <v>0.516675</v>
      </c>
      <c r="M78" s="30" t="s">
        <v>369</v>
      </c>
      <c r="N78" s="117" t="s">
        <v>137</v>
      </c>
      <c r="O78" s="150" t="s">
        <v>93</v>
      </c>
      <c r="P78" s="26" t="s">
        <v>370</v>
      </c>
      <c r="Q78" s="12" t="s">
        <v>224</v>
      </c>
      <c r="R78" s="96"/>
      <c r="S78" s="99"/>
      <c r="T78" s="102" t="s">
        <v>237</v>
      </c>
    </row>
    <row r="79" spans="1:20" ht="147" customHeight="1">
      <c r="A79" s="122"/>
      <c r="B79" s="122"/>
      <c r="C79" s="124"/>
      <c r="D79" s="122"/>
      <c r="E79" s="140"/>
      <c r="F79" s="122"/>
      <c r="G79" s="138"/>
      <c r="H79" s="135"/>
      <c r="I79" s="130"/>
      <c r="J79" s="129"/>
      <c r="K79" s="127"/>
      <c r="L79" s="144"/>
      <c r="M79" s="30" t="s">
        <v>371</v>
      </c>
      <c r="N79" s="118"/>
      <c r="O79" s="148"/>
      <c r="P79" s="26" t="s">
        <v>372</v>
      </c>
      <c r="Q79" s="12" t="s">
        <v>231</v>
      </c>
      <c r="R79" s="97"/>
      <c r="S79" s="100"/>
      <c r="T79" s="103"/>
    </row>
    <row r="80" spans="1:20" ht="195" customHeight="1">
      <c r="A80" s="122"/>
      <c r="B80" s="122"/>
      <c r="C80" s="124"/>
      <c r="D80" s="122"/>
      <c r="E80" s="140"/>
      <c r="F80" s="122"/>
      <c r="G80" s="138"/>
      <c r="H80" s="135"/>
      <c r="I80" s="130"/>
      <c r="J80" s="129"/>
      <c r="K80" s="127"/>
      <c r="L80" s="144"/>
      <c r="M80" s="30" t="s">
        <v>373</v>
      </c>
      <c r="N80" s="32"/>
      <c r="O80" s="148"/>
      <c r="P80" s="26" t="s">
        <v>374</v>
      </c>
      <c r="Q80" s="12" t="s">
        <v>242</v>
      </c>
      <c r="R80" s="97"/>
      <c r="S80" s="100"/>
      <c r="T80" s="103"/>
    </row>
    <row r="81" spans="1:20" ht="213.75" customHeight="1">
      <c r="A81" s="122"/>
      <c r="B81" s="122"/>
      <c r="C81" s="124"/>
      <c r="D81" s="122"/>
      <c r="E81" s="106"/>
      <c r="F81" s="118"/>
      <c r="G81" s="116"/>
      <c r="H81" s="114"/>
      <c r="I81" s="112"/>
      <c r="J81" s="110"/>
      <c r="K81" s="128"/>
      <c r="L81" s="144"/>
      <c r="M81" s="30" t="s">
        <v>375</v>
      </c>
      <c r="N81" s="32"/>
      <c r="O81" s="149"/>
      <c r="P81" s="26" t="s">
        <v>376</v>
      </c>
      <c r="Q81" s="12" t="s">
        <v>252</v>
      </c>
      <c r="R81" s="98"/>
      <c r="S81" s="101"/>
      <c r="T81" s="103"/>
    </row>
    <row r="82" spans="1:20" ht="234" customHeight="1">
      <c r="A82" s="122"/>
      <c r="B82" s="122"/>
      <c r="C82" s="124"/>
      <c r="D82" s="122"/>
      <c r="E82" s="105" t="s">
        <v>45</v>
      </c>
      <c r="F82" s="117" t="s">
        <v>181</v>
      </c>
      <c r="G82" s="115">
        <v>43678</v>
      </c>
      <c r="H82" s="113">
        <v>43805</v>
      </c>
      <c r="I82" s="111">
        <f t="shared" si="0"/>
        <v>18.142857142857142</v>
      </c>
      <c r="J82" s="109">
        <v>1</v>
      </c>
      <c r="K82" s="126" t="s">
        <v>182</v>
      </c>
      <c r="L82" s="144"/>
      <c r="M82" s="30" t="s">
        <v>377</v>
      </c>
      <c r="N82" s="99" t="s">
        <v>137</v>
      </c>
      <c r="O82" s="154" t="s">
        <v>182</v>
      </c>
      <c r="P82" s="26" t="s">
        <v>378</v>
      </c>
      <c r="Q82" s="12" t="s">
        <v>224</v>
      </c>
      <c r="R82" s="96"/>
      <c r="S82" s="99"/>
      <c r="T82" s="103"/>
    </row>
    <row r="83" spans="1:20" ht="141" customHeight="1">
      <c r="A83" s="122"/>
      <c r="B83" s="122"/>
      <c r="C83" s="124"/>
      <c r="D83" s="122"/>
      <c r="E83" s="140"/>
      <c r="F83" s="122"/>
      <c r="G83" s="138"/>
      <c r="H83" s="135"/>
      <c r="I83" s="130"/>
      <c r="J83" s="129"/>
      <c r="K83" s="127"/>
      <c r="L83" s="144"/>
      <c r="M83" s="30" t="s">
        <v>379</v>
      </c>
      <c r="N83" s="101"/>
      <c r="O83" s="155"/>
      <c r="P83" s="26" t="s">
        <v>380</v>
      </c>
      <c r="Q83" s="12" t="s">
        <v>231</v>
      </c>
      <c r="R83" s="97"/>
      <c r="S83" s="100"/>
      <c r="T83" s="103"/>
    </row>
    <row r="84" spans="1:20" ht="191.25" customHeight="1">
      <c r="A84" s="122"/>
      <c r="B84" s="122"/>
      <c r="C84" s="124"/>
      <c r="D84" s="122"/>
      <c r="E84" s="140"/>
      <c r="F84" s="122"/>
      <c r="G84" s="138"/>
      <c r="H84" s="135"/>
      <c r="I84" s="130"/>
      <c r="J84" s="129"/>
      <c r="K84" s="127"/>
      <c r="L84" s="144"/>
      <c r="M84" s="24" t="s">
        <v>381</v>
      </c>
      <c r="N84" s="68"/>
      <c r="O84" s="155"/>
      <c r="P84" s="26" t="s">
        <v>382</v>
      </c>
      <c r="Q84" s="12" t="s">
        <v>242</v>
      </c>
      <c r="R84" s="97"/>
      <c r="S84" s="100"/>
      <c r="T84" s="103"/>
    </row>
    <row r="85" spans="1:20" ht="191.25" customHeight="1">
      <c r="A85" s="122"/>
      <c r="B85" s="122"/>
      <c r="C85" s="124"/>
      <c r="D85" s="122"/>
      <c r="E85" s="106"/>
      <c r="F85" s="118"/>
      <c r="G85" s="116"/>
      <c r="H85" s="114"/>
      <c r="I85" s="112"/>
      <c r="J85" s="110"/>
      <c r="K85" s="128"/>
      <c r="L85" s="144"/>
      <c r="M85" s="30" t="s">
        <v>383</v>
      </c>
      <c r="N85" s="68"/>
      <c r="O85" s="156"/>
      <c r="P85" s="26" t="s">
        <v>384</v>
      </c>
      <c r="Q85" s="12" t="s">
        <v>252</v>
      </c>
      <c r="R85" s="98"/>
      <c r="S85" s="101"/>
      <c r="T85" s="103"/>
    </row>
    <row r="86" spans="1:20" ht="129.75" customHeight="1">
      <c r="A86" s="122"/>
      <c r="B86" s="122"/>
      <c r="C86" s="124"/>
      <c r="D86" s="122"/>
      <c r="E86" s="105" t="s">
        <v>46</v>
      </c>
      <c r="F86" s="117" t="s">
        <v>183</v>
      </c>
      <c r="G86" s="115">
        <v>43678</v>
      </c>
      <c r="H86" s="113">
        <v>43805</v>
      </c>
      <c r="I86" s="111">
        <f t="shared" si="0"/>
        <v>18.142857142857142</v>
      </c>
      <c r="J86" s="109">
        <v>6.6699999999999995E-2</v>
      </c>
      <c r="K86" s="126" t="s">
        <v>182</v>
      </c>
      <c r="L86" s="144"/>
      <c r="M86" s="79" t="s">
        <v>385</v>
      </c>
      <c r="N86" s="74" t="s">
        <v>137</v>
      </c>
      <c r="O86" s="150" t="s">
        <v>182</v>
      </c>
      <c r="P86" s="26" t="s">
        <v>386</v>
      </c>
      <c r="Q86" s="12" t="s">
        <v>224</v>
      </c>
      <c r="R86" s="96"/>
      <c r="S86" s="99"/>
      <c r="T86" s="103"/>
    </row>
    <row r="87" spans="1:20" ht="144" customHeight="1">
      <c r="A87" s="122"/>
      <c r="B87" s="122"/>
      <c r="C87" s="124"/>
      <c r="D87" s="122"/>
      <c r="E87" s="140"/>
      <c r="F87" s="122"/>
      <c r="G87" s="138"/>
      <c r="H87" s="135"/>
      <c r="I87" s="130"/>
      <c r="J87" s="129"/>
      <c r="K87" s="127"/>
      <c r="L87" s="144"/>
      <c r="M87" s="79" t="s">
        <v>387</v>
      </c>
      <c r="N87" s="74"/>
      <c r="O87" s="148"/>
      <c r="P87" s="26" t="s">
        <v>388</v>
      </c>
      <c r="Q87" s="12" t="s">
        <v>231</v>
      </c>
      <c r="R87" s="97"/>
      <c r="S87" s="100"/>
      <c r="T87" s="103"/>
    </row>
    <row r="88" spans="1:20" ht="271.5" customHeight="1">
      <c r="A88" s="122"/>
      <c r="B88" s="122"/>
      <c r="C88" s="124"/>
      <c r="D88" s="122"/>
      <c r="E88" s="140"/>
      <c r="F88" s="122"/>
      <c r="G88" s="138"/>
      <c r="H88" s="135"/>
      <c r="I88" s="130"/>
      <c r="J88" s="129"/>
      <c r="K88" s="127"/>
      <c r="L88" s="144"/>
      <c r="M88" s="58" t="s">
        <v>389</v>
      </c>
      <c r="N88" s="74"/>
      <c r="O88" s="148"/>
      <c r="P88" s="26" t="s">
        <v>452</v>
      </c>
      <c r="Q88" s="12" t="s">
        <v>242</v>
      </c>
      <c r="R88" s="97"/>
      <c r="S88" s="100"/>
      <c r="T88" s="103"/>
    </row>
    <row r="89" spans="1:20" ht="191.25" customHeight="1">
      <c r="A89" s="122"/>
      <c r="B89" s="122"/>
      <c r="C89" s="124"/>
      <c r="D89" s="122"/>
      <c r="E89" s="106"/>
      <c r="F89" s="118"/>
      <c r="G89" s="116"/>
      <c r="H89" s="114"/>
      <c r="I89" s="112"/>
      <c r="J89" s="110"/>
      <c r="K89" s="128"/>
      <c r="L89" s="144"/>
      <c r="M89" s="58" t="s">
        <v>390</v>
      </c>
      <c r="N89" s="74"/>
      <c r="O89" s="149"/>
      <c r="P89" s="26" t="s">
        <v>391</v>
      </c>
      <c r="Q89" s="12" t="s">
        <v>252</v>
      </c>
      <c r="R89" s="98"/>
      <c r="S89" s="101"/>
      <c r="T89" s="103"/>
    </row>
    <row r="90" spans="1:20" ht="103.5" customHeight="1">
      <c r="A90" s="122"/>
      <c r="B90" s="122"/>
      <c r="C90" s="124"/>
      <c r="D90" s="122"/>
      <c r="E90" s="105" t="s">
        <v>96</v>
      </c>
      <c r="F90" s="117" t="s">
        <v>184</v>
      </c>
      <c r="G90" s="115">
        <v>43891</v>
      </c>
      <c r="H90" s="113">
        <v>43921</v>
      </c>
      <c r="I90" s="111">
        <f t="shared" si="0"/>
        <v>4.2857142857142856</v>
      </c>
      <c r="J90" s="109">
        <v>0</v>
      </c>
      <c r="K90" s="107" t="s">
        <v>185</v>
      </c>
      <c r="L90" s="144"/>
      <c r="M90" s="80" t="s">
        <v>344</v>
      </c>
      <c r="N90" s="74" t="s">
        <v>137</v>
      </c>
      <c r="O90" s="151" t="s">
        <v>85</v>
      </c>
      <c r="P90" s="61" t="s">
        <v>392</v>
      </c>
      <c r="Q90" s="12" t="s">
        <v>242</v>
      </c>
      <c r="R90" s="96"/>
      <c r="S90" s="99"/>
      <c r="T90" s="103"/>
    </row>
    <row r="91" spans="1:20" ht="144" customHeight="1">
      <c r="A91" s="118"/>
      <c r="B91" s="118"/>
      <c r="C91" s="141"/>
      <c r="D91" s="118"/>
      <c r="E91" s="106"/>
      <c r="F91" s="118"/>
      <c r="G91" s="116"/>
      <c r="H91" s="114"/>
      <c r="I91" s="112"/>
      <c r="J91" s="110"/>
      <c r="K91" s="108"/>
      <c r="L91" s="145"/>
      <c r="M91" s="81" t="s">
        <v>366</v>
      </c>
      <c r="N91" s="78"/>
      <c r="O91" s="153"/>
      <c r="P91" s="61" t="s">
        <v>393</v>
      </c>
      <c r="Q91" s="12" t="s">
        <v>252</v>
      </c>
      <c r="R91" s="98"/>
      <c r="S91" s="101"/>
      <c r="T91" s="104"/>
    </row>
    <row r="92" spans="1:20" ht="81.75" customHeight="1">
      <c r="A92" s="117">
        <v>7</v>
      </c>
      <c r="B92" s="117" t="s">
        <v>394</v>
      </c>
      <c r="C92" s="123" t="s">
        <v>53</v>
      </c>
      <c r="D92" s="117" t="s">
        <v>186</v>
      </c>
      <c r="E92" s="105" t="s">
        <v>44</v>
      </c>
      <c r="F92" s="136" t="s">
        <v>118</v>
      </c>
      <c r="G92" s="115">
        <v>43617</v>
      </c>
      <c r="H92" s="113">
        <v>43982</v>
      </c>
      <c r="I92" s="111">
        <f t="shared" si="0"/>
        <v>52.142857142857146</v>
      </c>
      <c r="J92" s="109">
        <v>0.1</v>
      </c>
      <c r="K92" s="126" t="s">
        <v>117</v>
      </c>
      <c r="L92" s="143">
        <f>AVERAGE(J92:J101)</f>
        <v>0.02</v>
      </c>
      <c r="M92" s="60" t="s">
        <v>228</v>
      </c>
      <c r="N92" s="117" t="s">
        <v>137</v>
      </c>
      <c r="O92" s="150" t="s">
        <v>152</v>
      </c>
      <c r="P92" s="26" t="s">
        <v>395</v>
      </c>
      <c r="Q92" s="12" t="s">
        <v>223</v>
      </c>
      <c r="R92" s="96"/>
      <c r="S92" s="99"/>
      <c r="T92" s="119" t="s">
        <v>238</v>
      </c>
    </row>
    <row r="93" spans="1:20" ht="91.5" customHeight="1">
      <c r="A93" s="122"/>
      <c r="B93" s="122"/>
      <c r="C93" s="124"/>
      <c r="D93" s="122"/>
      <c r="E93" s="140"/>
      <c r="F93" s="139"/>
      <c r="G93" s="138"/>
      <c r="H93" s="135"/>
      <c r="I93" s="130"/>
      <c r="J93" s="129"/>
      <c r="K93" s="127"/>
      <c r="L93" s="144"/>
      <c r="M93" s="60" t="s">
        <v>228</v>
      </c>
      <c r="N93" s="122"/>
      <c r="O93" s="148"/>
      <c r="P93" s="26" t="s">
        <v>395</v>
      </c>
      <c r="Q93" s="12" t="s">
        <v>226</v>
      </c>
      <c r="R93" s="97"/>
      <c r="S93" s="100"/>
      <c r="T93" s="120"/>
    </row>
    <row r="94" spans="1:20" ht="93" customHeight="1">
      <c r="A94" s="122"/>
      <c r="B94" s="122"/>
      <c r="C94" s="124"/>
      <c r="D94" s="122"/>
      <c r="E94" s="140"/>
      <c r="F94" s="139"/>
      <c r="G94" s="138"/>
      <c r="H94" s="135"/>
      <c r="I94" s="130"/>
      <c r="J94" s="129"/>
      <c r="K94" s="127"/>
      <c r="L94" s="144"/>
      <c r="M94" s="60" t="s">
        <v>228</v>
      </c>
      <c r="N94" s="122"/>
      <c r="O94" s="148"/>
      <c r="P94" s="26" t="s">
        <v>396</v>
      </c>
      <c r="Q94" s="12" t="s">
        <v>231</v>
      </c>
      <c r="R94" s="97"/>
      <c r="S94" s="100"/>
      <c r="T94" s="120"/>
    </row>
    <row r="95" spans="1:20" ht="110.25" customHeight="1">
      <c r="A95" s="122"/>
      <c r="B95" s="122"/>
      <c r="C95" s="124"/>
      <c r="D95" s="122"/>
      <c r="E95" s="140"/>
      <c r="F95" s="139"/>
      <c r="G95" s="138"/>
      <c r="H95" s="135"/>
      <c r="I95" s="130"/>
      <c r="J95" s="129"/>
      <c r="K95" s="127"/>
      <c r="L95" s="144"/>
      <c r="M95" s="82" t="s">
        <v>228</v>
      </c>
      <c r="N95" s="118"/>
      <c r="O95" s="148"/>
      <c r="P95" s="26" t="s">
        <v>397</v>
      </c>
      <c r="Q95" s="12" t="s">
        <v>242</v>
      </c>
      <c r="R95" s="97"/>
      <c r="S95" s="100"/>
      <c r="T95" s="120"/>
    </row>
    <row r="96" spans="1:20" ht="170.25" customHeight="1">
      <c r="A96" s="122"/>
      <c r="B96" s="122"/>
      <c r="C96" s="124"/>
      <c r="D96" s="122"/>
      <c r="E96" s="106"/>
      <c r="F96" s="137"/>
      <c r="G96" s="116"/>
      <c r="H96" s="114"/>
      <c r="I96" s="112"/>
      <c r="J96" s="110"/>
      <c r="K96" s="128"/>
      <c r="L96" s="144"/>
      <c r="M96" s="29" t="s">
        <v>398</v>
      </c>
      <c r="N96" s="33"/>
      <c r="O96" s="149"/>
      <c r="P96" s="26" t="s">
        <v>399</v>
      </c>
      <c r="Q96" s="12" t="s">
        <v>252</v>
      </c>
      <c r="R96" s="98"/>
      <c r="S96" s="101"/>
      <c r="T96" s="120"/>
    </row>
    <row r="97" spans="1:20" ht="73.5" customHeight="1">
      <c r="A97" s="122"/>
      <c r="B97" s="122"/>
      <c r="C97" s="124"/>
      <c r="D97" s="122"/>
      <c r="E97" s="105" t="s">
        <v>45</v>
      </c>
      <c r="F97" s="136" t="s">
        <v>187</v>
      </c>
      <c r="G97" s="115">
        <v>43983</v>
      </c>
      <c r="H97" s="113">
        <v>44104</v>
      </c>
      <c r="I97" s="111">
        <f t="shared" si="0"/>
        <v>17.285714285714285</v>
      </c>
      <c r="J97" s="109">
        <v>0</v>
      </c>
      <c r="K97" s="126" t="s">
        <v>188</v>
      </c>
      <c r="L97" s="144"/>
      <c r="M97" s="30" t="s">
        <v>243</v>
      </c>
      <c r="N97" s="117" t="s">
        <v>137</v>
      </c>
      <c r="O97" s="150" t="s">
        <v>188</v>
      </c>
      <c r="P97" s="61" t="s">
        <v>225</v>
      </c>
      <c r="Q97" s="12" t="s">
        <v>242</v>
      </c>
      <c r="R97" s="96"/>
      <c r="S97" s="99"/>
      <c r="T97" s="120"/>
    </row>
    <row r="98" spans="1:20" ht="150" customHeight="1">
      <c r="A98" s="122"/>
      <c r="B98" s="122"/>
      <c r="C98" s="124"/>
      <c r="D98" s="122"/>
      <c r="E98" s="106"/>
      <c r="F98" s="137"/>
      <c r="G98" s="116"/>
      <c r="H98" s="114"/>
      <c r="I98" s="112"/>
      <c r="J98" s="110"/>
      <c r="K98" s="128"/>
      <c r="L98" s="144"/>
      <c r="M98" s="30" t="s">
        <v>249</v>
      </c>
      <c r="N98" s="118"/>
      <c r="O98" s="149"/>
      <c r="P98" s="61" t="s">
        <v>400</v>
      </c>
      <c r="Q98" s="12" t="s">
        <v>252</v>
      </c>
      <c r="R98" s="98"/>
      <c r="S98" s="101"/>
      <c r="T98" s="120"/>
    </row>
    <row r="99" spans="1:20" ht="66.75" customHeight="1">
      <c r="A99" s="122"/>
      <c r="B99" s="122"/>
      <c r="C99" s="124"/>
      <c r="D99" s="122"/>
      <c r="E99" s="43" t="s">
        <v>46</v>
      </c>
      <c r="F99" s="31" t="s">
        <v>189</v>
      </c>
      <c r="G99" s="47">
        <v>44166</v>
      </c>
      <c r="H99" s="47">
        <v>44195</v>
      </c>
      <c r="I99" s="40">
        <f t="shared" si="0"/>
        <v>4.1428571428571432</v>
      </c>
      <c r="J99" s="38">
        <v>0</v>
      </c>
      <c r="K99" s="34" t="s">
        <v>185</v>
      </c>
      <c r="L99" s="144"/>
      <c r="M99" s="30" t="s">
        <v>243</v>
      </c>
      <c r="N99" s="83" t="s">
        <v>137</v>
      </c>
      <c r="O99" s="53" t="s">
        <v>185</v>
      </c>
      <c r="P99" s="61" t="s">
        <v>225</v>
      </c>
      <c r="Q99" s="12" t="s">
        <v>252</v>
      </c>
      <c r="R99" s="56"/>
      <c r="S99" s="57"/>
      <c r="T99" s="120"/>
    </row>
    <row r="100" spans="1:20" ht="69" customHeight="1">
      <c r="A100" s="122"/>
      <c r="B100" s="122"/>
      <c r="C100" s="124"/>
      <c r="D100" s="122"/>
      <c r="E100" s="43" t="s">
        <v>96</v>
      </c>
      <c r="F100" s="31" t="s">
        <v>190</v>
      </c>
      <c r="G100" s="47">
        <v>44256</v>
      </c>
      <c r="H100" s="47">
        <v>44285</v>
      </c>
      <c r="I100" s="40">
        <f t="shared" si="0"/>
        <v>4.1428571428571432</v>
      </c>
      <c r="J100" s="38">
        <v>0</v>
      </c>
      <c r="K100" s="36" t="s">
        <v>180</v>
      </c>
      <c r="L100" s="144"/>
      <c r="M100" s="30" t="s">
        <v>243</v>
      </c>
      <c r="N100" s="83" t="s">
        <v>137</v>
      </c>
      <c r="O100" s="49" t="s">
        <v>93</v>
      </c>
      <c r="P100" s="61" t="s">
        <v>225</v>
      </c>
      <c r="Q100" s="12" t="s">
        <v>252</v>
      </c>
      <c r="R100" s="56"/>
      <c r="S100" s="57"/>
      <c r="T100" s="120"/>
    </row>
    <row r="101" spans="1:20" ht="59.25" customHeight="1">
      <c r="A101" s="122"/>
      <c r="B101" s="122"/>
      <c r="C101" s="124"/>
      <c r="D101" s="122"/>
      <c r="E101" s="43" t="s">
        <v>107</v>
      </c>
      <c r="F101" s="31" t="s">
        <v>191</v>
      </c>
      <c r="G101" s="45">
        <v>44256</v>
      </c>
      <c r="H101" s="45">
        <v>44286</v>
      </c>
      <c r="I101" s="40">
        <f>(H101-G101)/7</f>
        <v>4.2857142857142856</v>
      </c>
      <c r="J101" s="38">
        <v>0</v>
      </c>
      <c r="K101" s="34" t="s">
        <v>185</v>
      </c>
      <c r="L101" s="144"/>
      <c r="M101" s="24" t="s">
        <v>243</v>
      </c>
      <c r="N101" s="83" t="s">
        <v>153</v>
      </c>
      <c r="O101" s="53" t="s">
        <v>85</v>
      </c>
      <c r="P101" s="27" t="s">
        <v>225</v>
      </c>
      <c r="Q101" s="12" t="s">
        <v>252</v>
      </c>
      <c r="R101" s="56"/>
      <c r="S101" s="57"/>
      <c r="T101" s="121"/>
    </row>
    <row r="102" spans="1:20" ht="177" customHeight="1">
      <c r="A102" s="224">
        <v>8</v>
      </c>
      <c r="B102" s="228" t="s">
        <v>192</v>
      </c>
      <c r="C102" s="123" t="s">
        <v>54</v>
      </c>
      <c r="D102" s="117" t="s">
        <v>193</v>
      </c>
      <c r="E102" s="105" t="s">
        <v>44</v>
      </c>
      <c r="F102" s="117" t="s">
        <v>194</v>
      </c>
      <c r="G102" s="115">
        <v>43654</v>
      </c>
      <c r="H102" s="113">
        <v>43805</v>
      </c>
      <c r="I102" s="111">
        <f t="shared" si="0"/>
        <v>21.571428571428573</v>
      </c>
      <c r="J102" s="109">
        <v>1</v>
      </c>
      <c r="K102" s="126" t="s">
        <v>93</v>
      </c>
      <c r="L102" s="143">
        <f>AVERAGE(J102:J116)</f>
        <v>0.51112000000000002</v>
      </c>
      <c r="M102" s="79" t="s">
        <v>401</v>
      </c>
      <c r="N102" s="99" t="s">
        <v>137</v>
      </c>
      <c r="O102" s="150" t="s">
        <v>93</v>
      </c>
      <c r="P102" s="26" t="s">
        <v>402</v>
      </c>
      <c r="Q102" s="12" t="s">
        <v>226</v>
      </c>
      <c r="R102" s="96"/>
      <c r="S102" s="99"/>
      <c r="T102" s="119" t="s">
        <v>239</v>
      </c>
    </row>
    <row r="103" spans="1:20" ht="163.5" customHeight="1">
      <c r="A103" s="225"/>
      <c r="B103" s="229"/>
      <c r="C103" s="124"/>
      <c r="D103" s="122"/>
      <c r="E103" s="140"/>
      <c r="F103" s="122"/>
      <c r="G103" s="138"/>
      <c r="H103" s="135"/>
      <c r="I103" s="130"/>
      <c r="J103" s="129"/>
      <c r="K103" s="127"/>
      <c r="L103" s="144"/>
      <c r="M103" s="79" t="s">
        <v>403</v>
      </c>
      <c r="N103" s="101"/>
      <c r="O103" s="148"/>
      <c r="P103" s="26" t="s">
        <v>404</v>
      </c>
      <c r="Q103" s="12" t="s">
        <v>231</v>
      </c>
      <c r="R103" s="97"/>
      <c r="S103" s="100"/>
      <c r="T103" s="120"/>
    </row>
    <row r="104" spans="1:20" ht="159" customHeight="1">
      <c r="A104" s="225"/>
      <c r="B104" s="229"/>
      <c r="C104" s="124"/>
      <c r="D104" s="122"/>
      <c r="E104" s="140"/>
      <c r="F104" s="122"/>
      <c r="G104" s="138"/>
      <c r="H104" s="135"/>
      <c r="I104" s="130"/>
      <c r="J104" s="129"/>
      <c r="K104" s="127"/>
      <c r="L104" s="144"/>
      <c r="M104" s="79" t="s">
        <v>405</v>
      </c>
      <c r="N104" s="84"/>
      <c r="O104" s="148"/>
      <c r="P104" s="26" t="s">
        <v>406</v>
      </c>
      <c r="Q104" s="12" t="s">
        <v>242</v>
      </c>
      <c r="R104" s="97"/>
      <c r="S104" s="100"/>
      <c r="T104" s="120"/>
    </row>
    <row r="105" spans="1:20" ht="243.75" customHeight="1">
      <c r="A105" s="225"/>
      <c r="B105" s="229"/>
      <c r="C105" s="124"/>
      <c r="D105" s="122"/>
      <c r="E105" s="106"/>
      <c r="F105" s="118"/>
      <c r="G105" s="116"/>
      <c r="H105" s="114"/>
      <c r="I105" s="112"/>
      <c r="J105" s="110"/>
      <c r="K105" s="128"/>
      <c r="L105" s="144"/>
      <c r="M105" s="79" t="s">
        <v>407</v>
      </c>
      <c r="N105" s="84"/>
      <c r="O105" s="149"/>
      <c r="P105" s="26" t="s">
        <v>408</v>
      </c>
      <c r="Q105" s="12" t="s">
        <v>252</v>
      </c>
      <c r="R105" s="98"/>
      <c r="S105" s="101"/>
      <c r="T105" s="120"/>
    </row>
    <row r="106" spans="1:20" ht="165" customHeight="1">
      <c r="A106" s="225"/>
      <c r="B106" s="229"/>
      <c r="C106" s="124"/>
      <c r="D106" s="122"/>
      <c r="E106" s="105" t="s">
        <v>45</v>
      </c>
      <c r="F106" s="117" t="s">
        <v>119</v>
      </c>
      <c r="G106" s="115">
        <v>43654</v>
      </c>
      <c r="H106" s="113">
        <v>43805</v>
      </c>
      <c r="I106" s="111">
        <f t="shared" si="0"/>
        <v>21.571428571428573</v>
      </c>
      <c r="J106" s="109">
        <v>0.77780000000000005</v>
      </c>
      <c r="K106" s="107" t="s">
        <v>196</v>
      </c>
      <c r="L106" s="144"/>
      <c r="M106" s="79" t="s">
        <v>409</v>
      </c>
      <c r="N106" s="117" t="s">
        <v>197</v>
      </c>
      <c r="O106" s="151" t="s">
        <v>196</v>
      </c>
      <c r="P106" s="26" t="s">
        <v>410</v>
      </c>
      <c r="Q106" s="12" t="s">
        <v>226</v>
      </c>
      <c r="R106" s="96"/>
      <c r="S106" s="99"/>
      <c r="T106" s="120"/>
    </row>
    <row r="107" spans="1:20" ht="162.75" customHeight="1">
      <c r="A107" s="225"/>
      <c r="B107" s="229"/>
      <c r="C107" s="124"/>
      <c r="D107" s="122"/>
      <c r="E107" s="140"/>
      <c r="F107" s="122"/>
      <c r="G107" s="138"/>
      <c r="H107" s="135"/>
      <c r="I107" s="130"/>
      <c r="J107" s="129"/>
      <c r="K107" s="125"/>
      <c r="L107" s="144"/>
      <c r="M107" s="79" t="s">
        <v>411</v>
      </c>
      <c r="N107" s="118"/>
      <c r="O107" s="152"/>
      <c r="P107" s="26" t="s">
        <v>412</v>
      </c>
      <c r="Q107" s="12" t="s">
        <v>231</v>
      </c>
      <c r="R107" s="97"/>
      <c r="S107" s="100"/>
      <c r="T107" s="120"/>
    </row>
    <row r="108" spans="1:20" ht="162.75" customHeight="1">
      <c r="A108" s="225"/>
      <c r="B108" s="229"/>
      <c r="C108" s="124"/>
      <c r="D108" s="122"/>
      <c r="E108" s="140"/>
      <c r="F108" s="122"/>
      <c r="G108" s="138"/>
      <c r="H108" s="135"/>
      <c r="I108" s="130"/>
      <c r="J108" s="129"/>
      <c r="K108" s="125"/>
      <c r="L108" s="144"/>
      <c r="M108" s="79" t="s">
        <v>413</v>
      </c>
      <c r="N108" s="32"/>
      <c r="O108" s="152"/>
      <c r="P108" s="26" t="s">
        <v>414</v>
      </c>
      <c r="Q108" s="12" t="s">
        <v>242</v>
      </c>
      <c r="R108" s="97"/>
      <c r="S108" s="100"/>
      <c r="T108" s="120"/>
    </row>
    <row r="109" spans="1:20" ht="188.25" customHeight="1">
      <c r="A109" s="225"/>
      <c r="B109" s="229"/>
      <c r="C109" s="124"/>
      <c r="D109" s="122"/>
      <c r="E109" s="106"/>
      <c r="F109" s="118"/>
      <c r="G109" s="116"/>
      <c r="H109" s="114"/>
      <c r="I109" s="112"/>
      <c r="J109" s="110"/>
      <c r="K109" s="108"/>
      <c r="L109" s="144"/>
      <c r="M109" s="79" t="s">
        <v>415</v>
      </c>
      <c r="N109" s="32"/>
      <c r="O109" s="153"/>
      <c r="P109" s="26" t="s">
        <v>416</v>
      </c>
      <c r="Q109" s="12" t="s">
        <v>252</v>
      </c>
      <c r="R109" s="98"/>
      <c r="S109" s="101"/>
      <c r="T109" s="120"/>
    </row>
    <row r="110" spans="1:20" ht="175.5" customHeight="1">
      <c r="A110" s="225"/>
      <c r="B110" s="229"/>
      <c r="C110" s="124"/>
      <c r="D110" s="122"/>
      <c r="E110" s="105" t="s">
        <v>46</v>
      </c>
      <c r="F110" s="117" t="s">
        <v>195</v>
      </c>
      <c r="G110" s="115">
        <v>43654</v>
      </c>
      <c r="H110" s="113">
        <v>43805</v>
      </c>
      <c r="I110" s="111">
        <f t="shared" si="0"/>
        <v>21.571428571428573</v>
      </c>
      <c r="J110" s="109">
        <v>0.77780000000000005</v>
      </c>
      <c r="K110" s="107" t="s">
        <v>154</v>
      </c>
      <c r="L110" s="144"/>
      <c r="M110" s="24" t="s">
        <v>417</v>
      </c>
      <c r="N110" s="99" t="s">
        <v>137</v>
      </c>
      <c r="O110" s="151" t="s">
        <v>154</v>
      </c>
      <c r="P110" s="26" t="s">
        <v>418</v>
      </c>
      <c r="Q110" s="12" t="s">
        <v>226</v>
      </c>
      <c r="R110" s="96"/>
      <c r="S110" s="99"/>
      <c r="T110" s="120"/>
    </row>
    <row r="111" spans="1:20" ht="150" customHeight="1">
      <c r="A111" s="225"/>
      <c r="B111" s="229"/>
      <c r="C111" s="124"/>
      <c r="D111" s="122"/>
      <c r="E111" s="140"/>
      <c r="F111" s="122"/>
      <c r="G111" s="138"/>
      <c r="H111" s="135"/>
      <c r="I111" s="130"/>
      <c r="J111" s="129"/>
      <c r="K111" s="125"/>
      <c r="L111" s="144"/>
      <c r="M111" s="24" t="s">
        <v>419</v>
      </c>
      <c r="N111" s="101"/>
      <c r="O111" s="152"/>
      <c r="P111" s="26" t="s">
        <v>420</v>
      </c>
      <c r="Q111" s="12" t="s">
        <v>231</v>
      </c>
      <c r="R111" s="97"/>
      <c r="S111" s="100"/>
      <c r="T111" s="120"/>
    </row>
    <row r="112" spans="1:20" ht="150" customHeight="1">
      <c r="A112" s="225"/>
      <c r="B112" s="229"/>
      <c r="C112" s="124"/>
      <c r="D112" s="122"/>
      <c r="E112" s="140"/>
      <c r="F112" s="122"/>
      <c r="G112" s="138"/>
      <c r="H112" s="135"/>
      <c r="I112" s="130"/>
      <c r="J112" s="129"/>
      <c r="K112" s="125"/>
      <c r="L112" s="144"/>
      <c r="M112" s="24" t="s">
        <v>421</v>
      </c>
      <c r="N112" s="68"/>
      <c r="O112" s="152"/>
      <c r="P112" s="26" t="s">
        <v>422</v>
      </c>
      <c r="Q112" s="12" t="s">
        <v>242</v>
      </c>
      <c r="R112" s="97"/>
      <c r="S112" s="100"/>
      <c r="T112" s="120"/>
    </row>
    <row r="113" spans="1:20" ht="167.25" customHeight="1">
      <c r="A113" s="225"/>
      <c r="B113" s="229"/>
      <c r="C113" s="124"/>
      <c r="D113" s="122"/>
      <c r="E113" s="106"/>
      <c r="F113" s="118"/>
      <c r="G113" s="116"/>
      <c r="H113" s="114"/>
      <c r="I113" s="112"/>
      <c r="J113" s="110"/>
      <c r="K113" s="108"/>
      <c r="L113" s="144"/>
      <c r="M113" s="24" t="s">
        <v>423</v>
      </c>
      <c r="N113" s="68"/>
      <c r="O113" s="153"/>
      <c r="P113" s="26" t="s">
        <v>424</v>
      </c>
      <c r="Q113" s="12" t="s">
        <v>252</v>
      </c>
      <c r="R113" s="98"/>
      <c r="S113" s="101"/>
      <c r="T113" s="120"/>
    </row>
    <row r="114" spans="1:20" ht="92.25" customHeight="1">
      <c r="A114" s="225"/>
      <c r="B114" s="229"/>
      <c r="C114" s="124"/>
      <c r="D114" s="122"/>
      <c r="E114" s="105" t="s">
        <v>96</v>
      </c>
      <c r="F114" s="117" t="s">
        <v>198</v>
      </c>
      <c r="G114" s="115">
        <v>43891</v>
      </c>
      <c r="H114" s="115">
        <v>43920</v>
      </c>
      <c r="I114" s="111">
        <f t="shared" ref="I114" si="4">(H114-G114)/7</f>
        <v>4.1428571428571432</v>
      </c>
      <c r="J114" s="109">
        <v>0</v>
      </c>
      <c r="K114" s="107" t="s">
        <v>185</v>
      </c>
      <c r="L114" s="144"/>
      <c r="M114" s="24" t="s">
        <v>425</v>
      </c>
      <c r="N114" s="74" t="s">
        <v>137</v>
      </c>
      <c r="O114" s="151" t="s">
        <v>85</v>
      </c>
      <c r="P114" s="69" t="s">
        <v>426</v>
      </c>
      <c r="Q114" s="12" t="s">
        <v>242</v>
      </c>
      <c r="R114" s="96"/>
      <c r="S114" s="99"/>
      <c r="T114" s="120"/>
    </row>
    <row r="115" spans="1:20" ht="150" customHeight="1">
      <c r="A115" s="225"/>
      <c r="B115" s="229"/>
      <c r="C115" s="124"/>
      <c r="D115" s="122"/>
      <c r="E115" s="106"/>
      <c r="F115" s="118"/>
      <c r="G115" s="116"/>
      <c r="H115" s="116"/>
      <c r="I115" s="112"/>
      <c r="J115" s="110"/>
      <c r="K115" s="108"/>
      <c r="L115" s="144"/>
      <c r="M115" s="24" t="s">
        <v>249</v>
      </c>
      <c r="N115" s="74"/>
      <c r="O115" s="153"/>
      <c r="P115" s="69" t="s">
        <v>427</v>
      </c>
      <c r="Q115" s="12" t="s">
        <v>252</v>
      </c>
      <c r="R115" s="98"/>
      <c r="S115" s="101"/>
      <c r="T115" s="120"/>
    </row>
    <row r="116" spans="1:20" ht="95.25" customHeight="1">
      <c r="A116" s="225"/>
      <c r="B116" s="229"/>
      <c r="C116" s="124"/>
      <c r="D116" s="122"/>
      <c r="E116" s="105" t="s">
        <v>107</v>
      </c>
      <c r="F116" s="117" t="s">
        <v>198</v>
      </c>
      <c r="G116" s="115">
        <v>43983</v>
      </c>
      <c r="H116" s="115">
        <v>44012</v>
      </c>
      <c r="I116" s="111">
        <f t="shared" si="0"/>
        <v>4.1428571428571432</v>
      </c>
      <c r="J116" s="109">
        <v>0</v>
      </c>
      <c r="K116" s="107" t="s">
        <v>185</v>
      </c>
      <c r="L116" s="144"/>
      <c r="M116" s="24"/>
      <c r="N116" s="74" t="s">
        <v>137</v>
      </c>
      <c r="O116" s="151" t="s">
        <v>85</v>
      </c>
      <c r="P116" s="27" t="s">
        <v>225</v>
      </c>
      <c r="Q116" s="12" t="s">
        <v>242</v>
      </c>
      <c r="R116" s="96"/>
      <c r="S116" s="99"/>
      <c r="T116" s="121"/>
    </row>
    <row r="117" spans="1:20" ht="137.25" customHeight="1">
      <c r="A117" s="226"/>
      <c r="B117" s="230"/>
      <c r="C117" s="141"/>
      <c r="D117" s="118"/>
      <c r="E117" s="106"/>
      <c r="F117" s="118"/>
      <c r="G117" s="116"/>
      <c r="H117" s="116"/>
      <c r="I117" s="112"/>
      <c r="J117" s="110"/>
      <c r="K117" s="108"/>
      <c r="L117" s="145"/>
      <c r="M117" s="30" t="s">
        <v>249</v>
      </c>
      <c r="N117" s="74"/>
      <c r="O117" s="153"/>
      <c r="P117" s="61" t="s">
        <v>428</v>
      </c>
      <c r="Q117" s="12" t="s">
        <v>252</v>
      </c>
      <c r="R117" s="98"/>
      <c r="S117" s="101"/>
      <c r="T117" s="62"/>
    </row>
    <row r="118" spans="1:20" ht="169.5" customHeight="1">
      <c r="A118" s="224">
        <v>9</v>
      </c>
      <c r="B118" s="117" t="s">
        <v>429</v>
      </c>
      <c r="C118" s="123" t="s">
        <v>55</v>
      </c>
      <c r="D118" s="117" t="s">
        <v>199</v>
      </c>
      <c r="E118" s="44" t="s">
        <v>44</v>
      </c>
      <c r="F118" s="30" t="s">
        <v>200</v>
      </c>
      <c r="G118" s="46">
        <v>43586</v>
      </c>
      <c r="H118" s="48">
        <v>43677</v>
      </c>
      <c r="I118" s="42">
        <f t="shared" si="0"/>
        <v>13</v>
      </c>
      <c r="J118" s="39">
        <v>1</v>
      </c>
      <c r="K118" s="37" t="s">
        <v>203</v>
      </c>
      <c r="L118" s="143">
        <f>AVERAGE(J118:J133)</f>
        <v>0.23888888888888887</v>
      </c>
      <c r="M118" s="30" t="s">
        <v>430</v>
      </c>
      <c r="N118" s="74" t="s">
        <v>137</v>
      </c>
      <c r="O118" s="37" t="s">
        <v>203</v>
      </c>
      <c r="P118" s="26" t="s">
        <v>431</v>
      </c>
      <c r="Q118" s="12" t="s">
        <v>226</v>
      </c>
      <c r="R118" s="56"/>
      <c r="S118" s="57"/>
      <c r="T118" s="119" t="s">
        <v>240</v>
      </c>
    </row>
    <row r="119" spans="1:20" ht="90" customHeight="1">
      <c r="A119" s="225"/>
      <c r="B119" s="122"/>
      <c r="C119" s="124"/>
      <c r="D119" s="122"/>
      <c r="E119" s="105" t="s">
        <v>45</v>
      </c>
      <c r="F119" s="117" t="s">
        <v>201</v>
      </c>
      <c r="G119" s="115">
        <v>43678</v>
      </c>
      <c r="H119" s="113">
        <v>43769</v>
      </c>
      <c r="I119" s="111">
        <f t="shared" si="0"/>
        <v>13</v>
      </c>
      <c r="J119" s="109">
        <v>0.85</v>
      </c>
      <c r="K119" s="107" t="s">
        <v>122</v>
      </c>
      <c r="L119" s="144"/>
      <c r="M119" s="85" t="s">
        <v>243</v>
      </c>
      <c r="N119" s="74" t="s">
        <v>137</v>
      </c>
      <c r="O119" s="151" t="s">
        <v>155</v>
      </c>
      <c r="P119" s="69" t="s">
        <v>432</v>
      </c>
      <c r="Q119" s="16" t="s">
        <v>230</v>
      </c>
      <c r="R119" s="96"/>
      <c r="S119" s="99"/>
      <c r="T119" s="120"/>
    </row>
    <row r="120" spans="1:20" ht="149.25" customHeight="1">
      <c r="A120" s="225"/>
      <c r="B120" s="122"/>
      <c r="C120" s="124"/>
      <c r="D120" s="122"/>
      <c r="E120" s="140"/>
      <c r="F120" s="122"/>
      <c r="G120" s="138"/>
      <c r="H120" s="135"/>
      <c r="I120" s="130"/>
      <c r="J120" s="129"/>
      <c r="K120" s="125"/>
      <c r="L120" s="144"/>
      <c r="M120" s="24" t="s">
        <v>433</v>
      </c>
      <c r="N120" s="74"/>
      <c r="O120" s="152"/>
      <c r="P120" s="69" t="s">
        <v>434</v>
      </c>
      <c r="Q120" s="12" t="s">
        <v>242</v>
      </c>
      <c r="R120" s="97"/>
      <c r="S120" s="100"/>
      <c r="T120" s="120"/>
    </row>
    <row r="121" spans="1:20" ht="256.5" customHeight="1">
      <c r="A121" s="225"/>
      <c r="B121" s="122"/>
      <c r="C121" s="124"/>
      <c r="D121" s="122"/>
      <c r="E121" s="106"/>
      <c r="F121" s="118"/>
      <c r="G121" s="116"/>
      <c r="H121" s="114"/>
      <c r="I121" s="112"/>
      <c r="J121" s="110"/>
      <c r="K121" s="108"/>
      <c r="L121" s="144"/>
      <c r="M121" s="24" t="s">
        <v>435</v>
      </c>
      <c r="N121" s="74"/>
      <c r="O121" s="153"/>
      <c r="P121" s="69" t="s">
        <v>436</v>
      </c>
      <c r="Q121" s="12" t="s">
        <v>252</v>
      </c>
      <c r="R121" s="98"/>
      <c r="S121" s="101"/>
      <c r="T121" s="120"/>
    </row>
    <row r="122" spans="1:20" ht="88.5" customHeight="1">
      <c r="A122" s="225"/>
      <c r="B122" s="122"/>
      <c r="C122" s="124"/>
      <c r="D122" s="122"/>
      <c r="E122" s="105" t="s">
        <v>46</v>
      </c>
      <c r="F122" s="117" t="s">
        <v>202</v>
      </c>
      <c r="G122" s="115">
        <v>43770</v>
      </c>
      <c r="H122" s="113">
        <v>43830</v>
      </c>
      <c r="I122" s="111">
        <f t="shared" si="0"/>
        <v>8.5714285714285712</v>
      </c>
      <c r="J122" s="109">
        <v>0.3</v>
      </c>
      <c r="K122" s="107" t="s">
        <v>123</v>
      </c>
      <c r="L122" s="144"/>
      <c r="M122" s="85" t="s">
        <v>243</v>
      </c>
      <c r="N122" s="74" t="s">
        <v>204</v>
      </c>
      <c r="O122" s="151" t="s">
        <v>123</v>
      </c>
      <c r="P122" s="69" t="s">
        <v>437</v>
      </c>
      <c r="Q122" s="16" t="s">
        <v>230</v>
      </c>
      <c r="R122" s="96"/>
      <c r="S122" s="99"/>
      <c r="T122" s="120"/>
    </row>
    <row r="123" spans="1:20" ht="157.5" customHeight="1">
      <c r="A123" s="225"/>
      <c r="B123" s="122"/>
      <c r="C123" s="124"/>
      <c r="D123" s="122"/>
      <c r="E123" s="140"/>
      <c r="F123" s="122"/>
      <c r="G123" s="138"/>
      <c r="H123" s="135"/>
      <c r="I123" s="130"/>
      <c r="J123" s="129"/>
      <c r="K123" s="125"/>
      <c r="L123" s="144"/>
      <c r="M123" s="24" t="s">
        <v>438</v>
      </c>
      <c r="N123" s="74"/>
      <c r="O123" s="152"/>
      <c r="P123" s="69" t="s">
        <v>439</v>
      </c>
      <c r="Q123" s="12" t="s">
        <v>242</v>
      </c>
      <c r="R123" s="97"/>
      <c r="S123" s="100"/>
      <c r="T123" s="120"/>
    </row>
    <row r="124" spans="1:20" ht="157.5" customHeight="1">
      <c r="A124" s="225"/>
      <c r="B124" s="122"/>
      <c r="C124" s="124"/>
      <c r="D124" s="122"/>
      <c r="E124" s="106"/>
      <c r="F124" s="118"/>
      <c r="G124" s="116"/>
      <c r="H124" s="114"/>
      <c r="I124" s="112"/>
      <c r="J124" s="110"/>
      <c r="K124" s="108"/>
      <c r="L124" s="144"/>
      <c r="M124" s="24" t="s">
        <v>440</v>
      </c>
      <c r="N124" s="74"/>
      <c r="O124" s="153"/>
      <c r="P124" s="69" t="s">
        <v>441</v>
      </c>
      <c r="Q124" s="12" t="s">
        <v>252</v>
      </c>
      <c r="R124" s="98"/>
      <c r="S124" s="101"/>
      <c r="T124" s="120"/>
    </row>
    <row r="125" spans="1:20" ht="99.75" customHeight="1">
      <c r="A125" s="225"/>
      <c r="B125" s="122"/>
      <c r="C125" s="124"/>
      <c r="D125" s="122"/>
      <c r="E125" s="105" t="s">
        <v>96</v>
      </c>
      <c r="F125" s="117" t="s">
        <v>205</v>
      </c>
      <c r="G125" s="115">
        <v>43891</v>
      </c>
      <c r="H125" s="113">
        <v>43920</v>
      </c>
      <c r="I125" s="111">
        <f t="shared" si="0"/>
        <v>4.1428571428571432</v>
      </c>
      <c r="J125" s="109">
        <v>0</v>
      </c>
      <c r="K125" s="107" t="s">
        <v>206</v>
      </c>
      <c r="L125" s="144"/>
      <c r="M125" s="24" t="s">
        <v>320</v>
      </c>
      <c r="N125" s="74" t="s">
        <v>137</v>
      </c>
      <c r="O125" s="151" t="s">
        <v>206</v>
      </c>
      <c r="P125" s="69" t="s">
        <v>442</v>
      </c>
      <c r="Q125" s="12" t="s">
        <v>242</v>
      </c>
      <c r="R125" s="96"/>
      <c r="S125" s="99"/>
      <c r="T125" s="120"/>
    </row>
    <row r="126" spans="1:20" ht="138" customHeight="1">
      <c r="A126" s="225"/>
      <c r="B126" s="122"/>
      <c r="C126" s="124"/>
      <c r="D126" s="122"/>
      <c r="E126" s="106"/>
      <c r="F126" s="118"/>
      <c r="G126" s="116"/>
      <c r="H126" s="114"/>
      <c r="I126" s="112"/>
      <c r="J126" s="110"/>
      <c r="K126" s="108"/>
      <c r="L126" s="144"/>
      <c r="M126" s="24" t="s">
        <v>443</v>
      </c>
      <c r="N126" s="74"/>
      <c r="O126" s="153"/>
      <c r="P126" s="69" t="s">
        <v>427</v>
      </c>
      <c r="Q126" s="12" t="s">
        <v>252</v>
      </c>
      <c r="R126" s="98"/>
      <c r="S126" s="101"/>
      <c r="T126" s="120"/>
    </row>
    <row r="127" spans="1:20" ht="57.75" customHeight="1">
      <c r="A127" s="225"/>
      <c r="B127" s="122"/>
      <c r="C127" s="124"/>
      <c r="D127" s="122"/>
      <c r="E127" s="105" t="s">
        <v>107</v>
      </c>
      <c r="F127" s="117" t="s">
        <v>121</v>
      </c>
      <c r="G127" s="115">
        <v>43983</v>
      </c>
      <c r="H127" s="113">
        <v>44012</v>
      </c>
      <c r="I127" s="111">
        <f t="shared" si="0"/>
        <v>4.1428571428571432</v>
      </c>
      <c r="J127" s="109">
        <v>0</v>
      </c>
      <c r="K127" s="107" t="s">
        <v>207</v>
      </c>
      <c r="L127" s="144"/>
      <c r="M127" s="24" t="s">
        <v>243</v>
      </c>
      <c r="N127" s="74" t="s">
        <v>137</v>
      </c>
      <c r="O127" s="151" t="s">
        <v>208</v>
      </c>
      <c r="P127" s="69" t="s">
        <v>220</v>
      </c>
      <c r="Q127" s="12" t="s">
        <v>242</v>
      </c>
      <c r="R127" s="96"/>
      <c r="S127" s="99"/>
      <c r="T127" s="120"/>
    </row>
    <row r="128" spans="1:20" ht="134.25" customHeight="1">
      <c r="A128" s="225"/>
      <c r="B128" s="122"/>
      <c r="C128" s="124"/>
      <c r="D128" s="122"/>
      <c r="E128" s="106"/>
      <c r="F128" s="118"/>
      <c r="G128" s="116"/>
      <c r="H128" s="114"/>
      <c r="I128" s="112"/>
      <c r="J128" s="110"/>
      <c r="K128" s="108"/>
      <c r="L128" s="144"/>
      <c r="M128" s="24" t="s">
        <v>249</v>
      </c>
      <c r="N128" s="74"/>
      <c r="O128" s="153"/>
      <c r="P128" s="69" t="s">
        <v>444</v>
      </c>
      <c r="Q128" s="12" t="s">
        <v>252</v>
      </c>
      <c r="R128" s="98"/>
      <c r="S128" s="101"/>
      <c r="T128" s="120"/>
    </row>
    <row r="129" spans="1:20" ht="48.75" customHeight="1">
      <c r="A129" s="225"/>
      <c r="B129" s="122"/>
      <c r="C129" s="124"/>
      <c r="D129" s="122"/>
      <c r="E129" s="43" t="s">
        <v>108</v>
      </c>
      <c r="F129" s="31" t="s">
        <v>124</v>
      </c>
      <c r="G129" s="45">
        <v>44013</v>
      </c>
      <c r="H129" s="45">
        <v>44104</v>
      </c>
      <c r="I129" s="40">
        <f t="shared" si="0"/>
        <v>13</v>
      </c>
      <c r="J129" s="38">
        <v>0</v>
      </c>
      <c r="K129" s="34" t="s">
        <v>156</v>
      </c>
      <c r="L129" s="144"/>
      <c r="M129" s="24" t="s">
        <v>243</v>
      </c>
      <c r="N129" s="57" t="s">
        <v>149</v>
      </c>
      <c r="O129" s="53" t="s">
        <v>156</v>
      </c>
      <c r="P129" s="69" t="s">
        <v>221</v>
      </c>
      <c r="Q129" s="12" t="s">
        <v>252</v>
      </c>
      <c r="R129" s="56"/>
      <c r="S129" s="57"/>
      <c r="T129" s="120"/>
    </row>
    <row r="130" spans="1:20" ht="48.75" customHeight="1">
      <c r="A130" s="225"/>
      <c r="B130" s="122"/>
      <c r="C130" s="124"/>
      <c r="D130" s="122"/>
      <c r="E130" s="43" t="s">
        <v>120</v>
      </c>
      <c r="F130" s="31" t="s">
        <v>209</v>
      </c>
      <c r="G130" s="45">
        <v>44105</v>
      </c>
      <c r="H130" s="45">
        <v>44135</v>
      </c>
      <c r="I130" s="40">
        <f t="shared" ref="I130:I131" si="5">(H130-G130)/7</f>
        <v>4.2857142857142856</v>
      </c>
      <c r="J130" s="38">
        <v>0</v>
      </c>
      <c r="K130" s="34" t="s">
        <v>210</v>
      </c>
      <c r="L130" s="144"/>
      <c r="M130" s="24" t="s">
        <v>243</v>
      </c>
      <c r="N130" s="74" t="s">
        <v>137</v>
      </c>
      <c r="O130" s="15" t="s">
        <v>210</v>
      </c>
      <c r="P130" s="69" t="s">
        <v>222</v>
      </c>
      <c r="Q130" s="12" t="s">
        <v>252</v>
      </c>
      <c r="R130" s="56"/>
      <c r="S130" s="57"/>
      <c r="T130" s="120"/>
    </row>
    <row r="131" spans="1:20" ht="70.5" customHeight="1">
      <c r="A131" s="225"/>
      <c r="B131" s="122"/>
      <c r="C131" s="124"/>
      <c r="D131" s="122"/>
      <c r="E131" s="105" t="s">
        <v>175</v>
      </c>
      <c r="F131" s="117" t="s">
        <v>211</v>
      </c>
      <c r="G131" s="115">
        <v>43983</v>
      </c>
      <c r="H131" s="113">
        <v>44012</v>
      </c>
      <c r="I131" s="111">
        <f t="shared" si="5"/>
        <v>4.1428571428571432</v>
      </c>
      <c r="J131" s="109">
        <v>0</v>
      </c>
      <c r="K131" s="107" t="s">
        <v>185</v>
      </c>
      <c r="L131" s="144"/>
      <c r="M131" s="24"/>
      <c r="N131" s="74" t="s">
        <v>137</v>
      </c>
      <c r="O131" s="151" t="s">
        <v>185</v>
      </c>
      <c r="P131" s="69" t="s">
        <v>220</v>
      </c>
      <c r="Q131" s="12" t="s">
        <v>252</v>
      </c>
      <c r="R131" s="96"/>
      <c r="S131" s="99"/>
      <c r="T131" s="120"/>
    </row>
    <row r="132" spans="1:20" ht="120" customHeight="1">
      <c r="A132" s="225"/>
      <c r="B132" s="122"/>
      <c r="C132" s="124"/>
      <c r="D132" s="122"/>
      <c r="E132" s="106"/>
      <c r="F132" s="118"/>
      <c r="G132" s="116"/>
      <c r="H132" s="114"/>
      <c r="I132" s="112"/>
      <c r="J132" s="110"/>
      <c r="K132" s="108"/>
      <c r="L132" s="144"/>
      <c r="M132" s="24" t="s">
        <v>249</v>
      </c>
      <c r="N132" s="74"/>
      <c r="O132" s="153"/>
      <c r="P132" s="69" t="s">
        <v>445</v>
      </c>
      <c r="Q132" s="12" t="s">
        <v>252</v>
      </c>
      <c r="R132" s="98"/>
      <c r="S132" s="101"/>
      <c r="T132" s="120"/>
    </row>
    <row r="133" spans="1:20" ht="66.75" customHeight="1">
      <c r="A133" s="225"/>
      <c r="B133" s="122"/>
      <c r="C133" s="124"/>
      <c r="D133" s="122"/>
      <c r="E133" s="43" t="s">
        <v>244</v>
      </c>
      <c r="F133" s="31" t="s">
        <v>211</v>
      </c>
      <c r="G133" s="45">
        <v>44075</v>
      </c>
      <c r="H133" s="47">
        <v>44104</v>
      </c>
      <c r="I133" s="40">
        <f t="shared" si="0"/>
        <v>4.1428571428571432</v>
      </c>
      <c r="J133" s="38">
        <v>0</v>
      </c>
      <c r="K133" s="34" t="s">
        <v>185</v>
      </c>
      <c r="L133" s="145"/>
      <c r="M133" s="24" t="s">
        <v>243</v>
      </c>
      <c r="N133" s="74" t="s">
        <v>137</v>
      </c>
      <c r="O133" s="15" t="s">
        <v>85</v>
      </c>
      <c r="P133" s="69" t="s">
        <v>219</v>
      </c>
      <c r="Q133" s="12" t="s">
        <v>252</v>
      </c>
      <c r="R133" s="56"/>
      <c r="S133" s="57"/>
      <c r="T133" s="121"/>
    </row>
    <row r="134" spans="1:20" ht="146.25" customHeight="1">
      <c r="A134" s="196">
        <v>10</v>
      </c>
      <c r="B134" s="117" t="s">
        <v>212</v>
      </c>
      <c r="C134" s="197" t="s">
        <v>56</v>
      </c>
      <c r="D134" s="117" t="s">
        <v>213</v>
      </c>
      <c r="E134" s="105" t="s">
        <v>44</v>
      </c>
      <c r="F134" s="136" t="s">
        <v>214</v>
      </c>
      <c r="G134" s="115">
        <v>43617</v>
      </c>
      <c r="H134" s="113">
        <v>43982</v>
      </c>
      <c r="I134" s="111">
        <f t="shared" si="0"/>
        <v>52.142857142857146</v>
      </c>
      <c r="J134" s="109">
        <v>0.84</v>
      </c>
      <c r="K134" s="126" t="s">
        <v>215</v>
      </c>
      <c r="L134" s="145">
        <f>AVERAGE(J134:J143)</f>
        <v>0.13999999999999999</v>
      </c>
      <c r="M134" s="76" t="s">
        <v>446</v>
      </c>
      <c r="N134" s="99" t="s">
        <v>137</v>
      </c>
      <c r="O134" s="150" t="s">
        <v>215</v>
      </c>
      <c r="P134" s="26" t="s">
        <v>447</v>
      </c>
      <c r="Q134" s="12" t="s">
        <v>226</v>
      </c>
      <c r="R134" s="96"/>
      <c r="S134" s="99"/>
      <c r="T134" s="119" t="s">
        <v>241</v>
      </c>
    </row>
    <row r="135" spans="1:20" ht="99" customHeight="1">
      <c r="A135" s="196"/>
      <c r="B135" s="122"/>
      <c r="C135" s="197"/>
      <c r="D135" s="122"/>
      <c r="E135" s="140"/>
      <c r="F135" s="139"/>
      <c r="G135" s="138"/>
      <c r="H135" s="135"/>
      <c r="I135" s="130"/>
      <c r="J135" s="129"/>
      <c r="K135" s="127"/>
      <c r="L135" s="145"/>
      <c r="M135" s="86" t="s">
        <v>448</v>
      </c>
      <c r="N135" s="101"/>
      <c r="O135" s="148"/>
      <c r="P135" s="26" t="s">
        <v>449</v>
      </c>
      <c r="Q135" s="16" t="s">
        <v>230</v>
      </c>
      <c r="R135" s="97"/>
      <c r="S135" s="100"/>
      <c r="T135" s="120"/>
    </row>
    <row r="136" spans="1:20" ht="334.5" customHeight="1">
      <c r="A136" s="196"/>
      <c r="B136" s="122"/>
      <c r="C136" s="197"/>
      <c r="D136" s="122"/>
      <c r="E136" s="140"/>
      <c r="F136" s="139"/>
      <c r="G136" s="138"/>
      <c r="H136" s="135"/>
      <c r="I136" s="130"/>
      <c r="J136" s="129"/>
      <c r="K136" s="127"/>
      <c r="L136" s="145"/>
      <c r="M136" s="30" t="s">
        <v>450</v>
      </c>
      <c r="N136" s="68"/>
      <c r="O136" s="148"/>
      <c r="P136" s="26" t="s">
        <v>451</v>
      </c>
      <c r="Q136" s="12" t="s">
        <v>242</v>
      </c>
      <c r="R136" s="97"/>
      <c r="S136" s="100"/>
      <c r="T136" s="120"/>
    </row>
    <row r="137" spans="1:20" ht="151.5" customHeight="1">
      <c r="A137" s="196"/>
      <c r="B137" s="122"/>
      <c r="C137" s="197"/>
      <c r="D137" s="122"/>
      <c r="E137" s="106"/>
      <c r="F137" s="137"/>
      <c r="G137" s="116"/>
      <c r="H137" s="114"/>
      <c r="I137" s="112"/>
      <c r="J137" s="110"/>
      <c r="K137" s="128"/>
      <c r="L137" s="145"/>
      <c r="M137" s="30" t="s">
        <v>250</v>
      </c>
      <c r="N137" s="68"/>
      <c r="O137" s="149"/>
      <c r="P137" s="26" t="s">
        <v>254</v>
      </c>
      <c r="Q137" s="12" t="s">
        <v>252</v>
      </c>
      <c r="R137" s="98"/>
      <c r="S137" s="101"/>
      <c r="T137" s="120"/>
    </row>
    <row r="138" spans="1:20" ht="110.25" customHeight="1">
      <c r="A138" s="196"/>
      <c r="B138" s="122"/>
      <c r="C138" s="197"/>
      <c r="D138" s="122"/>
      <c r="E138" s="105" t="s">
        <v>45</v>
      </c>
      <c r="F138" s="117" t="s">
        <v>125</v>
      </c>
      <c r="G138" s="115">
        <v>43982</v>
      </c>
      <c r="H138" s="113">
        <v>44073</v>
      </c>
      <c r="I138" s="111">
        <f t="shared" si="0"/>
        <v>13</v>
      </c>
      <c r="J138" s="109">
        <v>0</v>
      </c>
      <c r="K138" s="107" t="s">
        <v>158</v>
      </c>
      <c r="L138" s="157"/>
      <c r="M138" s="24" t="s">
        <v>243</v>
      </c>
      <c r="N138" s="57" t="s">
        <v>157</v>
      </c>
      <c r="O138" s="151" t="s">
        <v>126</v>
      </c>
      <c r="P138" s="27" t="s">
        <v>225</v>
      </c>
      <c r="Q138" s="12" t="s">
        <v>242</v>
      </c>
      <c r="R138" s="56"/>
      <c r="S138" s="57"/>
      <c r="T138" s="120"/>
    </row>
    <row r="139" spans="1:20" ht="193.5" customHeight="1">
      <c r="A139" s="196"/>
      <c r="B139" s="122"/>
      <c r="C139" s="197"/>
      <c r="D139" s="122"/>
      <c r="E139" s="106"/>
      <c r="F139" s="118"/>
      <c r="G139" s="116"/>
      <c r="H139" s="114"/>
      <c r="I139" s="112"/>
      <c r="J139" s="110"/>
      <c r="K139" s="108"/>
      <c r="L139" s="157"/>
      <c r="M139" s="24" t="s">
        <v>255</v>
      </c>
      <c r="N139" s="74"/>
      <c r="O139" s="153"/>
      <c r="P139" s="27" t="s">
        <v>256</v>
      </c>
      <c r="Q139" s="12" t="s">
        <v>252</v>
      </c>
      <c r="R139" s="56"/>
      <c r="S139" s="57"/>
      <c r="T139" s="120"/>
    </row>
    <row r="140" spans="1:20" ht="90.75" customHeight="1">
      <c r="A140" s="196"/>
      <c r="B140" s="122"/>
      <c r="C140" s="197"/>
      <c r="D140" s="122"/>
      <c r="E140" s="75" t="s">
        <v>46</v>
      </c>
      <c r="F140" s="29" t="s">
        <v>216</v>
      </c>
      <c r="G140" s="13">
        <v>44075</v>
      </c>
      <c r="H140" s="14">
        <v>44165</v>
      </c>
      <c r="I140" s="42">
        <f t="shared" si="0"/>
        <v>12.857142857142858</v>
      </c>
      <c r="J140" s="39">
        <v>0</v>
      </c>
      <c r="K140" s="15" t="s">
        <v>127</v>
      </c>
      <c r="L140" s="157"/>
      <c r="M140" s="24" t="s">
        <v>251</v>
      </c>
      <c r="N140" s="74" t="s">
        <v>153</v>
      </c>
      <c r="O140" s="15" t="s">
        <v>160</v>
      </c>
      <c r="P140" s="27" t="s">
        <v>225</v>
      </c>
      <c r="Q140" s="12" t="s">
        <v>252</v>
      </c>
      <c r="R140" s="56"/>
      <c r="S140" s="57"/>
      <c r="T140" s="120"/>
    </row>
    <row r="141" spans="1:20" ht="90.75" customHeight="1">
      <c r="A141" s="196"/>
      <c r="B141" s="122"/>
      <c r="C141" s="197"/>
      <c r="D141" s="122"/>
      <c r="E141" s="75" t="s">
        <v>96</v>
      </c>
      <c r="F141" s="82" t="s">
        <v>128</v>
      </c>
      <c r="G141" s="13">
        <v>44166</v>
      </c>
      <c r="H141" s="14">
        <v>44196</v>
      </c>
      <c r="I141" s="42">
        <f t="shared" ref="I141" si="6">(H141-G141)/7</f>
        <v>4.2857142857142856</v>
      </c>
      <c r="J141" s="39">
        <v>0</v>
      </c>
      <c r="K141" s="15" t="s">
        <v>185</v>
      </c>
      <c r="L141" s="157"/>
      <c r="M141" s="24" t="s">
        <v>243</v>
      </c>
      <c r="N141" s="74" t="s">
        <v>137</v>
      </c>
      <c r="O141" s="15" t="s">
        <v>185</v>
      </c>
      <c r="P141" s="27" t="s">
        <v>225</v>
      </c>
      <c r="Q141" s="12" t="s">
        <v>252</v>
      </c>
      <c r="R141" s="56"/>
      <c r="S141" s="57"/>
      <c r="T141" s="120"/>
    </row>
    <row r="142" spans="1:20" ht="90.75" customHeight="1">
      <c r="A142" s="196"/>
      <c r="B142" s="122"/>
      <c r="C142" s="197"/>
      <c r="D142" s="122"/>
      <c r="E142" s="75" t="s">
        <v>107</v>
      </c>
      <c r="F142" s="82" t="s">
        <v>159</v>
      </c>
      <c r="G142" s="13">
        <v>44197</v>
      </c>
      <c r="H142" s="14">
        <v>44255</v>
      </c>
      <c r="I142" s="42">
        <f t="shared" ref="I142" si="7">(H142-G142)/7</f>
        <v>8.2857142857142865</v>
      </c>
      <c r="J142" s="39">
        <v>0</v>
      </c>
      <c r="K142" s="15" t="s">
        <v>210</v>
      </c>
      <c r="L142" s="157"/>
      <c r="M142" s="24" t="s">
        <v>243</v>
      </c>
      <c r="N142" s="74" t="s">
        <v>137</v>
      </c>
      <c r="O142" s="15" t="s">
        <v>210</v>
      </c>
      <c r="P142" s="27" t="s">
        <v>225</v>
      </c>
      <c r="Q142" s="12" t="s">
        <v>252</v>
      </c>
      <c r="R142" s="56"/>
      <c r="S142" s="57"/>
      <c r="T142" s="120"/>
    </row>
    <row r="143" spans="1:20" ht="69.75" customHeight="1">
      <c r="A143" s="196"/>
      <c r="B143" s="118"/>
      <c r="C143" s="197"/>
      <c r="D143" s="118"/>
      <c r="E143" s="75" t="s">
        <v>108</v>
      </c>
      <c r="F143" s="82" t="s">
        <v>217</v>
      </c>
      <c r="G143" s="13">
        <v>44348</v>
      </c>
      <c r="H143" s="14">
        <v>44377</v>
      </c>
      <c r="I143" s="42">
        <f t="shared" si="0"/>
        <v>4.1428571428571432</v>
      </c>
      <c r="J143" s="39">
        <v>0</v>
      </c>
      <c r="K143" s="15" t="s">
        <v>185</v>
      </c>
      <c r="L143" s="157"/>
      <c r="M143" s="24" t="s">
        <v>243</v>
      </c>
      <c r="N143" s="74" t="s">
        <v>137</v>
      </c>
      <c r="O143" s="15" t="s">
        <v>85</v>
      </c>
      <c r="P143" s="27" t="s">
        <v>225</v>
      </c>
      <c r="Q143" s="12" t="s">
        <v>252</v>
      </c>
      <c r="R143" s="56"/>
      <c r="S143" s="57"/>
      <c r="T143" s="121"/>
    </row>
    <row r="144" spans="1:20" ht="30" customHeight="1">
      <c r="A144" s="194" t="s">
        <v>23</v>
      </c>
      <c r="B144" s="194"/>
      <c r="C144" s="194"/>
      <c r="D144" s="194"/>
      <c r="E144" s="17" t="s">
        <v>24</v>
      </c>
      <c r="F144" s="18">
        <f>L11</f>
        <v>0.66666666666666663</v>
      </c>
      <c r="G144" s="17"/>
      <c r="H144" s="17"/>
      <c r="I144" s="19"/>
      <c r="J144" s="87"/>
      <c r="K144" s="17"/>
      <c r="L144" s="17"/>
      <c r="M144" s="17"/>
      <c r="N144" s="17"/>
      <c r="O144" s="17"/>
      <c r="P144" s="17"/>
      <c r="Q144" s="17"/>
      <c r="R144" s="17"/>
      <c r="S144" s="17"/>
      <c r="T144" s="17"/>
    </row>
    <row r="145" spans="1:20" ht="15">
      <c r="A145" s="50"/>
      <c r="B145" s="50"/>
      <c r="C145" s="88"/>
      <c r="D145" s="88"/>
      <c r="E145" s="17" t="s">
        <v>25</v>
      </c>
      <c r="F145" s="18">
        <f>L19</f>
        <v>0.66666666666666663</v>
      </c>
      <c r="G145" s="17"/>
      <c r="H145" s="17"/>
      <c r="I145" s="19"/>
      <c r="J145" s="87"/>
      <c r="K145" s="17"/>
      <c r="L145" s="17"/>
      <c r="M145" s="17"/>
      <c r="N145" s="17"/>
      <c r="O145" s="17"/>
      <c r="P145" s="17"/>
      <c r="Q145" s="17"/>
      <c r="R145" s="17"/>
      <c r="S145" s="17"/>
      <c r="T145" s="17"/>
    </row>
    <row r="146" spans="1:20" ht="15">
      <c r="A146" s="50"/>
      <c r="B146" s="50"/>
      <c r="C146" s="88"/>
      <c r="D146" s="88"/>
      <c r="E146" s="17" t="s">
        <v>26</v>
      </c>
      <c r="F146" s="18">
        <f>L26</f>
        <v>0.38295000000000001</v>
      </c>
      <c r="G146" s="17"/>
      <c r="H146" s="17"/>
      <c r="I146" s="19"/>
      <c r="J146" s="87"/>
      <c r="K146" s="17"/>
      <c r="L146" s="17"/>
      <c r="M146" s="17"/>
      <c r="N146" s="17"/>
      <c r="O146" s="17"/>
      <c r="P146" s="17"/>
      <c r="Q146" s="17"/>
      <c r="R146" s="17"/>
      <c r="S146" s="17"/>
      <c r="T146" s="17"/>
    </row>
    <row r="147" spans="1:20" ht="15">
      <c r="A147" s="50"/>
      <c r="B147" s="50"/>
      <c r="C147" s="88"/>
      <c r="D147" s="88"/>
      <c r="E147" s="17" t="s">
        <v>27</v>
      </c>
      <c r="F147" s="18">
        <f>L52</f>
        <v>0.4</v>
      </c>
      <c r="G147" s="17"/>
      <c r="H147" s="17"/>
      <c r="I147" s="19"/>
      <c r="J147" s="87"/>
      <c r="K147" s="17"/>
      <c r="L147" s="17"/>
      <c r="M147" s="17"/>
      <c r="N147" s="17"/>
      <c r="O147" s="17"/>
      <c r="P147" s="17"/>
      <c r="Q147" s="17"/>
      <c r="R147" s="17"/>
      <c r="S147" s="17"/>
      <c r="T147" s="17"/>
    </row>
    <row r="148" spans="1:20" ht="15">
      <c r="A148" s="50"/>
      <c r="B148" s="50"/>
      <c r="C148" s="88"/>
      <c r="D148" s="88"/>
      <c r="E148" s="17" t="s">
        <v>28</v>
      </c>
      <c r="F148" s="18">
        <f>L63</f>
        <v>0.33333333333333331</v>
      </c>
      <c r="G148" s="17"/>
      <c r="H148" s="17"/>
      <c r="I148" s="19"/>
      <c r="J148" s="87"/>
      <c r="K148" s="17"/>
      <c r="L148" s="17"/>
      <c r="M148" s="17"/>
      <c r="N148" s="17"/>
      <c r="O148" s="17"/>
      <c r="P148" s="17"/>
      <c r="Q148" s="17"/>
      <c r="R148" s="17"/>
      <c r="S148" s="17"/>
      <c r="T148" s="17"/>
    </row>
    <row r="149" spans="1:20" ht="15">
      <c r="A149" s="50"/>
      <c r="B149" s="50"/>
      <c r="C149" s="88"/>
      <c r="D149" s="88"/>
      <c r="E149" s="17" t="s">
        <v>29</v>
      </c>
      <c r="F149" s="18">
        <f>L78</f>
        <v>0.516675</v>
      </c>
      <c r="G149" s="17"/>
      <c r="H149" s="17"/>
      <c r="I149" s="19"/>
      <c r="J149" s="87"/>
      <c r="K149" s="17"/>
      <c r="L149" s="17"/>
      <c r="M149" s="17"/>
      <c r="N149" s="17"/>
      <c r="O149" s="17"/>
      <c r="P149" s="17"/>
      <c r="Q149" s="17"/>
      <c r="R149" s="17"/>
      <c r="S149" s="17"/>
      <c r="T149" s="17"/>
    </row>
    <row r="150" spans="1:20" ht="15">
      <c r="A150" s="50"/>
      <c r="B150" s="50"/>
      <c r="C150" s="88"/>
      <c r="D150" s="88"/>
      <c r="E150" s="17" t="s">
        <v>30</v>
      </c>
      <c r="F150" s="18">
        <f>L92</f>
        <v>0.02</v>
      </c>
      <c r="G150" s="17"/>
      <c r="H150" s="17"/>
      <c r="I150" s="19"/>
      <c r="J150" s="87"/>
      <c r="K150" s="17"/>
      <c r="L150" s="17"/>
      <c r="M150" s="17"/>
      <c r="N150" s="17"/>
      <c r="O150" s="17"/>
      <c r="P150" s="17"/>
      <c r="Q150" s="17"/>
      <c r="R150" s="17"/>
      <c r="S150" s="17"/>
      <c r="T150" s="17"/>
    </row>
    <row r="151" spans="1:20" ht="15">
      <c r="A151" s="50"/>
      <c r="B151" s="50"/>
      <c r="C151" s="88"/>
      <c r="D151" s="88"/>
      <c r="E151" s="17" t="s">
        <v>31</v>
      </c>
      <c r="F151" s="18">
        <f>L102</f>
        <v>0.51112000000000002</v>
      </c>
      <c r="G151" s="17"/>
      <c r="H151" s="17"/>
      <c r="I151" s="19"/>
      <c r="J151" s="87"/>
      <c r="K151" s="17"/>
      <c r="L151" s="17"/>
      <c r="M151" s="17"/>
      <c r="N151" s="17"/>
      <c r="O151" s="17"/>
      <c r="P151" s="17"/>
      <c r="Q151" s="17"/>
      <c r="R151" s="17"/>
      <c r="S151" s="17"/>
      <c r="T151" s="17"/>
    </row>
    <row r="152" spans="1:20" ht="15">
      <c r="A152" s="50"/>
      <c r="B152" s="50"/>
      <c r="C152" s="88"/>
      <c r="D152" s="88"/>
      <c r="E152" s="17" t="s">
        <v>32</v>
      </c>
      <c r="F152" s="18">
        <f>L118</f>
        <v>0.23888888888888887</v>
      </c>
      <c r="G152" s="17"/>
      <c r="H152" s="17"/>
      <c r="I152" s="19"/>
      <c r="J152" s="87"/>
      <c r="K152" s="17"/>
      <c r="L152" s="17"/>
      <c r="M152" s="17"/>
      <c r="N152" s="17"/>
      <c r="O152" s="17"/>
      <c r="P152" s="17"/>
      <c r="Q152" s="17"/>
      <c r="R152" s="17"/>
      <c r="S152" s="17"/>
      <c r="T152" s="17"/>
    </row>
    <row r="153" spans="1:20" ht="15">
      <c r="A153" s="50"/>
      <c r="B153" s="50"/>
      <c r="C153" s="88"/>
      <c r="D153" s="88"/>
      <c r="E153" s="17" t="s">
        <v>33</v>
      </c>
      <c r="F153" s="18">
        <f>L134</f>
        <v>0.13999999999999999</v>
      </c>
      <c r="G153" s="17"/>
      <c r="H153" s="89"/>
      <c r="I153" s="19"/>
      <c r="J153" s="90"/>
      <c r="K153" s="17"/>
      <c r="L153" s="17"/>
      <c r="M153" s="17"/>
      <c r="N153" s="17"/>
      <c r="O153" s="17"/>
      <c r="P153" s="17"/>
      <c r="Q153" s="17"/>
      <c r="R153" s="17"/>
      <c r="S153" s="17"/>
      <c r="T153" s="17"/>
    </row>
    <row r="154" spans="1:20">
      <c r="A154" s="50"/>
      <c r="B154" s="50"/>
      <c r="C154" s="88"/>
      <c r="D154" s="88"/>
      <c r="E154" s="20"/>
      <c r="F154" s="21"/>
      <c r="G154" s="17"/>
      <c r="H154" s="89"/>
      <c r="I154" s="91"/>
      <c r="J154" s="90"/>
      <c r="K154" s="17"/>
      <c r="L154" s="17"/>
      <c r="M154" s="17"/>
      <c r="N154" s="17"/>
      <c r="O154" s="17"/>
      <c r="P154" s="17"/>
      <c r="Q154" s="17"/>
      <c r="R154" s="17"/>
      <c r="S154" s="17"/>
      <c r="T154" s="17"/>
    </row>
    <row r="155" spans="1:20" ht="23.25" customHeight="1">
      <c r="A155" s="195" t="s">
        <v>34</v>
      </c>
      <c r="B155" s="195"/>
      <c r="C155" s="195"/>
      <c r="D155" s="195"/>
      <c r="E155" s="22">
        <f>AVERAGE(F144:F153)</f>
        <v>0.38763005555555557</v>
      </c>
      <c r="F155" s="20" t="s">
        <v>35</v>
      </c>
      <c r="G155" s="17"/>
      <c r="H155" s="17"/>
      <c r="I155" s="92"/>
      <c r="J155" s="87"/>
      <c r="K155" s="17"/>
      <c r="L155" s="17"/>
      <c r="M155" s="17"/>
      <c r="N155" s="17"/>
      <c r="O155" s="17"/>
      <c r="P155" s="17"/>
      <c r="Q155" s="17"/>
      <c r="R155" s="17"/>
      <c r="S155" s="17"/>
      <c r="T155" s="17"/>
    </row>
  </sheetData>
  <mergeCells count="523">
    <mergeCell ref="E127:E128"/>
    <mergeCell ref="O31:O35"/>
    <mergeCell ref="N44:N46"/>
    <mergeCell ref="O44:O46"/>
    <mergeCell ref="N47:N48"/>
    <mergeCell ref="O47:O48"/>
    <mergeCell ref="O60:O61"/>
    <mergeCell ref="O63:O66"/>
    <mergeCell ref="O67:O68"/>
    <mergeCell ref="O69:O71"/>
    <mergeCell ref="O72:O74"/>
    <mergeCell ref="O75:O76"/>
    <mergeCell ref="O78:O81"/>
    <mergeCell ref="K60:K61"/>
    <mergeCell ref="E57:E59"/>
    <mergeCell ref="F57:F59"/>
    <mergeCell ref="G57:G59"/>
    <mergeCell ref="H57:H59"/>
    <mergeCell ref="I57:I59"/>
    <mergeCell ref="J57:J59"/>
    <mergeCell ref="K57:K59"/>
    <mergeCell ref="K134:K137"/>
    <mergeCell ref="J134:J137"/>
    <mergeCell ref="I134:I137"/>
    <mergeCell ref="H134:H137"/>
    <mergeCell ref="G134:G137"/>
    <mergeCell ref="F134:F137"/>
    <mergeCell ref="E134:E137"/>
    <mergeCell ref="A118:A133"/>
    <mergeCell ref="B118:B133"/>
    <mergeCell ref="C118:C133"/>
    <mergeCell ref="D118:D133"/>
    <mergeCell ref="K131:K132"/>
    <mergeCell ref="J131:J132"/>
    <mergeCell ref="I131:I132"/>
    <mergeCell ref="H131:H132"/>
    <mergeCell ref="G131:G132"/>
    <mergeCell ref="F131:F132"/>
    <mergeCell ref="E131:E132"/>
    <mergeCell ref="K127:K128"/>
    <mergeCell ref="J127:J128"/>
    <mergeCell ref="I127:I128"/>
    <mergeCell ref="H127:H128"/>
    <mergeCell ref="G127:G128"/>
    <mergeCell ref="F127:F128"/>
    <mergeCell ref="D102:D117"/>
    <mergeCell ref="I122:I124"/>
    <mergeCell ref="J122:J124"/>
    <mergeCell ref="K122:K124"/>
    <mergeCell ref="J114:J115"/>
    <mergeCell ref="I114:I115"/>
    <mergeCell ref="H114:H115"/>
    <mergeCell ref="G114:G115"/>
    <mergeCell ref="F114:F115"/>
    <mergeCell ref="E114:E115"/>
    <mergeCell ref="K116:K117"/>
    <mergeCell ref="J116:J117"/>
    <mergeCell ref="I116:I117"/>
    <mergeCell ref="H116:H117"/>
    <mergeCell ref="G116:G117"/>
    <mergeCell ref="F116:F117"/>
    <mergeCell ref="E116:E117"/>
    <mergeCell ref="K102:K105"/>
    <mergeCell ref="K106:K109"/>
    <mergeCell ref="K110:K113"/>
    <mergeCell ref="J110:J113"/>
    <mergeCell ref="I110:I113"/>
    <mergeCell ref="H110:H113"/>
    <mergeCell ref="G110:G113"/>
    <mergeCell ref="A92:A101"/>
    <mergeCell ref="B78:B91"/>
    <mergeCell ref="A78:A91"/>
    <mergeCell ref="C102:C117"/>
    <mergeCell ref="B102:B117"/>
    <mergeCell ref="A102:A117"/>
    <mergeCell ref="K125:K126"/>
    <mergeCell ref="J125:J126"/>
    <mergeCell ref="I125:I126"/>
    <mergeCell ref="H125:H126"/>
    <mergeCell ref="G125:G126"/>
    <mergeCell ref="F125:F126"/>
    <mergeCell ref="E125:E126"/>
    <mergeCell ref="K119:K121"/>
    <mergeCell ref="J119:J121"/>
    <mergeCell ref="I119:I121"/>
    <mergeCell ref="H119:H121"/>
    <mergeCell ref="G119:G121"/>
    <mergeCell ref="F119:F121"/>
    <mergeCell ref="E119:E121"/>
    <mergeCell ref="E122:E124"/>
    <mergeCell ref="F122:F124"/>
    <mergeCell ref="G122:G124"/>
    <mergeCell ref="H122:H124"/>
    <mergeCell ref="B11:B18"/>
    <mergeCell ref="A11:A18"/>
    <mergeCell ref="E60:E61"/>
    <mergeCell ref="F60:F61"/>
    <mergeCell ref="G60:G61"/>
    <mergeCell ref="H60:H61"/>
    <mergeCell ref="I60:I61"/>
    <mergeCell ref="J60:J61"/>
    <mergeCell ref="I44:I46"/>
    <mergeCell ref="H44:H46"/>
    <mergeCell ref="D26:D51"/>
    <mergeCell ref="A26:A51"/>
    <mergeCell ref="B26:B51"/>
    <mergeCell ref="C26:C51"/>
    <mergeCell ref="J31:J35"/>
    <mergeCell ref="I31:I35"/>
    <mergeCell ref="H31:H35"/>
    <mergeCell ref="G31:G35"/>
    <mergeCell ref="F31:F35"/>
    <mergeCell ref="E31:E35"/>
    <mergeCell ref="H36:H39"/>
    <mergeCell ref="G36:G39"/>
    <mergeCell ref="F36:F39"/>
    <mergeCell ref="I40:I43"/>
    <mergeCell ref="G52:G53"/>
    <mergeCell ref="H52:H53"/>
    <mergeCell ref="E54:E56"/>
    <mergeCell ref="F54:F56"/>
    <mergeCell ref="G54:G56"/>
    <mergeCell ref="H54:H56"/>
    <mergeCell ref="J52:J53"/>
    <mergeCell ref="K52:K53"/>
    <mergeCell ref="E52:E53"/>
    <mergeCell ref="F52:F53"/>
    <mergeCell ref="K31:K35"/>
    <mergeCell ref="K40:K43"/>
    <mergeCell ref="K36:K39"/>
    <mergeCell ref="J36:J39"/>
    <mergeCell ref="I36:I39"/>
    <mergeCell ref="K44:K46"/>
    <mergeCell ref="J44:J46"/>
    <mergeCell ref="J40:J43"/>
    <mergeCell ref="E49:E50"/>
    <mergeCell ref="F49:F50"/>
    <mergeCell ref="G49:G50"/>
    <mergeCell ref="H49:H50"/>
    <mergeCell ref="A19:A25"/>
    <mergeCell ref="B19:B25"/>
    <mergeCell ref="C19:C25"/>
    <mergeCell ref="D19:D25"/>
    <mergeCell ref="E24:E25"/>
    <mergeCell ref="F24:F25"/>
    <mergeCell ref="G24:G25"/>
    <mergeCell ref="H24:H25"/>
    <mergeCell ref="I24:I25"/>
    <mergeCell ref="E22:E23"/>
    <mergeCell ref="F22:F23"/>
    <mergeCell ref="G22:G23"/>
    <mergeCell ref="H22:H23"/>
    <mergeCell ref="I22:I23"/>
    <mergeCell ref="E19:E21"/>
    <mergeCell ref="F19:F21"/>
    <mergeCell ref="G19:G21"/>
    <mergeCell ref="H19:H21"/>
    <mergeCell ref="I19:I21"/>
    <mergeCell ref="O22:O23"/>
    <mergeCell ref="N19:N21"/>
    <mergeCell ref="O19:O21"/>
    <mergeCell ref="N31:N35"/>
    <mergeCell ref="N40:N43"/>
    <mergeCell ref="O40:O43"/>
    <mergeCell ref="N36:N39"/>
    <mergeCell ref="O36:O39"/>
    <mergeCell ref="O52:O53"/>
    <mergeCell ref="O49:O50"/>
    <mergeCell ref="N49:N50"/>
    <mergeCell ref="N26:N30"/>
    <mergeCell ref="T118:T133"/>
    <mergeCell ref="T134:T143"/>
    <mergeCell ref="T26:T51"/>
    <mergeCell ref="T52:T62"/>
    <mergeCell ref="T63:T77"/>
    <mergeCell ref="G44:G46"/>
    <mergeCell ref="N78:N79"/>
    <mergeCell ref="N82:N83"/>
    <mergeCell ref="L52:L62"/>
    <mergeCell ref="G47:G48"/>
    <mergeCell ref="H47:H48"/>
    <mergeCell ref="K69:K71"/>
    <mergeCell ref="I54:I56"/>
    <mergeCell ref="J54:J56"/>
    <mergeCell ref="K54:K56"/>
    <mergeCell ref="N54:N56"/>
    <mergeCell ref="O54:O56"/>
    <mergeCell ref="I47:I48"/>
    <mergeCell ref="J47:J48"/>
    <mergeCell ref="K47:K48"/>
    <mergeCell ref="I49:I50"/>
    <mergeCell ref="J49:J50"/>
    <mergeCell ref="K49:K50"/>
    <mergeCell ref="L26:L51"/>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C9:C10"/>
    <mergeCell ref="D9:D10"/>
    <mergeCell ref="E9:E10"/>
    <mergeCell ref="F9:F10"/>
    <mergeCell ref="N9:N10"/>
    <mergeCell ref="A144:D144"/>
    <mergeCell ref="A155:D155"/>
    <mergeCell ref="H26:H30"/>
    <mergeCell ref="G26:G30"/>
    <mergeCell ref="F26:F30"/>
    <mergeCell ref="D134:D143"/>
    <mergeCell ref="A134:A143"/>
    <mergeCell ref="B134:B143"/>
    <mergeCell ref="C134:C143"/>
    <mergeCell ref="B92:B101"/>
    <mergeCell ref="D92:D101"/>
    <mergeCell ref="A52:A62"/>
    <mergeCell ref="B52:B62"/>
    <mergeCell ref="C52:C62"/>
    <mergeCell ref="D52:D62"/>
    <mergeCell ref="E36:E39"/>
    <mergeCell ref="F40:F43"/>
    <mergeCell ref="G40:G43"/>
    <mergeCell ref="H40:H43"/>
    <mergeCell ref="E44:E46"/>
    <mergeCell ref="F44:F46"/>
    <mergeCell ref="E47:E48"/>
    <mergeCell ref="F47:F48"/>
    <mergeCell ref="E40:E43"/>
    <mergeCell ref="E26:E30"/>
    <mergeCell ref="U8:V8"/>
    <mergeCell ref="U9:U10"/>
    <mergeCell ref="V9:V10"/>
    <mergeCell ref="T9:T10"/>
    <mergeCell ref="P8:Q8"/>
    <mergeCell ref="Q9:Q10"/>
    <mergeCell ref="M9:M10"/>
    <mergeCell ref="A9:A10"/>
    <mergeCell ref="L9:L10"/>
    <mergeCell ref="P9:P10"/>
    <mergeCell ref="R8:T8"/>
    <mergeCell ref="K9:K10"/>
    <mergeCell ref="A8:O8"/>
    <mergeCell ref="R9:R10"/>
    <mergeCell ref="S9:S10"/>
    <mergeCell ref="O9:O10"/>
    <mergeCell ref="G9:H9"/>
    <mergeCell ref="I9:I10"/>
    <mergeCell ref="J9:J10"/>
    <mergeCell ref="D11:D18"/>
    <mergeCell ref="C11:C18"/>
    <mergeCell ref="E16:E18"/>
    <mergeCell ref="F16:F18"/>
    <mergeCell ref="E11:E13"/>
    <mergeCell ref="E14:E15"/>
    <mergeCell ref="F14:F15"/>
    <mergeCell ref="G14:G15"/>
    <mergeCell ref="K14:K15"/>
    <mergeCell ref="F11:F13"/>
    <mergeCell ref="J24:J25"/>
    <mergeCell ref="K24:K25"/>
    <mergeCell ref="J22:J23"/>
    <mergeCell ref="K22:K23"/>
    <mergeCell ref="G16:G18"/>
    <mergeCell ref="H16:H18"/>
    <mergeCell ref="I16:I18"/>
    <mergeCell ref="J16:J18"/>
    <mergeCell ref="K16:K18"/>
    <mergeCell ref="H11:H13"/>
    <mergeCell ref="I11:I13"/>
    <mergeCell ref="J14:J15"/>
    <mergeCell ref="J19:J21"/>
    <mergeCell ref="L134:L143"/>
    <mergeCell ref="N63:N65"/>
    <mergeCell ref="N134:N135"/>
    <mergeCell ref="L102:L117"/>
    <mergeCell ref="L118:L133"/>
    <mergeCell ref="N110:N111"/>
    <mergeCell ref="N102:N103"/>
    <mergeCell ref="N106:N107"/>
    <mergeCell ref="O102:O105"/>
    <mergeCell ref="O106:O109"/>
    <mergeCell ref="O110:O113"/>
    <mergeCell ref="O116:O117"/>
    <mergeCell ref="O114:O115"/>
    <mergeCell ref="O119:O121"/>
    <mergeCell ref="O122:O124"/>
    <mergeCell ref="O125:O126"/>
    <mergeCell ref="O127:O128"/>
    <mergeCell ref="O131:O132"/>
    <mergeCell ref="O134:O137"/>
    <mergeCell ref="O138:O139"/>
    <mergeCell ref="O14:O15"/>
    <mergeCell ref="L11:L18"/>
    <mergeCell ref="L78:L91"/>
    <mergeCell ref="N92:N95"/>
    <mergeCell ref="N11:N13"/>
    <mergeCell ref="O11:O13"/>
    <mergeCell ref="N97:N98"/>
    <mergeCell ref="O97:O98"/>
    <mergeCell ref="L63:L77"/>
    <mergeCell ref="N57:N59"/>
    <mergeCell ref="O57:O59"/>
    <mergeCell ref="N52:N53"/>
    <mergeCell ref="N16:N18"/>
    <mergeCell ref="O16:O18"/>
    <mergeCell ref="L92:L101"/>
    <mergeCell ref="O82:O85"/>
    <mergeCell ref="O90:O91"/>
    <mergeCell ref="O92:O96"/>
    <mergeCell ref="O26:O30"/>
    <mergeCell ref="O86:O89"/>
    <mergeCell ref="L19:L25"/>
    <mergeCell ref="N24:N25"/>
    <mergeCell ref="O24:O25"/>
    <mergeCell ref="N22:N23"/>
    <mergeCell ref="E72:E74"/>
    <mergeCell ref="E69:E71"/>
    <mergeCell ref="F69:F71"/>
    <mergeCell ref="G69:G71"/>
    <mergeCell ref="H69:H71"/>
    <mergeCell ref="I69:I71"/>
    <mergeCell ref="J69:J71"/>
    <mergeCell ref="J102:J105"/>
    <mergeCell ref="I102:I105"/>
    <mergeCell ref="H102:H105"/>
    <mergeCell ref="G102:G105"/>
    <mergeCell ref="F102:F105"/>
    <mergeCell ref="E75:E76"/>
    <mergeCell ref="G75:G76"/>
    <mergeCell ref="H75:H76"/>
    <mergeCell ref="I75:I76"/>
    <mergeCell ref="J75:J76"/>
    <mergeCell ref="F72:F74"/>
    <mergeCell ref="G72:G74"/>
    <mergeCell ref="H72:H74"/>
    <mergeCell ref="I72:I74"/>
    <mergeCell ref="E97:E98"/>
    <mergeCell ref="G90:G91"/>
    <mergeCell ref="F90:F91"/>
    <mergeCell ref="F110:F113"/>
    <mergeCell ref="E110:E113"/>
    <mergeCell ref="K114:K115"/>
    <mergeCell ref="K78:K81"/>
    <mergeCell ref="J78:J81"/>
    <mergeCell ref="I78:I81"/>
    <mergeCell ref="H78:H81"/>
    <mergeCell ref="G78:G81"/>
    <mergeCell ref="F78:F81"/>
    <mergeCell ref="E78:E81"/>
    <mergeCell ref="E102:E105"/>
    <mergeCell ref="J106:J109"/>
    <mergeCell ref="I106:I109"/>
    <mergeCell ref="H106:H109"/>
    <mergeCell ref="G106:G109"/>
    <mergeCell ref="F106:F109"/>
    <mergeCell ref="E106:E109"/>
    <mergeCell ref="I97:I98"/>
    <mergeCell ref="J97:J98"/>
    <mergeCell ref="F75:F76"/>
    <mergeCell ref="K90:K91"/>
    <mergeCell ref="J90:J91"/>
    <mergeCell ref="I90:I91"/>
    <mergeCell ref="H90:H91"/>
    <mergeCell ref="K82:K85"/>
    <mergeCell ref="J82:J85"/>
    <mergeCell ref="I82:I85"/>
    <mergeCell ref="H82:H85"/>
    <mergeCell ref="G82:G85"/>
    <mergeCell ref="F82:F85"/>
    <mergeCell ref="K86:K89"/>
    <mergeCell ref="J86:J89"/>
    <mergeCell ref="I86:I89"/>
    <mergeCell ref="G63:G66"/>
    <mergeCell ref="F63:F66"/>
    <mergeCell ref="E63:E66"/>
    <mergeCell ref="H67:H68"/>
    <mergeCell ref="G67:G68"/>
    <mergeCell ref="F67:F68"/>
    <mergeCell ref="E67:E68"/>
    <mergeCell ref="K75:K76"/>
    <mergeCell ref="C92:C101"/>
    <mergeCell ref="C78:C91"/>
    <mergeCell ref="K92:K96"/>
    <mergeCell ref="J92:J96"/>
    <mergeCell ref="I92:I96"/>
    <mergeCell ref="K97:K98"/>
    <mergeCell ref="E90:E91"/>
    <mergeCell ref="D78:D91"/>
    <mergeCell ref="E82:E85"/>
    <mergeCell ref="H86:H89"/>
    <mergeCell ref="G86:G89"/>
    <mergeCell ref="F86:F89"/>
    <mergeCell ref="E86:E89"/>
    <mergeCell ref="E92:E96"/>
    <mergeCell ref="F92:F96"/>
    <mergeCell ref="G92:G96"/>
    <mergeCell ref="H92:H96"/>
    <mergeCell ref="F97:F98"/>
    <mergeCell ref="G97:G98"/>
    <mergeCell ref="H97:H98"/>
    <mergeCell ref="R11:R13"/>
    <mergeCell ref="S11:S13"/>
    <mergeCell ref="R14:R15"/>
    <mergeCell ref="S14:S15"/>
    <mergeCell ref="R16:R18"/>
    <mergeCell ref="S16:S18"/>
    <mergeCell ref="R52:R53"/>
    <mergeCell ref="S52:S53"/>
    <mergeCell ref="R54:R56"/>
    <mergeCell ref="S54:S56"/>
    <mergeCell ref="R57:R59"/>
    <mergeCell ref="S57:S59"/>
    <mergeCell ref="R60:R61"/>
    <mergeCell ref="S60:S61"/>
    <mergeCell ref="R63:R66"/>
    <mergeCell ref="S63:S66"/>
    <mergeCell ref="R67:R68"/>
    <mergeCell ref="S67:S68"/>
    <mergeCell ref="R69:R71"/>
    <mergeCell ref="S69:S71"/>
    <mergeCell ref="T11:T18"/>
    <mergeCell ref="A63:A77"/>
    <mergeCell ref="B63:B77"/>
    <mergeCell ref="C63:C77"/>
    <mergeCell ref="K72:K74"/>
    <mergeCell ref="K63:K66"/>
    <mergeCell ref="J63:J66"/>
    <mergeCell ref="I63:I66"/>
    <mergeCell ref="K67:K68"/>
    <mergeCell ref="J67:J68"/>
    <mergeCell ref="I67:I68"/>
    <mergeCell ref="J72:J74"/>
    <mergeCell ref="N14:N15"/>
    <mergeCell ref="K19:K21"/>
    <mergeCell ref="K26:K30"/>
    <mergeCell ref="J26:J30"/>
    <mergeCell ref="I26:I30"/>
    <mergeCell ref="K11:K13"/>
    <mergeCell ref="T19:T25"/>
    <mergeCell ref="S47:S48"/>
    <mergeCell ref="R49:R50"/>
    <mergeCell ref="S49:S50"/>
    <mergeCell ref="D63:D77"/>
    <mergeCell ref="H63:H66"/>
    <mergeCell ref="E138:E139"/>
    <mergeCell ref="K138:K139"/>
    <mergeCell ref="J138:J139"/>
    <mergeCell ref="I138:I139"/>
    <mergeCell ref="H138:H139"/>
    <mergeCell ref="G138:G139"/>
    <mergeCell ref="F138:F139"/>
    <mergeCell ref="R19:R21"/>
    <mergeCell ref="S19:S21"/>
    <mergeCell ref="R22:R23"/>
    <mergeCell ref="S22:S23"/>
    <mergeCell ref="R24:R25"/>
    <mergeCell ref="S24:S25"/>
    <mergeCell ref="R26:R30"/>
    <mergeCell ref="S26:S30"/>
    <mergeCell ref="R31:R35"/>
    <mergeCell ref="S31:S35"/>
    <mergeCell ref="R36:R39"/>
    <mergeCell ref="S36:S39"/>
    <mergeCell ref="R40:R43"/>
    <mergeCell ref="S40:S43"/>
    <mergeCell ref="R44:R46"/>
    <mergeCell ref="S44:S46"/>
    <mergeCell ref="R47:R48"/>
    <mergeCell ref="R72:R74"/>
    <mergeCell ref="S72:S74"/>
    <mergeCell ref="R75:R76"/>
    <mergeCell ref="S75:S76"/>
    <mergeCell ref="R78:R81"/>
    <mergeCell ref="S78:S81"/>
    <mergeCell ref="R82:R85"/>
    <mergeCell ref="S82:S85"/>
    <mergeCell ref="R86:R89"/>
    <mergeCell ref="S86:S89"/>
    <mergeCell ref="R90:R91"/>
    <mergeCell ref="S90:S91"/>
    <mergeCell ref="T78:T91"/>
    <mergeCell ref="R92:R96"/>
    <mergeCell ref="S92:S96"/>
    <mergeCell ref="R97:R98"/>
    <mergeCell ref="S97:S98"/>
    <mergeCell ref="R102:R105"/>
    <mergeCell ref="S102:S105"/>
    <mergeCell ref="T92:T101"/>
    <mergeCell ref="T102:T116"/>
    <mergeCell ref="R106:R109"/>
    <mergeCell ref="S106:S109"/>
    <mergeCell ref="R110:R113"/>
    <mergeCell ref="S110:S113"/>
    <mergeCell ref="R114:R115"/>
    <mergeCell ref="S114:S115"/>
    <mergeCell ref="R116:R117"/>
    <mergeCell ref="S116:S117"/>
    <mergeCell ref="R119:R121"/>
    <mergeCell ref="S119:S121"/>
    <mergeCell ref="R122:R124"/>
    <mergeCell ref="S122:S124"/>
    <mergeCell ref="R125:R126"/>
    <mergeCell ref="S125:S126"/>
    <mergeCell ref="R127:R128"/>
    <mergeCell ref="S127:S128"/>
    <mergeCell ref="R131:R132"/>
    <mergeCell ref="S131:S132"/>
    <mergeCell ref="R134:R137"/>
    <mergeCell ref="S134:S137"/>
  </mergeCells>
  <phoneticPr fontId="7" type="noConversion"/>
  <conditionalFormatting sqref="L11 L92 L102 L118 L134:L143">
    <cfRule type="cellIs" dxfId="7" priority="12" operator="greaterThan">
      <formula>1</formula>
    </cfRule>
  </conditionalFormatting>
  <conditionalFormatting sqref="L19">
    <cfRule type="cellIs" dxfId="6" priority="11" operator="greaterThan">
      <formula>1</formula>
    </cfRule>
  </conditionalFormatting>
  <conditionalFormatting sqref="L26">
    <cfRule type="cellIs" dxfId="5" priority="9" operator="greaterThan">
      <formula>1</formula>
    </cfRule>
    <cfRule type="cellIs" dxfId="4" priority="10" operator="greaterThan">
      <formula>100</formula>
    </cfRule>
  </conditionalFormatting>
  <conditionalFormatting sqref="L52:L53">
    <cfRule type="cellIs" dxfId="3" priority="7" operator="greaterThan">
      <formula>1</formula>
    </cfRule>
    <cfRule type="cellIs" dxfId="2" priority="8" operator="greaterThan">
      <formula>100</formula>
    </cfRule>
  </conditionalFormatting>
  <conditionalFormatting sqref="L63">
    <cfRule type="cellIs" dxfId="1" priority="6" operator="greaterThan">
      <formula>1</formula>
    </cfRule>
  </conditionalFormatting>
  <conditionalFormatting sqref="L78">
    <cfRule type="cellIs" dxfId="0" priority="5" operator="greaterThan">
      <formula>1</formula>
    </cfRule>
  </conditionalFormatting>
  <dataValidations count="4">
    <dataValidation type="date" operator="greaterThanOrEqual" allowBlank="1" showInputMessage="1" showErrorMessage="1" sqref="E144:E148" xr:uid="{00000000-0002-0000-0000-000000000000}">
      <formula1>41426</formula1>
    </dataValidation>
    <dataValidation allowBlank="1" showInputMessage="1" showErrorMessage="1" promptTitle="Validación" prompt="El porcentaje no debe exceder el 100%" sqref="L63 L52:L53 L19 L11 L26 L78 L92 L102 L118 L134:L143" xr:uid="{00000000-0002-0000-0000-000001000000}"/>
    <dataValidation allowBlank="1" showInputMessage="1" showErrorMessage="1" promptTitle="Validación" prompt="formato DD/MM/AA" sqref="H72 H1:H12 H133:H134 H26 H19 H31 H127 H110 H82 H92 H106 H36 H40 H44 H57 H69 H62:H63 H86 H118:H119 H122 H14:H16 H22 H24 H54 H47 H49 H51:H52 H60 H67 H75 H77:H78 H90 H97 H99:H102 H125 H131 H138 H140:H1048576" xr:uid="{00000000-0002-0000-0000-000002000000}"/>
    <dataValidation operator="greaterThanOrEqual" allowBlank="1" showInputMessage="1" showErrorMessage="1" sqref="E11:E12 E26 E118:E119 E14 E19 E16 E36 E40 E44 E31 E57 E72 E62:E63 E69 E82 E86 E92 E106 E110 E122 E22 E24 E54 E47 E51:E52 E49 E60 E67 E75 E77:E78 E90 E97 E99:E102 E114 E116 E125 E127 E129:E131 E133:E134 E138 E140:E143" xr:uid="{00000000-0002-0000-0000-000003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138 L134"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A2" sqref="A2"/>
    </sheetView>
  </sheetViews>
  <sheetFormatPr baseColWidth="10" defaultRowHeight="15"/>
  <sheetData>
    <row r="1" spans="1:3">
      <c r="A1">
        <f>37*100/44</f>
        <v>84.090909090909093</v>
      </c>
    </row>
    <row r="2" spans="1:3">
      <c r="B2">
        <f>A1+17.77</f>
        <v>101.86090909090909</v>
      </c>
    </row>
    <row r="5" spans="1:3">
      <c r="B5">
        <v>45</v>
      </c>
      <c r="C5">
        <v>100</v>
      </c>
    </row>
    <row r="6" spans="1:3">
      <c r="B6">
        <v>3</v>
      </c>
      <c r="C6">
        <f>B6*C5</f>
        <v>300</v>
      </c>
    </row>
    <row r="7" spans="1:3">
      <c r="C7" s="23">
        <f>C6/B5</f>
        <v>6.666666666666667</v>
      </c>
    </row>
    <row r="11" spans="1:3">
      <c r="B11">
        <v>21</v>
      </c>
    </row>
    <row r="12" spans="1:3">
      <c r="B12">
        <v>14</v>
      </c>
    </row>
    <row r="13" spans="1:3">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13" workbookViewId="0">
      <selection activeCell="C25" sqref="C25"/>
    </sheetView>
  </sheetViews>
  <sheetFormatPr baseColWidth="10" defaultColWidth="11.5" defaultRowHeight="15"/>
  <cols>
    <col min="1" max="1" width="11.5" style="3"/>
    <col min="2" max="2" width="25.33203125" style="2" bestFit="1" customWidth="1"/>
    <col min="3" max="3" width="58.5" style="3" bestFit="1" customWidth="1"/>
    <col min="4" max="16384" width="11.5" style="3"/>
  </cols>
  <sheetData>
    <row r="1" spans="2:3" ht="15.75" customHeight="1"/>
    <row r="2" spans="2:3" ht="48">
      <c r="B2" s="4" t="s">
        <v>76</v>
      </c>
      <c r="C2" s="5" t="s">
        <v>77</v>
      </c>
    </row>
    <row r="3" spans="2:3">
      <c r="B3" s="6"/>
      <c r="C3" s="6"/>
    </row>
    <row r="4" spans="2:3">
      <c r="B4" s="235" t="s">
        <v>79</v>
      </c>
      <c r="C4" s="235"/>
    </row>
    <row r="5" spans="2:3" ht="32">
      <c r="B5" s="4" t="s">
        <v>59</v>
      </c>
      <c r="C5" s="5" t="s">
        <v>80</v>
      </c>
    </row>
    <row r="6" spans="2:3" ht="16">
      <c r="B6" s="4" t="s">
        <v>60</v>
      </c>
      <c r="C6" s="5" t="s">
        <v>81</v>
      </c>
    </row>
    <row r="7" spans="2:3" ht="32">
      <c r="B7" s="4" t="s">
        <v>61</v>
      </c>
      <c r="C7" s="5" t="s">
        <v>82</v>
      </c>
    </row>
    <row r="8" spans="2:3" ht="32">
      <c r="B8" s="4" t="s">
        <v>62</v>
      </c>
      <c r="C8" s="5" t="s">
        <v>57</v>
      </c>
    </row>
    <row r="9" spans="2:3" ht="96">
      <c r="B9" s="4" t="s">
        <v>63</v>
      </c>
      <c r="C9" s="5" t="s">
        <v>83</v>
      </c>
    </row>
    <row r="10" spans="2:3" ht="32">
      <c r="B10" s="4" t="s">
        <v>64</v>
      </c>
      <c r="C10" s="5" t="s">
        <v>65</v>
      </c>
    </row>
    <row r="11" spans="2:3" ht="32">
      <c r="B11" s="4" t="s">
        <v>66</v>
      </c>
      <c r="C11" s="5" t="s">
        <v>67</v>
      </c>
    </row>
    <row r="12" spans="2:3" ht="32">
      <c r="B12" s="4" t="s">
        <v>68</v>
      </c>
      <c r="C12" s="7" t="s">
        <v>69</v>
      </c>
    </row>
    <row r="13" spans="2:3" ht="32">
      <c r="B13" s="4" t="s">
        <v>70</v>
      </c>
      <c r="C13" s="5" t="s">
        <v>71</v>
      </c>
    </row>
    <row r="14" spans="2:3" ht="16">
      <c r="B14" s="4" t="s">
        <v>72</v>
      </c>
      <c r="C14" s="7" t="s">
        <v>73</v>
      </c>
    </row>
    <row r="15" spans="2:3" ht="32">
      <c r="B15" s="4" t="s">
        <v>74</v>
      </c>
      <c r="C15" s="5" t="s">
        <v>75</v>
      </c>
    </row>
    <row r="16" spans="2:3" ht="32">
      <c r="B16" s="4" t="s">
        <v>74</v>
      </c>
      <c r="C16" s="7"/>
    </row>
    <row r="17" spans="2:3">
      <c r="B17" s="231" t="s">
        <v>78</v>
      </c>
      <c r="C17" s="232"/>
    </row>
    <row r="18" spans="2:3">
      <c r="B18" s="233"/>
      <c r="C18" s="234"/>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Cumplimiento al PM Archivístico</Subcarpeta>
    <A_x00f1_o xmlns="0d8d2a93-33a2-41d8-b57a-674d8cfe4baf">2020</A_x00f1_o>
    <Proyecto xmlns="0d8d2a93-33a2-41d8-b57a-674d8cfe4baf">Ninguno</Proyecto>
    <Carpeta xmlns="0d8d2a93-33a2-41d8-b57a-674d8cfe4baf">Seguimientos</Carpeta>
    <Fecha_x0020_del_x0020_documento xmlns="0d8d2a93-33a2-41d8-b57a-674d8cfe4baf">2020-10-13T05:00:00+00:00</Fecha_x0020_del_x0020_documen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D09F3-FE50-47FD-80DD-AF43A035C4BC}"/>
</file>

<file path=customXml/itemProps2.xml><?xml version="1.0" encoding="utf-8"?>
<ds:datastoreItem xmlns:ds="http://schemas.openxmlformats.org/officeDocument/2006/customXml" ds:itemID="{DB4015D6-9A29-4AFB-BFE0-1E8BDB729AFA}"/>
</file>

<file path=customXml/itemProps3.xml><?xml version="1.0" encoding="utf-8"?>
<ds:datastoreItem xmlns:ds="http://schemas.openxmlformats.org/officeDocument/2006/customXml" ds:itemID="{82391CD3-8D45-4A2A-A521-E19A5CC8E5B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Hoja1</vt:lpstr>
      <vt:lpstr>Instructivo PMA</vt:lpstr>
      <vt:lpstr>PMA!Títulos_a_imprimir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PMA MVCT -  AGN II T 2020 </dc:title>
  <dc:creator>YENNI MARCELA GASCA MUETE</dc:creator>
  <cp:lastModifiedBy>Microsoft Office User</cp:lastModifiedBy>
  <cp:lastPrinted>2016-07-13T19:48:44Z</cp:lastPrinted>
  <dcterms:created xsi:type="dcterms:W3CDTF">2016-07-06T19:37:36Z</dcterms:created>
  <dcterms:modified xsi:type="dcterms:W3CDTF">2020-10-13T17:32:50Z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